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scar Andres\Documents\ANT 2020\Auditoria Formalización de Tierras\FINALES\"/>
    </mc:Choice>
  </mc:AlternateContent>
  <workbookProtection workbookAlgorithmName="SHA-512" workbookHashValue="rBVs/WEkB6FgDgjuh5IkdcDvLM24Kg4EEvPI4XTrJID3yNJQGWa6H1t5+ll56xIsf6WFqNW7HE086XHpLTUj4Q==" workbookSaltValue="TUwv9xrNPZcftAZTdfMTQw==" workbookSpinCount="100000" lockStructure="1"/>
  <bookViews>
    <workbookView xWindow="0" yWindow="0" windowWidth="20490" windowHeight="7755"/>
  </bookViews>
  <sheets>
    <sheet name="PQR" sheetId="1" r:id="rId1"/>
  </sheets>
  <externalReferences>
    <externalReference r:id="rId2"/>
    <externalReference r:id="rId3"/>
  </externalReferences>
  <definedNames>
    <definedName name="_xlnm._FilterDatabase" localSheetId="0" hidden="1">PQR!$W$2:$AB$76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5" i="1" l="1"/>
  <c r="U75" i="1"/>
  <c r="T75" i="1"/>
  <c r="S75" i="1"/>
  <c r="R75" i="1"/>
  <c r="Q75" i="1"/>
  <c r="P75" i="1"/>
  <c r="O75" i="1"/>
  <c r="N75" i="1"/>
  <c r="M75" i="1"/>
  <c r="L75" i="1"/>
  <c r="K75" i="1"/>
  <c r="J75" i="1"/>
  <c r="I75" i="1"/>
  <c r="H75" i="1"/>
  <c r="G75" i="1"/>
  <c r="F75" i="1"/>
  <c r="E75" i="1"/>
  <c r="D75" i="1"/>
  <c r="C75" i="1"/>
  <c r="V74" i="1"/>
  <c r="U74" i="1"/>
  <c r="T74" i="1"/>
  <c r="S74" i="1"/>
  <c r="R74" i="1"/>
  <c r="Q74" i="1"/>
  <c r="P74" i="1"/>
  <c r="O74" i="1"/>
  <c r="N74" i="1"/>
  <c r="M74" i="1"/>
  <c r="L74" i="1"/>
  <c r="K74" i="1"/>
  <c r="J74" i="1"/>
  <c r="I74" i="1"/>
  <c r="H74" i="1"/>
  <c r="G74" i="1"/>
  <c r="F74" i="1"/>
  <c r="E74" i="1"/>
  <c r="D74" i="1"/>
  <c r="C74" i="1"/>
  <c r="V73" i="1"/>
  <c r="U73" i="1"/>
  <c r="T73" i="1"/>
  <c r="S73" i="1"/>
  <c r="R73" i="1"/>
  <c r="Q73" i="1"/>
  <c r="P73" i="1"/>
  <c r="O73" i="1"/>
  <c r="N73" i="1"/>
  <c r="M73" i="1"/>
  <c r="L73" i="1"/>
  <c r="K73" i="1"/>
  <c r="J73" i="1"/>
  <c r="I73" i="1"/>
  <c r="H73" i="1"/>
  <c r="G73" i="1"/>
  <c r="F73" i="1"/>
  <c r="E73" i="1"/>
  <c r="D73" i="1"/>
  <c r="C73" i="1"/>
  <c r="V71" i="1"/>
  <c r="U71" i="1"/>
  <c r="T71" i="1"/>
  <c r="S71" i="1"/>
  <c r="R71" i="1"/>
  <c r="Q71" i="1"/>
  <c r="P71" i="1"/>
  <c r="O71" i="1"/>
  <c r="N71" i="1"/>
  <c r="M71" i="1"/>
  <c r="L71" i="1"/>
  <c r="K71" i="1"/>
  <c r="J71" i="1"/>
  <c r="I71" i="1"/>
  <c r="H71" i="1"/>
  <c r="G71" i="1"/>
  <c r="F71" i="1"/>
  <c r="E71" i="1"/>
  <c r="D71" i="1"/>
  <c r="C71" i="1"/>
  <c r="V70" i="1"/>
  <c r="U70" i="1"/>
  <c r="T70" i="1"/>
  <c r="S70" i="1"/>
  <c r="R70" i="1"/>
  <c r="Q70" i="1"/>
  <c r="P70" i="1"/>
  <c r="O70" i="1"/>
  <c r="N70" i="1"/>
  <c r="M70" i="1"/>
  <c r="L70" i="1"/>
  <c r="K70" i="1"/>
  <c r="J70" i="1"/>
  <c r="I70" i="1"/>
  <c r="H70" i="1"/>
  <c r="G70" i="1"/>
  <c r="F70" i="1"/>
  <c r="E70" i="1"/>
  <c r="D70" i="1"/>
  <c r="C70" i="1"/>
  <c r="V69" i="1"/>
  <c r="U69" i="1"/>
  <c r="T69" i="1"/>
  <c r="S69" i="1"/>
  <c r="R69" i="1"/>
  <c r="Q69" i="1"/>
  <c r="P69" i="1"/>
  <c r="O69" i="1"/>
  <c r="N69" i="1"/>
  <c r="M69" i="1"/>
  <c r="L69" i="1"/>
  <c r="K69" i="1"/>
  <c r="J69" i="1"/>
  <c r="I69" i="1"/>
  <c r="H69" i="1"/>
  <c r="G69" i="1"/>
  <c r="F69" i="1"/>
  <c r="E69" i="1"/>
  <c r="D69" i="1"/>
  <c r="C69" i="1"/>
  <c r="V68" i="1"/>
  <c r="U68" i="1"/>
  <c r="T68" i="1"/>
  <c r="S68" i="1"/>
  <c r="R68" i="1"/>
  <c r="Q68" i="1"/>
  <c r="P68" i="1"/>
  <c r="O68" i="1"/>
  <c r="N68" i="1"/>
  <c r="M68" i="1"/>
  <c r="L68" i="1"/>
  <c r="K68" i="1"/>
  <c r="J68" i="1"/>
  <c r="I68" i="1"/>
  <c r="H68" i="1"/>
  <c r="G68" i="1"/>
  <c r="F68" i="1"/>
  <c r="E68" i="1"/>
  <c r="D68" i="1"/>
  <c r="C68" i="1"/>
  <c r="V67" i="1"/>
  <c r="U67" i="1"/>
  <c r="T67" i="1"/>
  <c r="S67" i="1"/>
  <c r="R67" i="1"/>
  <c r="Q67" i="1"/>
  <c r="P67" i="1"/>
  <c r="O67" i="1"/>
  <c r="N67" i="1"/>
  <c r="M67" i="1"/>
  <c r="L67" i="1"/>
  <c r="K67" i="1"/>
  <c r="J67" i="1"/>
  <c r="I67" i="1"/>
  <c r="H67" i="1"/>
  <c r="G67" i="1"/>
  <c r="F67" i="1"/>
  <c r="E67" i="1"/>
  <c r="D67" i="1"/>
  <c r="C67" i="1"/>
  <c r="V66" i="1"/>
  <c r="U66" i="1"/>
  <c r="T66" i="1"/>
  <c r="S66" i="1"/>
  <c r="R66" i="1"/>
  <c r="Q66" i="1"/>
  <c r="P66" i="1"/>
  <c r="O66" i="1"/>
  <c r="N66" i="1"/>
  <c r="M66" i="1"/>
  <c r="L66" i="1"/>
  <c r="K66" i="1"/>
  <c r="J66" i="1"/>
  <c r="I66" i="1"/>
  <c r="H66" i="1"/>
  <c r="G66" i="1"/>
  <c r="F66" i="1"/>
  <c r="E66" i="1"/>
  <c r="D66" i="1"/>
  <c r="C66" i="1"/>
  <c r="V65" i="1"/>
  <c r="U65" i="1"/>
  <c r="T65" i="1"/>
  <c r="S65" i="1"/>
  <c r="R65" i="1"/>
  <c r="Q65" i="1"/>
  <c r="P65" i="1"/>
  <c r="O65" i="1"/>
  <c r="N65" i="1"/>
  <c r="M65" i="1"/>
  <c r="L65" i="1"/>
  <c r="K65" i="1"/>
  <c r="J65" i="1"/>
  <c r="I65" i="1"/>
  <c r="H65" i="1"/>
  <c r="G65" i="1"/>
  <c r="F65" i="1"/>
  <c r="E65" i="1"/>
  <c r="D65" i="1"/>
  <c r="C65" i="1"/>
  <c r="V64" i="1"/>
  <c r="U64" i="1"/>
  <c r="T64" i="1"/>
  <c r="S64" i="1"/>
  <c r="R64" i="1"/>
  <c r="Q64" i="1"/>
  <c r="P64" i="1"/>
  <c r="O64" i="1"/>
  <c r="N64" i="1"/>
  <c r="M64" i="1"/>
  <c r="L64" i="1"/>
  <c r="K64" i="1"/>
  <c r="J64" i="1"/>
  <c r="I64" i="1"/>
  <c r="H64" i="1"/>
  <c r="G64" i="1"/>
  <c r="F64" i="1"/>
  <c r="E64" i="1"/>
  <c r="D64" i="1"/>
  <c r="C64" i="1"/>
  <c r="V63" i="1"/>
  <c r="U63" i="1"/>
  <c r="T63" i="1"/>
  <c r="S63" i="1"/>
  <c r="R63" i="1"/>
  <c r="Q63" i="1"/>
  <c r="P63" i="1"/>
  <c r="O63" i="1"/>
  <c r="N63" i="1"/>
  <c r="M63" i="1"/>
  <c r="L63" i="1"/>
  <c r="K63" i="1"/>
  <c r="J63" i="1"/>
  <c r="I63" i="1"/>
  <c r="H63" i="1"/>
  <c r="G63" i="1"/>
  <c r="F63" i="1"/>
  <c r="E63" i="1"/>
  <c r="D63" i="1"/>
  <c r="C63" i="1"/>
  <c r="V62" i="1"/>
  <c r="U62" i="1"/>
  <c r="T62" i="1"/>
  <c r="S62" i="1"/>
  <c r="R62" i="1"/>
  <c r="Q62" i="1"/>
  <c r="P62" i="1"/>
  <c r="O62" i="1"/>
  <c r="N62" i="1"/>
  <c r="M62" i="1"/>
  <c r="L62" i="1"/>
  <c r="K62" i="1"/>
  <c r="J62" i="1"/>
  <c r="I62" i="1"/>
  <c r="H62" i="1"/>
  <c r="G62" i="1"/>
  <c r="F62" i="1"/>
  <c r="E62" i="1"/>
  <c r="D62" i="1"/>
  <c r="C62" i="1"/>
  <c r="V61" i="1"/>
  <c r="U61" i="1"/>
  <c r="T61" i="1"/>
  <c r="S61" i="1"/>
  <c r="R61" i="1"/>
  <c r="Q61" i="1"/>
  <c r="P61" i="1"/>
  <c r="O61" i="1"/>
  <c r="N61" i="1"/>
  <c r="M61" i="1"/>
  <c r="L61" i="1"/>
  <c r="K61" i="1"/>
  <c r="J61" i="1"/>
  <c r="I61" i="1"/>
  <c r="H61" i="1"/>
  <c r="G61" i="1"/>
  <c r="F61" i="1"/>
  <c r="E61" i="1"/>
  <c r="D61" i="1"/>
  <c r="C61" i="1"/>
  <c r="V60" i="1"/>
  <c r="U60" i="1"/>
  <c r="T60" i="1"/>
  <c r="S60" i="1"/>
  <c r="R60" i="1"/>
  <c r="Q60" i="1"/>
  <c r="P60" i="1"/>
  <c r="O60" i="1"/>
  <c r="N60" i="1"/>
  <c r="M60" i="1"/>
  <c r="L60" i="1"/>
  <c r="K60" i="1"/>
  <c r="J60" i="1"/>
  <c r="I60" i="1"/>
  <c r="H60" i="1"/>
  <c r="G60" i="1"/>
  <c r="F60" i="1"/>
  <c r="E60" i="1"/>
  <c r="D60" i="1"/>
  <c r="C60" i="1"/>
  <c r="V59" i="1"/>
  <c r="U59" i="1"/>
  <c r="T59" i="1"/>
  <c r="S59" i="1"/>
  <c r="R59" i="1"/>
  <c r="Q59" i="1"/>
  <c r="P59" i="1"/>
  <c r="O59" i="1"/>
  <c r="N59" i="1"/>
  <c r="M59" i="1"/>
  <c r="L59" i="1"/>
  <c r="K59" i="1"/>
  <c r="J59" i="1"/>
  <c r="I59" i="1"/>
  <c r="H59" i="1"/>
  <c r="G59" i="1"/>
  <c r="F59" i="1"/>
  <c r="E59" i="1"/>
  <c r="D59" i="1"/>
  <c r="C59" i="1"/>
  <c r="V58" i="1"/>
  <c r="U58" i="1"/>
  <c r="T58" i="1"/>
  <c r="S58" i="1"/>
  <c r="R58" i="1"/>
  <c r="Q58" i="1"/>
  <c r="P58" i="1"/>
  <c r="O58" i="1"/>
  <c r="N58" i="1"/>
  <c r="M58" i="1"/>
  <c r="L58" i="1"/>
  <c r="K58" i="1"/>
  <c r="J58" i="1"/>
  <c r="I58" i="1"/>
  <c r="H58" i="1"/>
  <c r="G58" i="1"/>
  <c r="F58" i="1"/>
  <c r="E58" i="1"/>
  <c r="D58" i="1"/>
  <c r="C58" i="1"/>
  <c r="V57" i="1"/>
  <c r="U57" i="1"/>
  <c r="T57" i="1"/>
  <c r="S57" i="1"/>
  <c r="R57" i="1"/>
  <c r="Q57" i="1"/>
  <c r="P57" i="1"/>
  <c r="O57" i="1"/>
  <c r="N57" i="1"/>
  <c r="M57" i="1"/>
  <c r="L57" i="1"/>
  <c r="K57" i="1"/>
  <c r="J57" i="1"/>
  <c r="I57" i="1"/>
  <c r="H57" i="1"/>
  <c r="G57" i="1"/>
  <c r="F57" i="1"/>
  <c r="E57" i="1"/>
  <c r="D57" i="1"/>
  <c r="C57" i="1"/>
  <c r="V56" i="1"/>
  <c r="U56" i="1"/>
  <c r="T56" i="1"/>
  <c r="S56" i="1"/>
  <c r="R56" i="1"/>
  <c r="Q56" i="1"/>
  <c r="P56" i="1"/>
  <c r="O56" i="1"/>
  <c r="N56" i="1"/>
  <c r="M56" i="1"/>
  <c r="L56" i="1"/>
  <c r="K56" i="1"/>
  <c r="J56" i="1"/>
  <c r="I56" i="1"/>
  <c r="H56" i="1"/>
  <c r="G56" i="1"/>
  <c r="F56" i="1"/>
  <c r="E56" i="1"/>
  <c r="D56" i="1"/>
  <c r="C56" i="1"/>
  <c r="V55" i="1"/>
  <c r="U55" i="1"/>
  <c r="T55" i="1"/>
  <c r="S55" i="1"/>
  <c r="R55" i="1"/>
  <c r="Q55" i="1"/>
  <c r="P55" i="1"/>
  <c r="O55" i="1"/>
  <c r="N55" i="1"/>
  <c r="M55" i="1"/>
  <c r="L55" i="1"/>
  <c r="K55" i="1"/>
  <c r="J55" i="1"/>
  <c r="I55" i="1"/>
  <c r="H55" i="1"/>
  <c r="G55" i="1"/>
  <c r="F55" i="1"/>
  <c r="E55" i="1"/>
  <c r="D55" i="1"/>
  <c r="C55" i="1"/>
  <c r="V54" i="1"/>
  <c r="U54" i="1"/>
  <c r="T54" i="1"/>
  <c r="S54" i="1"/>
  <c r="R54" i="1"/>
  <c r="Q54" i="1"/>
  <c r="P54" i="1"/>
  <c r="O54" i="1"/>
  <c r="N54" i="1"/>
  <c r="M54" i="1"/>
  <c r="L54" i="1"/>
  <c r="K54" i="1"/>
  <c r="J54" i="1"/>
  <c r="I54" i="1"/>
  <c r="H54" i="1"/>
  <c r="G54" i="1"/>
  <c r="F54" i="1"/>
  <c r="E54" i="1"/>
  <c r="D54" i="1"/>
  <c r="C54" i="1"/>
  <c r="V53" i="1"/>
  <c r="U53" i="1"/>
  <c r="T53" i="1"/>
  <c r="S53" i="1"/>
  <c r="R53" i="1"/>
  <c r="Q53" i="1"/>
  <c r="P53" i="1"/>
  <c r="O53" i="1"/>
  <c r="N53" i="1"/>
  <c r="M53" i="1"/>
  <c r="L53" i="1"/>
  <c r="K53" i="1"/>
  <c r="J53" i="1"/>
  <c r="I53" i="1"/>
  <c r="H53" i="1"/>
  <c r="G53" i="1"/>
  <c r="F53" i="1"/>
  <c r="E53" i="1"/>
  <c r="D53" i="1"/>
  <c r="C53" i="1"/>
  <c r="V52" i="1"/>
  <c r="U52" i="1"/>
  <c r="T52" i="1"/>
  <c r="S52" i="1"/>
  <c r="R52" i="1"/>
  <c r="Q52" i="1"/>
  <c r="P52" i="1"/>
  <c r="O52" i="1"/>
  <c r="N52" i="1"/>
  <c r="M52" i="1"/>
  <c r="L52" i="1"/>
  <c r="K52" i="1"/>
  <c r="J52" i="1"/>
  <c r="I52" i="1"/>
  <c r="H52" i="1"/>
  <c r="G52" i="1"/>
  <c r="F52" i="1"/>
  <c r="E52" i="1"/>
  <c r="D52" i="1"/>
  <c r="C52" i="1"/>
  <c r="V51" i="1"/>
  <c r="U51" i="1"/>
  <c r="T51" i="1"/>
  <c r="S51" i="1"/>
  <c r="R51" i="1"/>
  <c r="Q51" i="1"/>
  <c r="P51" i="1"/>
  <c r="O51" i="1"/>
  <c r="N51" i="1"/>
  <c r="M51" i="1"/>
  <c r="L51" i="1"/>
  <c r="K51" i="1"/>
  <c r="J51" i="1"/>
  <c r="I51" i="1"/>
  <c r="H51" i="1"/>
  <c r="G51" i="1"/>
  <c r="F51" i="1"/>
  <c r="E51" i="1"/>
  <c r="D51" i="1"/>
  <c r="C51" i="1"/>
  <c r="V50" i="1"/>
  <c r="U50" i="1"/>
  <c r="T50" i="1"/>
  <c r="S50" i="1"/>
  <c r="R50" i="1"/>
  <c r="Q50" i="1"/>
  <c r="P50" i="1"/>
  <c r="O50" i="1"/>
  <c r="N50" i="1"/>
  <c r="M50" i="1"/>
  <c r="L50" i="1"/>
  <c r="K50" i="1"/>
  <c r="J50" i="1"/>
  <c r="I50" i="1"/>
  <c r="H50" i="1"/>
  <c r="G50" i="1"/>
  <c r="F50" i="1"/>
  <c r="E50" i="1"/>
  <c r="D50" i="1"/>
  <c r="C50" i="1"/>
  <c r="V49" i="1"/>
  <c r="U49" i="1"/>
  <c r="T49" i="1"/>
  <c r="S49" i="1"/>
  <c r="R49" i="1"/>
  <c r="Q49" i="1"/>
  <c r="P49" i="1"/>
  <c r="O49" i="1"/>
  <c r="N49" i="1"/>
  <c r="M49" i="1"/>
  <c r="L49" i="1"/>
  <c r="K49" i="1"/>
  <c r="J49" i="1"/>
  <c r="I49" i="1"/>
  <c r="H49" i="1"/>
  <c r="G49" i="1"/>
  <c r="F49" i="1"/>
  <c r="E49" i="1"/>
  <c r="D49" i="1"/>
  <c r="C49" i="1"/>
  <c r="V48" i="1"/>
  <c r="U48" i="1"/>
  <c r="T48" i="1"/>
  <c r="S48" i="1"/>
  <c r="R48" i="1"/>
  <c r="Q48" i="1"/>
  <c r="P48" i="1"/>
  <c r="O48" i="1"/>
  <c r="N48" i="1"/>
  <c r="M48" i="1"/>
  <c r="L48" i="1"/>
  <c r="K48" i="1"/>
  <c r="J48" i="1"/>
  <c r="I48" i="1"/>
  <c r="H48" i="1"/>
  <c r="G48" i="1"/>
  <c r="F48" i="1"/>
  <c r="E48" i="1"/>
  <c r="D48" i="1"/>
  <c r="C48" i="1"/>
  <c r="V47" i="1"/>
  <c r="U47" i="1"/>
  <c r="T47" i="1"/>
  <c r="S47" i="1"/>
  <c r="R47" i="1"/>
  <c r="Q47" i="1"/>
  <c r="P47" i="1"/>
  <c r="O47" i="1"/>
  <c r="N47" i="1"/>
  <c r="M47" i="1"/>
  <c r="L47" i="1"/>
  <c r="K47" i="1"/>
  <c r="J47" i="1"/>
  <c r="I47" i="1"/>
  <c r="H47" i="1"/>
  <c r="G47" i="1"/>
  <c r="F47" i="1"/>
  <c r="E47" i="1"/>
  <c r="D47" i="1"/>
  <c r="C47" i="1"/>
  <c r="V46" i="1"/>
  <c r="U46" i="1"/>
  <c r="T46" i="1"/>
  <c r="S46" i="1"/>
  <c r="R46" i="1"/>
  <c r="Q46" i="1"/>
  <c r="P46" i="1"/>
  <c r="O46" i="1"/>
  <c r="N46" i="1"/>
  <c r="M46" i="1"/>
  <c r="L46" i="1"/>
  <c r="K46" i="1"/>
  <c r="J46" i="1"/>
  <c r="I46" i="1"/>
  <c r="H46" i="1"/>
  <c r="G46" i="1"/>
  <c r="F46" i="1"/>
  <c r="E46" i="1"/>
  <c r="D46" i="1"/>
  <c r="C46" i="1"/>
  <c r="V45" i="1"/>
  <c r="U45" i="1"/>
  <c r="T45" i="1"/>
  <c r="S45" i="1"/>
  <c r="R45" i="1"/>
  <c r="Q45" i="1"/>
  <c r="P45" i="1"/>
  <c r="O45" i="1"/>
  <c r="N45" i="1"/>
  <c r="M45" i="1"/>
  <c r="L45" i="1"/>
  <c r="K45" i="1"/>
  <c r="J45" i="1"/>
  <c r="I45" i="1"/>
  <c r="H45" i="1"/>
  <c r="G45" i="1"/>
  <c r="F45" i="1"/>
  <c r="E45" i="1"/>
  <c r="D45" i="1"/>
  <c r="C45" i="1"/>
  <c r="V44" i="1"/>
  <c r="U44" i="1"/>
  <c r="T44" i="1"/>
  <c r="S44" i="1"/>
  <c r="R44" i="1"/>
  <c r="Q44" i="1"/>
  <c r="P44" i="1"/>
  <c r="O44" i="1"/>
  <c r="N44" i="1"/>
  <c r="M44" i="1"/>
  <c r="L44" i="1"/>
  <c r="K44" i="1"/>
  <c r="J44" i="1"/>
  <c r="I44" i="1"/>
  <c r="H44" i="1"/>
  <c r="G44" i="1"/>
  <c r="F44" i="1"/>
  <c r="E44" i="1"/>
  <c r="D44" i="1"/>
  <c r="C44" i="1"/>
  <c r="V42" i="1"/>
  <c r="U42" i="1"/>
  <c r="T42" i="1"/>
  <c r="S42" i="1"/>
  <c r="R42" i="1"/>
  <c r="Q42" i="1"/>
  <c r="P42" i="1"/>
  <c r="O42" i="1"/>
  <c r="N42" i="1"/>
  <c r="M42" i="1"/>
  <c r="L42" i="1"/>
  <c r="K42" i="1"/>
  <c r="J42" i="1"/>
  <c r="I42" i="1"/>
  <c r="H42" i="1"/>
  <c r="G42" i="1"/>
  <c r="F42" i="1"/>
  <c r="E42" i="1"/>
  <c r="D42" i="1"/>
  <c r="C42" i="1"/>
  <c r="V41" i="1"/>
  <c r="U41" i="1"/>
  <c r="T41" i="1"/>
  <c r="S41" i="1"/>
  <c r="R41" i="1"/>
  <c r="Q41" i="1"/>
  <c r="P41" i="1"/>
  <c r="O41" i="1"/>
  <c r="N41" i="1"/>
  <c r="M41" i="1"/>
  <c r="L41" i="1"/>
  <c r="K41" i="1"/>
  <c r="J41" i="1"/>
  <c r="I41" i="1"/>
  <c r="H41" i="1"/>
  <c r="G41" i="1"/>
  <c r="F41" i="1"/>
  <c r="E41" i="1"/>
  <c r="D41" i="1"/>
  <c r="C41" i="1"/>
  <c r="V40" i="1"/>
  <c r="U40" i="1"/>
  <c r="T40" i="1"/>
  <c r="S40" i="1"/>
  <c r="R40" i="1"/>
  <c r="Q40" i="1"/>
  <c r="P40" i="1"/>
  <c r="O40" i="1"/>
  <c r="N40" i="1"/>
  <c r="M40" i="1"/>
  <c r="L40" i="1"/>
  <c r="K40" i="1"/>
  <c r="J40" i="1"/>
  <c r="I40" i="1"/>
  <c r="H40" i="1"/>
  <c r="G40" i="1"/>
  <c r="F40" i="1"/>
  <c r="E40" i="1"/>
  <c r="D40" i="1"/>
  <c r="C40" i="1"/>
  <c r="V39" i="1"/>
  <c r="U39" i="1"/>
  <c r="T39" i="1"/>
  <c r="S39" i="1"/>
  <c r="R39" i="1"/>
  <c r="Q39" i="1"/>
  <c r="P39" i="1"/>
  <c r="O39" i="1"/>
  <c r="N39" i="1"/>
  <c r="M39" i="1"/>
  <c r="L39" i="1"/>
  <c r="K39" i="1"/>
  <c r="J39" i="1"/>
  <c r="I39" i="1"/>
  <c r="H39" i="1"/>
  <c r="G39" i="1"/>
  <c r="F39" i="1"/>
  <c r="E39" i="1"/>
  <c r="D39" i="1"/>
  <c r="C39" i="1"/>
  <c r="V38" i="1"/>
  <c r="U38" i="1"/>
  <c r="T38" i="1"/>
  <c r="S38" i="1"/>
  <c r="R38" i="1"/>
  <c r="Q38" i="1"/>
  <c r="P38" i="1"/>
  <c r="O38" i="1"/>
  <c r="N38" i="1"/>
  <c r="M38" i="1"/>
  <c r="L38" i="1"/>
  <c r="K38" i="1"/>
  <c r="J38" i="1"/>
  <c r="I38" i="1"/>
  <c r="H38" i="1"/>
  <c r="G38" i="1"/>
  <c r="F38" i="1"/>
  <c r="E38" i="1"/>
  <c r="D38" i="1"/>
  <c r="C38" i="1"/>
  <c r="V37" i="1"/>
  <c r="U37" i="1"/>
  <c r="T37" i="1"/>
  <c r="S37" i="1"/>
  <c r="R37" i="1"/>
  <c r="Q37" i="1"/>
  <c r="P37" i="1"/>
  <c r="O37" i="1"/>
  <c r="N37" i="1"/>
  <c r="M37" i="1"/>
  <c r="L37" i="1"/>
  <c r="K37" i="1"/>
  <c r="J37" i="1"/>
  <c r="I37" i="1"/>
  <c r="H37" i="1"/>
  <c r="G37" i="1"/>
  <c r="F37" i="1"/>
  <c r="E37" i="1"/>
  <c r="D37" i="1"/>
  <c r="C37" i="1"/>
  <c r="V36" i="1"/>
  <c r="U36" i="1"/>
  <c r="T36" i="1"/>
  <c r="S36" i="1"/>
  <c r="R36" i="1"/>
  <c r="Q36" i="1"/>
  <c r="P36" i="1"/>
  <c r="O36" i="1"/>
  <c r="N36" i="1"/>
  <c r="M36" i="1"/>
  <c r="L36" i="1"/>
  <c r="K36" i="1"/>
  <c r="J36" i="1"/>
  <c r="I36" i="1"/>
  <c r="H36" i="1"/>
  <c r="G36" i="1"/>
  <c r="F36" i="1"/>
  <c r="E36" i="1"/>
  <c r="D36" i="1"/>
  <c r="C36" i="1"/>
  <c r="V35" i="1"/>
  <c r="U35" i="1"/>
  <c r="T35" i="1"/>
  <c r="S35" i="1"/>
  <c r="R35" i="1"/>
  <c r="Q35" i="1"/>
  <c r="P35" i="1"/>
  <c r="O35" i="1"/>
  <c r="N35" i="1"/>
  <c r="M35" i="1"/>
  <c r="L35" i="1"/>
  <c r="K35" i="1"/>
  <c r="J35" i="1"/>
  <c r="I35" i="1"/>
  <c r="H35" i="1"/>
  <c r="G35" i="1"/>
  <c r="F35" i="1"/>
  <c r="E35" i="1"/>
  <c r="D35" i="1"/>
  <c r="C35" i="1"/>
  <c r="V34" i="1"/>
  <c r="U34" i="1"/>
  <c r="T34" i="1"/>
  <c r="S34" i="1"/>
  <c r="R34" i="1"/>
  <c r="Q34" i="1"/>
  <c r="P34" i="1"/>
  <c r="O34" i="1"/>
  <c r="N34" i="1"/>
  <c r="M34" i="1"/>
  <c r="L34" i="1"/>
  <c r="K34" i="1"/>
  <c r="J34" i="1"/>
  <c r="I34" i="1"/>
  <c r="H34" i="1"/>
  <c r="G34" i="1"/>
  <c r="F34" i="1"/>
  <c r="E34" i="1"/>
  <c r="D34" i="1"/>
  <c r="C34" i="1"/>
  <c r="V33" i="1"/>
  <c r="U33" i="1"/>
  <c r="T33" i="1"/>
  <c r="S33" i="1"/>
  <c r="R33" i="1"/>
  <c r="Q33" i="1"/>
  <c r="P33" i="1"/>
  <c r="O33" i="1"/>
  <c r="N33" i="1"/>
  <c r="M33" i="1"/>
  <c r="L33" i="1"/>
  <c r="K33" i="1"/>
  <c r="J33" i="1"/>
  <c r="I33" i="1"/>
  <c r="H33" i="1"/>
  <c r="G33" i="1"/>
  <c r="F33" i="1"/>
  <c r="E33" i="1"/>
  <c r="D33" i="1"/>
  <c r="C33" i="1"/>
  <c r="V32" i="1"/>
  <c r="U32" i="1"/>
  <c r="T32" i="1"/>
  <c r="S32" i="1"/>
  <c r="R32" i="1"/>
  <c r="Q32" i="1"/>
  <c r="P32" i="1"/>
  <c r="O32" i="1"/>
  <c r="N32" i="1"/>
  <c r="M32" i="1"/>
  <c r="L32" i="1"/>
  <c r="K32" i="1"/>
  <c r="J32" i="1"/>
  <c r="I32" i="1"/>
  <c r="H32" i="1"/>
  <c r="G32" i="1"/>
  <c r="F32" i="1"/>
  <c r="E32" i="1"/>
  <c r="D32" i="1"/>
  <c r="C32" i="1"/>
  <c r="V31" i="1"/>
  <c r="U31" i="1"/>
  <c r="T31" i="1"/>
  <c r="S31" i="1"/>
  <c r="R31" i="1"/>
  <c r="Q31" i="1"/>
  <c r="P31" i="1"/>
  <c r="O31" i="1"/>
  <c r="N31" i="1"/>
  <c r="M31" i="1"/>
  <c r="L31" i="1"/>
  <c r="K31" i="1"/>
  <c r="J31" i="1"/>
  <c r="I31" i="1"/>
  <c r="H31" i="1"/>
  <c r="G31" i="1"/>
  <c r="F31" i="1"/>
  <c r="E31" i="1"/>
  <c r="D31" i="1"/>
  <c r="C31" i="1"/>
  <c r="V30" i="1"/>
  <c r="U30" i="1"/>
  <c r="T30" i="1"/>
  <c r="S30" i="1"/>
  <c r="R30" i="1"/>
  <c r="Q30" i="1"/>
  <c r="P30" i="1"/>
  <c r="O30" i="1"/>
  <c r="N30" i="1"/>
  <c r="M30" i="1"/>
  <c r="L30" i="1"/>
  <c r="K30" i="1"/>
  <c r="J30" i="1"/>
  <c r="I30" i="1"/>
  <c r="H30" i="1"/>
  <c r="G30" i="1"/>
  <c r="F30" i="1"/>
  <c r="E30" i="1"/>
  <c r="D30" i="1"/>
  <c r="C30" i="1"/>
  <c r="V29" i="1"/>
  <c r="U29" i="1"/>
  <c r="T29" i="1"/>
  <c r="S29" i="1"/>
  <c r="R29" i="1"/>
  <c r="Q29" i="1"/>
  <c r="P29" i="1"/>
  <c r="O29" i="1"/>
  <c r="N29" i="1"/>
  <c r="M29" i="1"/>
  <c r="L29" i="1"/>
  <c r="K29" i="1"/>
  <c r="J29" i="1"/>
  <c r="I29" i="1"/>
  <c r="H29" i="1"/>
  <c r="G29" i="1"/>
  <c r="F29" i="1"/>
  <c r="E29" i="1"/>
  <c r="D29" i="1"/>
  <c r="C29" i="1"/>
  <c r="V28" i="1"/>
  <c r="U28" i="1"/>
  <c r="T28" i="1"/>
  <c r="S28" i="1"/>
  <c r="R28" i="1"/>
  <c r="Q28" i="1"/>
  <c r="P28" i="1"/>
  <c r="O28" i="1"/>
  <c r="N28" i="1"/>
  <c r="M28" i="1"/>
  <c r="L28" i="1"/>
  <c r="K28" i="1"/>
  <c r="J28" i="1"/>
  <c r="I28" i="1"/>
  <c r="H28" i="1"/>
  <c r="G28" i="1"/>
  <c r="F28" i="1"/>
  <c r="E28" i="1"/>
  <c r="D28" i="1"/>
  <c r="C28" i="1"/>
  <c r="V27" i="1"/>
  <c r="U27" i="1"/>
  <c r="T27" i="1"/>
  <c r="S27" i="1"/>
  <c r="R27" i="1"/>
  <c r="Q27" i="1"/>
  <c r="P27" i="1"/>
  <c r="O27" i="1"/>
  <c r="N27" i="1"/>
  <c r="M27" i="1"/>
  <c r="L27" i="1"/>
  <c r="K27" i="1"/>
  <c r="J27" i="1"/>
  <c r="I27" i="1"/>
  <c r="H27" i="1"/>
  <c r="G27" i="1"/>
  <c r="F27" i="1"/>
  <c r="E27" i="1"/>
  <c r="D27" i="1"/>
  <c r="C27" i="1"/>
  <c r="V26" i="1"/>
  <c r="U26" i="1"/>
  <c r="T26" i="1"/>
  <c r="S26" i="1"/>
  <c r="R26" i="1"/>
  <c r="Q26" i="1"/>
  <c r="P26" i="1"/>
  <c r="O26" i="1"/>
  <c r="N26" i="1"/>
  <c r="M26" i="1"/>
  <c r="L26" i="1"/>
  <c r="K26" i="1"/>
  <c r="J26" i="1"/>
  <c r="I26" i="1"/>
  <c r="H26" i="1"/>
  <c r="G26" i="1"/>
  <c r="F26" i="1"/>
  <c r="E26" i="1"/>
  <c r="D26" i="1"/>
  <c r="C26" i="1"/>
  <c r="V25" i="1"/>
  <c r="U25" i="1"/>
  <c r="T25" i="1"/>
  <c r="S25" i="1"/>
  <c r="R25" i="1"/>
  <c r="Q25" i="1"/>
  <c r="P25" i="1"/>
  <c r="O25" i="1"/>
  <c r="N25" i="1"/>
  <c r="M25" i="1"/>
  <c r="L25" i="1"/>
  <c r="K25" i="1"/>
  <c r="J25" i="1"/>
  <c r="I25" i="1"/>
  <c r="H25" i="1"/>
  <c r="G25" i="1"/>
  <c r="F25" i="1"/>
  <c r="E25" i="1"/>
  <c r="D25" i="1"/>
  <c r="C25" i="1"/>
  <c r="V24" i="1"/>
  <c r="U24" i="1"/>
  <c r="T24" i="1"/>
  <c r="S24" i="1"/>
  <c r="R24" i="1"/>
  <c r="Q24" i="1"/>
  <c r="P24" i="1"/>
  <c r="O24" i="1"/>
  <c r="N24" i="1"/>
  <c r="M24" i="1"/>
  <c r="L24" i="1"/>
  <c r="K24" i="1"/>
  <c r="J24" i="1"/>
  <c r="I24" i="1"/>
  <c r="H24" i="1"/>
  <c r="G24" i="1"/>
  <c r="F24" i="1"/>
  <c r="E24" i="1"/>
  <c r="D24" i="1"/>
  <c r="C24" i="1"/>
  <c r="V23" i="1"/>
  <c r="U23" i="1"/>
  <c r="T23" i="1"/>
  <c r="S23" i="1"/>
  <c r="R23" i="1"/>
  <c r="Q23" i="1"/>
  <c r="P23" i="1"/>
  <c r="O23" i="1"/>
  <c r="N23" i="1"/>
  <c r="M23" i="1"/>
  <c r="L23" i="1"/>
  <c r="K23" i="1"/>
  <c r="J23" i="1"/>
  <c r="I23" i="1"/>
  <c r="H23" i="1"/>
  <c r="G23" i="1"/>
  <c r="F23" i="1"/>
  <c r="E23" i="1"/>
  <c r="D23" i="1"/>
  <c r="C23" i="1"/>
  <c r="V22" i="1"/>
  <c r="U22" i="1"/>
  <c r="T22" i="1"/>
  <c r="S22" i="1"/>
  <c r="R22" i="1"/>
  <c r="Q22" i="1"/>
  <c r="P22" i="1"/>
  <c r="O22" i="1"/>
  <c r="N22" i="1"/>
  <c r="M22" i="1"/>
  <c r="L22" i="1"/>
  <c r="K22" i="1"/>
  <c r="J22" i="1"/>
  <c r="I22" i="1"/>
  <c r="H22" i="1"/>
  <c r="G22" i="1"/>
  <c r="F22" i="1"/>
  <c r="E22" i="1"/>
  <c r="D22" i="1"/>
  <c r="C22" i="1"/>
  <c r="V21" i="1"/>
  <c r="U21" i="1"/>
  <c r="T21" i="1"/>
  <c r="S21" i="1"/>
  <c r="R21" i="1"/>
  <c r="Q21" i="1"/>
  <c r="P21" i="1"/>
  <c r="O21" i="1"/>
  <c r="N21" i="1"/>
  <c r="M21" i="1"/>
  <c r="L21" i="1"/>
  <c r="K21" i="1"/>
  <c r="J21" i="1"/>
  <c r="I21" i="1"/>
  <c r="H21" i="1"/>
  <c r="G21" i="1"/>
  <c r="F21" i="1"/>
  <c r="E21" i="1"/>
  <c r="D21" i="1"/>
  <c r="C21" i="1"/>
  <c r="V20" i="1"/>
  <c r="U20" i="1"/>
  <c r="T20" i="1"/>
  <c r="S20" i="1"/>
  <c r="R20" i="1"/>
  <c r="Q20" i="1"/>
  <c r="P20" i="1"/>
  <c r="O20" i="1"/>
  <c r="N20" i="1"/>
  <c r="M20" i="1"/>
  <c r="L20" i="1"/>
  <c r="K20" i="1"/>
  <c r="J20" i="1"/>
  <c r="I20" i="1"/>
  <c r="H20" i="1"/>
  <c r="G20" i="1"/>
  <c r="F20" i="1"/>
  <c r="E20" i="1"/>
  <c r="D20" i="1"/>
  <c r="C20" i="1"/>
  <c r="V19" i="1"/>
  <c r="U19" i="1"/>
  <c r="T19" i="1"/>
  <c r="S19" i="1"/>
  <c r="R19" i="1"/>
  <c r="Q19" i="1"/>
  <c r="P19" i="1"/>
  <c r="O19" i="1"/>
  <c r="N19" i="1"/>
  <c r="M19" i="1"/>
  <c r="L19" i="1"/>
  <c r="K19" i="1"/>
  <c r="J19" i="1"/>
  <c r="I19" i="1"/>
  <c r="H19" i="1"/>
  <c r="G19" i="1"/>
  <c r="F19" i="1"/>
  <c r="E19" i="1"/>
  <c r="D19" i="1"/>
  <c r="C19" i="1"/>
  <c r="V18" i="1"/>
  <c r="U18" i="1"/>
  <c r="T18" i="1"/>
  <c r="S18" i="1"/>
  <c r="R18" i="1"/>
  <c r="Q18" i="1"/>
  <c r="P18" i="1"/>
  <c r="O18" i="1"/>
  <c r="N18" i="1"/>
  <c r="M18" i="1"/>
  <c r="L18" i="1"/>
  <c r="K18" i="1"/>
  <c r="J18" i="1"/>
  <c r="I18" i="1"/>
  <c r="H18" i="1"/>
  <c r="G18" i="1"/>
  <c r="F18" i="1"/>
  <c r="E18" i="1"/>
  <c r="D18" i="1"/>
  <c r="C18" i="1"/>
  <c r="V17" i="1"/>
  <c r="U17" i="1"/>
  <c r="T17" i="1"/>
  <c r="S17" i="1"/>
  <c r="R17" i="1"/>
  <c r="Q17" i="1"/>
  <c r="P17" i="1"/>
  <c r="O17" i="1"/>
  <c r="N17" i="1"/>
  <c r="M17" i="1"/>
  <c r="L17" i="1"/>
  <c r="K17" i="1"/>
  <c r="J17" i="1"/>
  <c r="I17" i="1"/>
  <c r="H17" i="1"/>
  <c r="G17" i="1"/>
  <c r="F17" i="1"/>
  <c r="E17" i="1"/>
  <c r="D17" i="1"/>
  <c r="C17" i="1"/>
  <c r="V16" i="1"/>
  <c r="U16" i="1"/>
  <c r="T16" i="1"/>
  <c r="S16" i="1"/>
  <c r="R16" i="1"/>
  <c r="Q16" i="1"/>
  <c r="P16" i="1"/>
  <c r="O16" i="1"/>
  <c r="N16" i="1"/>
  <c r="M16" i="1"/>
  <c r="L16" i="1"/>
  <c r="K16" i="1"/>
  <c r="J16" i="1"/>
  <c r="I16" i="1"/>
  <c r="H16" i="1"/>
  <c r="G16" i="1"/>
  <c r="F16" i="1"/>
  <c r="E16" i="1"/>
  <c r="D16" i="1"/>
  <c r="C16" i="1"/>
  <c r="V15" i="1"/>
  <c r="U15" i="1"/>
  <c r="T15" i="1"/>
  <c r="S15" i="1"/>
  <c r="R15" i="1"/>
  <c r="Q15" i="1"/>
  <c r="P15" i="1"/>
  <c r="O15" i="1"/>
  <c r="N15" i="1"/>
  <c r="M15" i="1"/>
  <c r="L15" i="1"/>
  <c r="K15" i="1"/>
  <c r="J15" i="1"/>
  <c r="I15" i="1"/>
  <c r="H15" i="1"/>
  <c r="G15" i="1"/>
  <c r="F15" i="1"/>
  <c r="E15" i="1"/>
  <c r="D15" i="1"/>
  <c r="C15" i="1"/>
  <c r="V14" i="1"/>
  <c r="U14" i="1"/>
  <c r="T14" i="1"/>
  <c r="S14" i="1"/>
  <c r="R14" i="1"/>
  <c r="Q14" i="1"/>
  <c r="P14" i="1"/>
  <c r="O14" i="1"/>
  <c r="N14" i="1"/>
  <c r="M14" i="1"/>
  <c r="L14" i="1"/>
  <c r="K14" i="1"/>
  <c r="J14" i="1"/>
  <c r="I14" i="1"/>
  <c r="H14" i="1"/>
  <c r="G14" i="1"/>
  <c r="F14" i="1"/>
  <c r="E14" i="1"/>
  <c r="D14" i="1"/>
  <c r="C14" i="1"/>
  <c r="V13" i="1"/>
  <c r="U13" i="1"/>
  <c r="T13" i="1"/>
  <c r="S13" i="1"/>
  <c r="R13" i="1"/>
  <c r="Q13" i="1"/>
  <c r="P13" i="1"/>
  <c r="O13" i="1"/>
  <c r="N13" i="1"/>
  <c r="M13" i="1"/>
  <c r="L13" i="1"/>
  <c r="K13" i="1"/>
  <c r="J13" i="1"/>
  <c r="I13" i="1"/>
  <c r="H13" i="1"/>
  <c r="G13" i="1"/>
  <c r="F13" i="1"/>
  <c r="E13" i="1"/>
  <c r="D13" i="1"/>
  <c r="C13" i="1"/>
  <c r="V12" i="1"/>
  <c r="U12" i="1"/>
  <c r="T12" i="1"/>
  <c r="S12" i="1"/>
  <c r="R12" i="1"/>
  <c r="Q12" i="1"/>
  <c r="P12" i="1"/>
  <c r="O12" i="1"/>
  <c r="N12" i="1"/>
  <c r="M12" i="1"/>
  <c r="L12" i="1"/>
  <c r="K12" i="1"/>
  <c r="J12" i="1"/>
  <c r="I12" i="1"/>
  <c r="H12" i="1"/>
  <c r="G12" i="1"/>
  <c r="F12" i="1"/>
  <c r="E12" i="1"/>
  <c r="D12" i="1"/>
  <c r="C12" i="1"/>
  <c r="V11" i="1"/>
  <c r="U11" i="1"/>
  <c r="T11" i="1"/>
  <c r="S11" i="1"/>
  <c r="R11" i="1"/>
  <c r="Q11" i="1"/>
  <c r="P11" i="1"/>
  <c r="O11" i="1"/>
  <c r="N11" i="1"/>
  <c r="M11" i="1"/>
  <c r="L11" i="1"/>
  <c r="K11" i="1"/>
  <c r="J11" i="1"/>
  <c r="I11" i="1"/>
  <c r="H11" i="1"/>
  <c r="G11" i="1"/>
  <c r="F11" i="1"/>
  <c r="E11" i="1"/>
  <c r="D11" i="1"/>
  <c r="C11" i="1"/>
  <c r="V10" i="1"/>
  <c r="U10" i="1"/>
  <c r="T10" i="1"/>
  <c r="S10" i="1"/>
  <c r="R10" i="1"/>
  <c r="Q10" i="1"/>
  <c r="P10" i="1"/>
  <c r="O10" i="1"/>
  <c r="N10" i="1"/>
  <c r="M10" i="1"/>
  <c r="L10" i="1"/>
  <c r="K10" i="1"/>
  <c r="J10" i="1"/>
  <c r="I10" i="1"/>
  <c r="H10" i="1"/>
  <c r="G10" i="1"/>
  <c r="F10" i="1"/>
  <c r="E10" i="1"/>
  <c r="D10" i="1"/>
  <c r="C10" i="1"/>
  <c r="V9" i="1"/>
  <c r="U9" i="1"/>
  <c r="T9" i="1"/>
  <c r="S9" i="1"/>
  <c r="R9" i="1"/>
  <c r="Q9" i="1"/>
  <c r="P9" i="1"/>
  <c r="O9" i="1"/>
  <c r="N9" i="1"/>
  <c r="M9" i="1"/>
  <c r="L9" i="1"/>
  <c r="K9" i="1"/>
  <c r="J9" i="1"/>
  <c r="I9" i="1"/>
  <c r="H9" i="1"/>
  <c r="G9" i="1"/>
  <c r="F9" i="1"/>
  <c r="E9" i="1"/>
  <c r="D9" i="1"/>
  <c r="C9" i="1"/>
  <c r="V8" i="1"/>
  <c r="U8" i="1"/>
  <c r="T8" i="1"/>
  <c r="S8" i="1"/>
  <c r="R8" i="1"/>
  <c r="Q8" i="1"/>
  <c r="P8" i="1"/>
  <c r="O8" i="1"/>
  <c r="N8" i="1"/>
  <c r="M8" i="1"/>
  <c r="L8" i="1"/>
  <c r="K8" i="1"/>
  <c r="J8" i="1"/>
  <c r="I8" i="1"/>
  <c r="H8" i="1"/>
  <c r="G8" i="1"/>
  <c r="F8" i="1"/>
  <c r="E8" i="1"/>
  <c r="D8" i="1"/>
  <c r="C8" i="1"/>
  <c r="V7" i="1"/>
  <c r="U7" i="1"/>
  <c r="T7" i="1"/>
  <c r="S7" i="1"/>
  <c r="R7" i="1"/>
  <c r="Q7" i="1"/>
  <c r="P7" i="1"/>
  <c r="O7" i="1"/>
  <c r="N7" i="1"/>
  <c r="M7" i="1"/>
  <c r="L7" i="1"/>
  <c r="K7" i="1"/>
  <c r="J7" i="1"/>
  <c r="I7" i="1"/>
  <c r="H7" i="1"/>
  <c r="G7" i="1"/>
  <c r="F7" i="1"/>
  <c r="E7" i="1"/>
  <c r="D7" i="1"/>
  <c r="C7" i="1"/>
  <c r="V6" i="1"/>
  <c r="U6" i="1"/>
  <c r="T6" i="1"/>
  <c r="S6" i="1"/>
  <c r="R6" i="1"/>
  <c r="Q6" i="1"/>
  <c r="P6" i="1"/>
  <c r="O6" i="1"/>
  <c r="N6" i="1"/>
  <c r="M6" i="1"/>
  <c r="L6" i="1"/>
  <c r="K6" i="1"/>
  <c r="J6" i="1"/>
  <c r="I6" i="1"/>
  <c r="H6" i="1"/>
  <c r="G6" i="1"/>
  <c r="F6" i="1"/>
  <c r="E6" i="1"/>
  <c r="D6" i="1"/>
  <c r="C6" i="1"/>
  <c r="V5" i="1"/>
  <c r="U5" i="1"/>
  <c r="T5" i="1"/>
  <c r="S5" i="1"/>
  <c r="R5" i="1"/>
  <c r="Q5" i="1"/>
  <c r="P5" i="1"/>
  <c r="O5" i="1"/>
  <c r="N5" i="1"/>
  <c r="M5" i="1"/>
  <c r="L5" i="1"/>
  <c r="K5" i="1"/>
  <c r="J5" i="1"/>
  <c r="I5" i="1"/>
  <c r="H5" i="1"/>
  <c r="G5" i="1"/>
  <c r="F5" i="1"/>
  <c r="E5" i="1"/>
  <c r="D5" i="1"/>
  <c r="C5" i="1"/>
  <c r="V4" i="1"/>
  <c r="U4" i="1"/>
  <c r="T4" i="1"/>
  <c r="S4" i="1"/>
  <c r="R4" i="1"/>
  <c r="Q4" i="1"/>
  <c r="P4" i="1"/>
  <c r="O4" i="1"/>
  <c r="N4" i="1"/>
  <c r="M4" i="1"/>
  <c r="L4" i="1"/>
  <c r="K4" i="1"/>
  <c r="J4" i="1"/>
  <c r="I4" i="1"/>
  <c r="H4" i="1"/>
  <c r="G4" i="1"/>
  <c r="F4" i="1"/>
  <c r="E4" i="1"/>
  <c r="D4" i="1"/>
  <c r="C4" i="1"/>
  <c r="V3" i="1"/>
  <c r="U3" i="1"/>
  <c r="T3" i="1"/>
  <c r="S3" i="1"/>
  <c r="R3" i="1"/>
  <c r="Q3" i="1"/>
  <c r="P3" i="1"/>
  <c r="O3" i="1"/>
  <c r="N3" i="1"/>
  <c r="M3" i="1"/>
  <c r="L3" i="1"/>
  <c r="K3" i="1"/>
  <c r="J3" i="1"/>
  <c r="I3" i="1"/>
  <c r="H3" i="1"/>
  <c r="G3" i="1"/>
  <c r="F3" i="1"/>
  <c r="E3" i="1"/>
  <c r="D3" i="1"/>
  <c r="C3" i="1"/>
</calcChain>
</file>

<file path=xl/sharedStrings.xml><?xml version="1.0" encoding="utf-8"?>
<sst xmlns="http://schemas.openxmlformats.org/spreadsheetml/2006/main" count="426" uniqueCount="133">
  <si>
    <t>muestra</t>
  </si>
  <si>
    <t>ALEATORIO</t>
  </si>
  <si>
    <t>Radicado de Entrada</t>
  </si>
  <si>
    <t xml:space="preserve"> Fecha radicado</t>
  </si>
  <si>
    <t xml:space="preserve"> Medio de Recepción</t>
  </si>
  <si>
    <t xml:space="preserve"> Remitente</t>
  </si>
  <si>
    <t xml:space="preserve"> Departamento</t>
  </si>
  <si>
    <t xml:space="preserve"> Municipio</t>
  </si>
  <si>
    <t xml:space="preserve"> Asunto</t>
  </si>
  <si>
    <t xml:space="preserve"> Fecha  vencimiento</t>
  </si>
  <si>
    <t xml:space="preserve"> Categorización</t>
  </si>
  <si>
    <t xml:space="preserve"> Tipo de documento actual</t>
  </si>
  <si>
    <t xml:space="preserve"> Requiere Respuesta</t>
  </si>
  <si>
    <t xml:space="preserve"> Usuario Actual</t>
  </si>
  <si>
    <t xml:space="preserve"> Respuesta</t>
  </si>
  <si>
    <t xml:space="preserve"> Fecha de Respuesta</t>
  </si>
  <si>
    <t xml:space="preserve"> Tipo de Documento de Respuesta</t>
  </si>
  <si>
    <t xml:space="preserve"> Estado</t>
  </si>
  <si>
    <t xml:space="preserve"> Fecha de Envió</t>
  </si>
  <si>
    <t xml:space="preserve"> Dependencia quien radica</t>
  </si>
  <si>
    <t xml:space="preserve"> Usuario quien radica</t>
  </si>
  <si>
    <t xml:space="preserve"> Usuario quien reasigna</t>
  </si>
  <si>
    <t>Eficacia</t>
  </si>
  <si>
    <t>Oportunidad</t>
  </si>
  <si>
    <t>Tiempo tardado
(días)</t>
  </si>
  <si>
    <t>Calidad de la respuesta</t>
  </si>
  <si>
    <t>Fecha de Envío</t>
  </si>
  <si>
    <t xml:space="preserve">OBSERVACIONES </t>
  </si>
  <si>
    <t>SI</t>
  </si>
  <si>
    <t>NO</t>
  </si>
  <si>
    <t xml:space="preserve">De conformidad con la información observada, la petición tiene por objeto el impulso de una solicitud para la formalización de un predio. En cuanto a esta respuesta, que se le da al peticionario se evidencia que se da tramite a la solicitud bajo unos requerimientos dados por la entidad. </t>
  </si>
  <si>
    <t>N/A</t>
  </si>
  <si>
    <r>
      <t xml:space="preserve">De conformidad con lo evidenciado en el sistema Orfeo, esta petición en mención, es una comunicación por parte de la oficina de Instrumentos Públicos en cuanto a la solicitud de inscripción que había solicitado la Agencia Nacional de Tierras en el 23/10/2018, es impórtate manifestar que este requerimiento se da el 14 de enero de 2019, donde se manifiesta que este ha sido inscrito en el folio de matricula. se evidencia un retraso por parte de la ORIP de </t>
    </r>
    <r>
      <rPr>
        <b/>
        <sz val="11"/>
        <color theme="1"/>
        <rFont val="Calibri"/>
        <family val="2"/>
        <scheme val="minor"/>
      </rPr>
      <t>56 días</t>
    </r>
    <r>
      <rPr>
        <sz val="11"/>
        <color theme="1"/>
        <rFont val="Calibri"/>
        <family val="2"/>
        <scheme val="minor"/>
      </rPr>
      <t xml:space="preserve"> transcurridos desde la solicitud por parte de la Agencia Nacional de Tierras</t>
    </r>
  </si>
  <si>
    <t>De conformidad con la petición objeto de análisis, la petición requería un traslado de oficina de conformidad con su derechos, a esto la subdirección, no procede pues este se encuentra ya en objeto de análisis para su formalización. 
No se observa comprobante de  fecha de salida de la petición aunque en el memorando relación que este de publicado en la pagina web de la entidad.</t>
  </si>
  <si>
    <r>
      <t xml:space="preserve">De conformidad con  lo observado, se evidencia que, esta entrada no requiere respuesta pues es una comunicación de conformidad con la solicitud realizada el 18/03/149 cuyo objeto es la inscripción de registro de resolución de cierre de la fase administrativa para los asuntos de formalización privada.  se evidencia un tiempo de </t>
    </r>
    <r>
      <rPr>
        <b/>
        <sz val="11"/>
        <color theme="1"/>
        <rFont val="Calibri"/>
        <family val="2"/>
        <scheme val="minor"/>
      </rPr>
      <t>35 día</t>
    </r>
    <r>
      <rPr>
        <sz val="11"/>
        <color theme="1"/>
        <rFont val="Calibri"/>
        <family val="2"/>
        <scheme val="minor"/>
      </rPr>
      <t xml:space="preserve">s transcurridos desde la solicitud por parte de Agencia Nacional de Tierras a la ORIP </t>
    </r>
  </si>
  <si>
    <r>
      <t xml:space="preserve">de acuerdo con lo observado y en el aplicativo Orfeo, es impórtate resaltar que esta es una notificación que se realiza desde la ORIP hacia la Subdirección de conformidad con el oficio dirigido el 26/03/2019 de radicado 20193100195281. la ORIP relaciona que se encuentran registradas las actuaciones solicitadas. se evidencia </t>
    </r>
    <r>
      <rPr>
        <b/>
        <sz val="11"/>
        <color theme="1"/>
        <rFont val="Calibri"/>
        <family val="2"/>
        <scheme val="minor"/>
      </rPr>
      <t>36 días</t>
    </r>
    <r>
      <rPr>
        <sz val="11"/>
        <color theme="1"/>
        <rFont val="Calibri"/>
        <family val="2"/>
        <scheme val="minor"/>
      </rPr>
      <t xml:space="preserve"> transcurridos desde la notificación en la ORIP </t>
    </r>
  </si>
  <si>
    <t xml:space="preserve">de conformidad con o observado, se evidencia respuesta dada por la Subdirección el 18 de septiembre donde le responden al ciudadano , como se determina que un predio es de naturaleza privada y los criterios para determinar la explotación económica del bien y la acreditación del pago del impuesto predial </t>
  </si>
  <si>
    <t xml:space="preserve">de conformidad con la petición presentada, se da respuesta a esta el 10 de septiembre, donde se evidencia respuesta y el informe de conformidad con lo solicitado. </t>
  </si>
  <si>
    <t xml:space="preserve">de conformidad con la petición objeto de estudio se evidencia, el cumplimiento a oficio remitido por parte de la subdirección de seguridad jurídica, donde se dan los turnos si los 34 según sea declarada la Titulación. </t>
  </si>
  <si>
    <t xml:space="preserve">De conformidad con la petición objeto de estudio, la respuesta al ciudadano no es la mas optima, pues, l día 19 de noviembre de 2019 la subdirección de seguridad jurídica  remite a la oficina de instrumentos públicos de Chiquinquirá un oficio con el fin de poder contestar de fondo pues no cuenta con el insumo para poder contestar al ciudadano. </t>
  </si>
  <si>
    <t xml:space="preserve">se evidencia el cumplimiento del oficio remisivo  de la Subdirección a la ORIP, esta cumple con los términos establecidos para inscripción en el folio de matricula </t>
  </si>
  <si>
    <t xml:space="preserve">De conformidad con la petición  estudiada, es impórtate manifestar que se da respuesta al ciudadano dentro de los términos legales de cumplimiento, así como el fondo de la respuesta que se le da al ciudad en cuanto al tema de la formalización del predio que el esta solicitando. </t>
  </si>
  <si>
    <t xml:space="preserve">Es importante   manifestar que la Agencia Nacional confirió resolución N 7193 con fecha del 10/06/2020, la ORIP de Popayán manifestó que se devuelve sin registra, esto fue notificado a la ANT el día 10/12/2019, y que `procedió a notificar a la parte interesada  pero no se obtuvo tal fin, es por esto que la ORIP devuelve el registro. </t>
  </si>
  <si>
    <t>Se evidencia traslado de la petición por competencia a la subdirección  de Administración de Tierras de la Nación, este traslado se dio con fecha de fecha vencida de acuerdo a los términos legales   del 30 de junio de 2020. de conformidad con lo observado  que se incluyo en el expediente de proceso de formalización 15646000012007</t>
  </si>
  <si>
    <t xml:space="preserve">De conformidad con el objeto de estudio, se evidencia, con fecha el 31 de octubre de 2019, por parte de la ORIP  de Pitalito, donde se da apertura de los folios de matricula inmobiliaria a los 16 folios que se remitieron desde la ANT. </t>
  </si>
  <si>
    <t xml:space="preserve">cumplimiento entre autoridades o dispuesto en el numeral 3° del artículo 61 de la Ley 1437 de 2011 </t>
  </si>
  <si>
    <t xml:space="preserve">se evidencia respuesta el 03 de siembre de 2019, con numero de radico 20193101179861, donde se le informa al ciudadano lo ateniente a la solicitud que el realizo.   </t>
  </si>
  <si>
    <t xml:space="preserve">se evidencia respuesta al ciudadano extemporáneamente con fecha de 17 de mayo de 2020, en donde se le informa al ciudadano que no cuenta con visita predial,  y se le informa que en el municipio de su petición ya se han inicio varias visitas de conformidad con la petición. </t>
  </si>
  <si>
    <t xml:space="preserve">De conformidad con  la solicitud realizada por la Subdirección de Seguridad Jurídica la ORIP  el día 12 de noviembre  de 2019, del municipio de Pitalito contesta el 12 de diciembre de 2019 donde realiza la corrección en la matricula correspondiente. </t>
  </si>
  <si>
    <t>De conformidad con el análisis realizado  se evidencia traslado por competencia para contestar al ciudadano, es importante manifestar que, no se observa como tal respuesta idónea para el ciudadano, s evidencia memorando 20194201046221 vinculado, pero este es el refiere al traslado. No se evidencia Trazabilidad</t>
  </si>
  <si>
    <t xml:space="preserve">De conformidad con lo observado, se evidencia respuesta oportuna al tramite de la petición solicitada por la ciudadana, es evidente informar que la respuesta es apropiada a la petición , donde se le informa el tramite de su proceso de formalización. No se observa histórico de envió, ni guía de envió para comprobar su trazabilidad de entrega al peticionario </t>
  </si>
  <si>
    <t xml:space="preserve">Se evidencia cumplimiento de la petición, así como la solicitud de información que da la Subdirección de Seguridad Jurídica </t>
  </si>
  <si>
    <t xml:space="preserve">De conformidad con la entrada de esta solicitud se evidencia incumplimiento en los términos de ley, pues la respuesta se da el 12 de noviembre, se observa la repuesta de fondo que da la subdirección en atención a lo solicitado, cumpliendo con su calidad, e indicándole al ciudadano las etapas dentro del proceso.  </t>
  </si>
  <si>
    <t>se evidencia respuesta a la petición entre autoridades incumpliendo con los términos legales para dar respuesta a este requerimiento. El fondo de la respuesta es adecuada frente a las funciones que realiza la Subdirección de Seguridad Jurídica y frente las actuaciones de la Agencia Nacional de Tierras. de conformidad con lo observado, el envió es vía correo electrónico certificado, este 3 meses después de la fecha en que se da respuesta</t>
  </si>
  <si>
    <t xml:space="preserve">Comunicación oficial, invitación a jornada de asesoría registral y orientación para la formalización de la propiedad inmobiliaria rural y urbana que se llevara a cabo en San Andrés Islas y Providencia.
</t>
  </si>
  <si>
    <t>De  conformidad con la solicitud pedida por el municipio de  Ramiriqui, la ANT a través de la Subdirección de Seguridad Jurídica, remite oportunamente los radicados solicitados aquí mismo comunica la Agencia Nacional de Tierras es la responsable de la
información que reposa en las bases de datos del Programa de Formalización de la Propiedad Privada Rural.</t>
  </si>
  <si>
    <t>De conformidad con la petición objeto de estudio se evidencia contestación por parte de la Subdirección con fecha de 27 de diciembre de 2019, en donde se da respuesta contundente de acuerdo con la petición. Se evidencia un mes después de la respuesta el envió de la misma de conformidad con el Sistema ORFEO</t>
  </si>
  <si>
    <t xml:space="preserve">Se observa que es un comunicado por parte de la ORIP, de conformidad con el oficio n 20193100824291 del 01 de octubre de 2019 para que se atienda a la apertura del folio  de matricula inmobiliaria según será declarada la titulación </t>
  </si>
  <si>
    <t xml:space="preserve">Respuesta de petición  que había remitido la Subdirección de Seguridad Jurídica. </t>
  </si>
  <si>
    <t xml:space="preserve">De conformidad con los tiempos de ejecución en respuesta de esta petición, se evidencia el cumplimiento dentro de los términos legales. La respuesta es de fondo y se cubre  con la petición expuesta para el ciudadano.  Se evidencia Fecha de envió extemporáneo al ciudadano. se recomienda tener en cuenta los tiempos, y dar cumplimiento con el envió de la misma. </t>
  </si>
  <si>
    <t>Se evidencia respuesta extemporánea de conformidad con la ley, es importante decir que la respuesta dada de fondo es el 02 de agosto de 2019 donde se le contesta a la autoridad que se observa que el programa de formalización ha avanzado con un total de 313 títulos en el
municipio de Padilla - Cauca, esto diciendo que se continua con el tramite tal como lo pedio el funcionario.</t>
  </si>
  <si>
    <t>De conformidad con la petición objeto de estudio se evidencia respuesta de la subdirección el 11 de abril de 2016 con la remisión copia digital de los expedientes correspondientes a la solicitud. Es importante mencionar que no se observa, envió ni planilla ni guía dentro del historial de envió del Sistema ORFEO</t>
  </si>
  <si>
    <t xml:space="preserve">Se evidencia incumplimiento de petición de conformidad con la Ley 1755 de 2015, se evidencia respuesta extemporánea. Respuesta de fondo idónea al tramite catastral </t>
  </si>
  <si>
    <t xml:space="preserve">Se evidencia incumplimiento en los términos procesales de los cuales remite el CPACA en tramites, así mismo se le contesta al peticionario donde se le informa que se consulta en la base de datos de le ORIP y los documentos faltantes para iniciar con el tramite correspondiente. </t>
  </si>
  <si>
    <t>se da cumplimiento con la petición de oposición, en la incorporación al expediente de conformidad con el procedimiento del decreto ley 902 de 2017</t>
  </si>
  <si>
    <t xml:space="preserve">Es importante  determinar que esta petición objeto de estudio no requiere respuesta, es una comunicación. </t>
  </si>
  <si>
    <t xml:space="preserve">se evidencia petición por parte de un  ciudadano, pero esta no vincula respuesta de dicha solicitud de proceso de formalización. No se puede establecer una trazabilidad </t>
  </si>
  <si>
    <t>Es importante mencionar que dicha petición o comunicación oficia deriva de una petición enviada por parte de la Subdirección de seguridad jurídica, de conformidad con el folio 300-24082</t>
  </si>
  <si>
    <t>de conformidad con la petición por parte del ciudadano, se evidencia respuesta d el Subdirección donde se  informa que a la fecha los casos se
encuentran en análisis de viabilidad y de acuerdo con el cronograma de actividades del año 2019, se
contempla para el próximo mes de diciembre llevar a cabo los levantamientos prediales los cuales
son requisito para dar inicio a los estudios jurídicos</t>
  </si>
  <si>
    <t xml:space="preserve">SI </t>
  </si>
  <si>
    <t xml:space="preserve">se observa repuesta emitida el 15 de mayo por parte de la subdirección de seguridad jurídica al ciudadano, donde este le señala el recto proceder frente a las actuaciones administrativas para la formalización de los predios. NO se observa planilla de envió o trazabilidad del envió. no se puede vincular fecha de envió. </t>
  </si>
  <si>
    <t xml:space="preserve">el primero de octubre de 2019 la subdirección responde a la IGAC petición de conformidad con la vereda GUAYAQUIL con copia del plano topográfico solicitado. No se vincula guía de envió, o trazabilidad alguna en el sistema ORFEO para poder comprara su fecha de envió </t>
  </si>
  <si>
    <t>Correo Físico</t>
  </si>
  <si>
    <t>OFICINA DE REGISTRO DE INSTRUMENTOS PUBLICOS DE SOGAMOSO - OFICINA DE REGISTRO DE INSTRUMENTOS PUBLICOS DE SO OFICINA DE REGISTRO DE INSTRUMENTOS PUBLICOS DE SO OFICINA DE REGISTRO DE INSTRUMENTOS PUBLICOS DE SOGAMOSO OFICINA DE REGISTRO DE INSTRUMEN</t>
  </si>
  <si>
    <t>Boyacá</t>
  </si>
  <si>
    <t>Sogamoso</t>
  </si>
  <si>
    <t xml:space="preserve"> FORMALIZACION PRIVADA Y ADMINISTRATIVA DE DERECHOS REF. RESOLUCIÓN No 8506-2018</t>
  </si>
  <si>
    <t>Comunicación oficial</t>
  </si>
  <si>
    <t>Constancia de entrega respuesta</t>
  </si>
  <si>
    <t>Nahir Mancipe Moreno</t>
  </si>
  <si>
    <t>ENTRADAS QUE NO REQUIEREN RESPUESTA</t>
  </si>
  <si>
    <t>SUBDIRECCION ADMINISTRATIVA Y FINANCIERA</t>
  </si>
  <si>
    <t>Leído Viviana Garcia Palacio</t>
  </si>
  <si>
    <t>Maira Alejandra Laiton Moreno</t>
  </si>
  <si>
    <t>Se evidencia comunicación por parte de la ORIP de registro de  formalización es importante mencionar que esta resolución es de fecha de 14 de noviembre de 2018 y fue contestada el 15 de enero de 2019</t>
  </si>
  <si>
    <t>Se evidencia comunicación por parte de la ORIP de corrección según lo solicitado en el radicado 20193101061921 del 08 de noviembre de 2019.</t>
  </si>
  <si>
    <t>Se evidencia respuesta al requerimiento del ciudadano donde se le indica las actuaciones administrativas que debe realizar frente a su predio. No se evidencia trazabilidad en cuanto al envió de la respuesta por parte de la ANT</t>
  </si>
  <si>
    <t xml:space="preserve">Comunicación oficial por deviación de registro a un predio de formalización privada. En esta oportunidad le hacen saber  al agencia dicho tramite. </t>
  </si>
  <si>
    <t>se evidencia respuesta de solicitud del Banco el día 10 de febrero de 2020, esto con el objetivo de informar su actuar frente a las solicitudes atendidas. NO  se evidencia trazabilidad de cara con el historial del envió en el Sistema ORFEO</t>
  </si>
  <si>
    <t xml:space="preserve">no se evidencia respuesta a  la petición, dado que el peticionario, solicita que no sea tenido en cuenta unos documentos anteriormente derivados. No se evidencia trazabilidad en cuanto a la respuesta de dicho peticionario y la vinculan como una petición sin respuesta </t>
  </si>
  <si>
    <t>se evidencia respuesta a ala autoridad, donde se le manifiesta que la agencia nacional de no tiene competencia frente a la petición remitida</t>
  </si>
  <si>
    <t xml:space="preserve">de conformidad con la petición estudia se observa  respuesta de ña agencia nacional de tierras al señor Ricardo con fecha 27 de febrero de 2019, cumpliendo con el fondo de la solicitud presentada. </t>
  </si>
  <si>
    <r>
      <t xml:space="preserve">se evidencia respuesta dada por la ORIP, DICHA RESPUESTA ES CONSECUENCIA DE OFICIO REMISORIO ENVIADO EL 22 DE MARZO DE 2019.  se observa </t>
    </r>
    <r>
      <rPr>
        <b/>
        <sz val="11"/>
        <color theme="1"/>
        <rFont val="Calibri"/>
        <family val="2"/>
        <scheme val="minor"/>
      </rPr>
      <t xml:space="preserve">95 días transcurridos </t>
    </r>
    <r>
      <rPr>
        <sz val="11"/>
        <color theme="1"/>
        <rFont val="Calibri"/>
        <family val="2"/>
        <scheme val="minor"/>
      </rPr>
      <t xml:space="preserve"> después de la solicitud que realiza la ANT a la ORIP </t>
    </r>
  </si>
  <si>
    <r>
      <t xml:space="preserve">se evidencia a respuesta dada de la ORIP de la solicitud de inscripción realizada el 14 de noviembre de 2018. se evidencia </t>
    </r>
    <r>
      <rPr>
        <b/>
        <sz val="11"/>
        <color theme="1"/>
        <rFont val="Calibri"/>
        <family val="2"/>
        <scheme val="minor"/>
      </rPr>
      <t>49 día</t>
    </r>
    <r>
      <rPr>
        <sz val="11"/>
        <color theme="1"/>
        <rFont val="Calibri"/>
        <family val="2"/>
        <scheme val="minor"/>
      </rPr>
      <t xml:space="preserve">s transcurridos desde la solicitud realizada por la ANT  de registro. </t>
    </r>
  </si>
  <si>
    <t xml:space="preserve">Se evidencia petición dirigida la ANT en virtud de oficio  numero 20183100389881 es impórtate manifestar que era respuesta se da el 26 de marzo de 2019 en virtud de lo anteriormente mencionado. Cumpliendo con los términos legales.  </t>
  </si>
  <si>
    <t xml:space="preserve">De conformidad con lo observado, es una comunicación donde se da constancia de la fijación y des fijaciones de las resoluciones de conformidad al comunicado de apertura del tramite administrativo para los asuntos de formalización privada </t>
  </si>
  <si>
    <t xml:space="preserve">se vincula respuesta al peticionario con fecha de 16 de mayo de 2019 en donde se le notifica al peticionario el recto proceder en cuando al programa de formalización de la propiedad rural de la Agencia Nacional de Tierras. Se realiza la explicación de la normatividad aplicable </t>
  </si>
  <si>
    <t>se evidencia respuesta enviada al peticionario en este caso un veedor ciudadano, donde este solicita los requisitos  y documentación para formalizar predios en falsa tradición, y predios en general, a esto la subdirección de seguridad jurídica contesta de manera acertada en su proceder</t>
  </si>
  <si>
    <t xml:space="preserve">se evidencia respuesta de la Subdirección el 31 de marzo de 2020, fecha extemporánea para dar respuesta al ciudadano. Se recomiendo tener presente los términos indicados de ley, pues es consecuencia de incumplimiento legal en términos. No se evidencia trazabilidad de envió de la petición.  </t>
  </si>
  <si>
    <t xml:space="preserve">de conformidad con la petición, se observa respuesta al requerimiento desde la subdirección con fecha de 22 de febrero de 2020, es importante mencionar que de fondo se da tramite al peticionario. </t>
  </si>
  <si>
    <t>Se observa que es una respuesta a petición de oficio 20193100157541, donde  se da solución a la solicitud de actualización  catastral de predio formalizado.</t>
  </si>
  <si>
    <t xml:space="preserve">Es una comunicación por parte del banco Davivienda donde manifiesta que dicho banco no tiene interés  de conformidad a lo que le fue notificado de acuerdo con el procedimiento. </t>
  </si>
  <si>
    <t xml:space="preserve">corresponde  a una comunicación, o respuesta de un oficio dirigido por parte de la Agencia Nacional de Tierras, es importante manifestar que no se evidencia oficio remisorio para tener la trazabilidad de conformidad con  el oficio </t>
  </si>
  <si>
    <t xml:space="preserve">De conformidad con la petición objeto de estudio, se evidencia respuesta proyectada el 22 de mayo de 2019 dando respuesta de fondo a la solicitud del ciudadano sobre la solicitud de formalización.  Y se remite copia a la ORIP correspondiente su jurisdicción. </t>
  </si>
  <si>
    <t xml:space="preserve">Se evidencia comunicación oficial frente a un programa de formalización de la propiedad. No se requiere respuesta pues esta surge del mismo proceso. </t>
  </si>
  <si>
    <t xml:space="preserve">Se evidencia petición del ciudadano, así mismo dentro del expediente se evidencia respuesta de por parte de la Subdirección de Seguridad Jurídica, donde se incorpora los documentos enviados y se le comunica al peticionario que se encuentra en estudio su formalización. </t>
  </si>
  <si>
    <t xml:space="preserve">de conformidad con la petición objeto de estudio se evidencia cumplimiento con respuesta de la Subdirección de Seguridad Jurídica, esta respuesta es de fondo y fue emitida el 14 de mayo de 2020. no se observa vinculación de envió en el sistema ORFEO </t>
  </si>
  <si>
    <t xml:space="preserve">de conformidad con la petición, se evidencia respuesta al peticionario, sin embrago la subdirección de seguridad jurídica , le notifica al peticionario que su petición no es muy clara y que es importante que se comunique. </t>
  </si>
  <si>
    <t>De conformidad c en la petición objeto de estufido, se evidencia que no es una petición entre autoridades, vale recordar que esta petición la realizo un ciudadano por medio de abogado. Se evidencia respuesta por parte de la Dependencia, donde se le exponen los argumentos jurídicos frente a lo solicitado con fecha de 12 de diciembre de 2019.  se evidencia planilla de envió  por correo electrónico certificado con fecha de 14/02/2020</t>
  </si>
  <si>
    <r>
      <t>se evidencia respuesta  de la ORIP frente ala resolución de formalización 8359 de 14/11/2018,  donde manifiesta que esta fue recibida el 31/05/2019. esta respuesta por parte de la ORIP es del 18 de octubre de 2019 se evidencia</t>
    </r>
    <r>
      <rPr>
        <b/>
        <sz val="11"/>
        <color theme="1"/>
        <rFont val="Calibri"/>
        <family val="2"/>
        <scheme val="minor"/>
      </rPr>
      <t xml:space="preserve"> 90 días</t>
    </r>
    <r>
      <rPr>
        <sz val="11"/>
        <color theme="1"/>
        <rFont val="Calibri"/>
        <family val="2"/>
        <scheme val="minor"/>
      </rPr>
      <t xml:space="preserve"> hábiles contados partir del momento de radicación. </t>
    </r>
  </si>
  <si>
    <t xml:space="preserve">Es una comunicación por pate de la ORIP de notificación pues se devuelve la resolución sin registrar, es por esto que notifican a la agencia, dado que llaman al demandante y/o apoderado. </t>
  </si>
  <si>
    <t xml:space="preserve">Comunicación oficial por parte de la ORIP oportuna, de lo turnos frente a las solicitudes de formalización por parte de la ANT. </t>
  </si>
  <si>
    <t xml:space="preserve">Se evidencia petición, con vinculación de respuesta por parte de la Dependencia, se vincula ficha de envió del 26 de febrero de 2020.  respuesta que informar que se elevó solicitud de diligenciamiento de Formulario de Inscripción de
Sujetos de Ordenamiento -FISO. </t>
  </si>
  <si>
    <t>Correo Electrónico</t>
  </si>
  <si>
    <t xml:space="preserve">VICTOR ALFONSO RIOS   RIOS   RIOS RIOS </t>
  </si>
  <si>
    <t>D. C.</t>
  </si>
  <si>
    <t>Bogotá</t>
  </si>
  <si>
    <t>formalizacion de predios rurales</t>
  </si>
  <si>
    <t>Petición</t>
  </si>
  <si>
    <t>Laura Alejandra Ruiz Cordoba</t>
  </si>
  <si>
    <t>Respuesta a derecho de petición</t>
  </si>
  <si>
    <t>SOLICITUDES SOLUCIONADAS</t>
  </si>
  <si>
    <t>MIGUEL OCAMPO GOMEZ</t>
  </si>
  <si>
    <t xml:space="preserve">De evidencia respuesta de fondo dado por la Subdirección de Seguridad Jurídica, de acuerdo con lo evidenciado se evidencia respuesta del 09 de agosto de 2019, es impórtate decir que esta respuesta fue enviado el día 13 de marzo de 2020, se evidencia un retraso de envió mayor a 30 días. </t>
  </si>
  <si>
    <t xml:space="preserve">De conformidad con la entrada, se evidencia respuesta del ciudadano donde este debía anexar documentos para su tramite de fornicación, así mismo se observa respuesta a este requerimiento, donde se le comunicar ciudadanos los pasos a seguir para llevar a fin su proceso. </t>
  </si>
  <si>
    <t xml:space="preserve">Derecho de petición para llevara  cabo una oposición frente a un proceso de formalización, es impórtate señalar que la Subdirección de Seguridad Jurídica indica que este predio ya sale de la competencia de la ANT, esto diciendo que esta vía judicial. </t>
  </si>
  <si>
    <t xml:space="preserve">Conocimiento de una medida cautelar frente a un predio que esta en proceso de formalización. </t>
  </si>
  <si>
    <t xml:space="preserve">SI: 53
NO:2
N/A: 18 </t>
  </si>
  <si>
    <t>SI:17
NO:30
N/A:26</t>
  </si>
  <si>
    <t>NO:3
N/A: 28</t>
  </si>
  <si>
    <t>SI:44
NO:5
N/A: 24</t>
  </si>
  <si>
    <t>NO:13
N/A:29</t>
  </si>
  <si>
    <t>VERIFICACIÓN PETICIONES PROCESO DE FORMALIZACIÓN DE PREDIOS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</si>
</sst>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sz val="11"/>
      <color theme="1"/>
      <name val="Arial Narrow"/>
      <family val="2"/>
    </font>
  </fonts>
  <fills count="6">
    <fill>
      <patternFill patternType="none"/>
    </fill>
    <fill>
      <patternFill patternType="gray125"/>
    </fill>
    <fill>
      <patternFill patternType="solid">
        <fgColor theme="3"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1">
    <xf numFmtId="0" fontId="0" fillId="0" borderId="0" xfId="0"/>
    <xf numFmtId="1"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textRotation="90"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1" fillId="0" borderId="0" xfId="0" applyFont="1" applyAlignment="1">
      <alignment horizontal="center" vertical="center" wrapText="1"/>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1"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1" fontId="0" fillId="4" borderId="1" xfId="0" applyNumberFormat="1" applyFill="1" applyBorder="1" applyAlignment="1">
      <alignment horizontal="center" vertical="center" wrapText="1"/>
    </xf>
    <xf numFmtId="0" fontId="0" fillId="4" borderId="0" xfId="0" applyFill="1" applyAlignment="1">
      <alignment horizontal="center" vertical="center"/>
    </xf>
    <xf numFmtId="0" fontId="0" fillId="4" borderId="0" xfId="0" applyFill="1"/>
    <xf numFmtId="1"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22" fontId="0" fillId="0" borderId="1" xfId="0" applyNumberFormat="1" applyFill="1" applyBorder="1" applyAlignment="1">
      <alignment horizontal="center" vertical="center" wrapText="1"/>
    </xf>
    <xf numFmtId="0" fontId="0" fillId="0" borderId="0" xfId="0" applyFill="1"/>
    <xf numFmtId="0" fontId="1" fillId="0" borderId="0" xfId="0" applyFont="1" applyFill="1" applyAlignment="1">
      <alignment wrapText="1"/>
    </xf>
    <xf numFmtId="14" fontId="0" fillId="5" borderId="1" xfId="0" applyNumberFormat="1" applyFill="1" applyBorder="1" applyAlignment="1">
      <alignment horizontal="center" vertical="center"/>
    </xf>
    <xf numFmtId="22" fontId="0" fillId="5" borderId="1" xfId="0" applyNumberFormat="1" applyFill="1" applyBorder="1" applyAlignment="1">
      <alignment horizontal="center" vertical="center" wrapText="1"/>
    </xf>
    <xf numFmtId="0" fontId="0" fillId="5" borderId="0" xfId="0" applyFill="1"/>
    <xf numFmtId="14"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1"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scar%20Andres/Downloads/Anexo2.%20Gesti&#243;n%20de%20Peticiones%20vigencia%202019..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ASE%20T15201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19"/>
      <sheetName val="Hoja1"/>
      <sheetName val="SEGUIMIENTO"/>
    </sheetNames>
    <sheetDataSet>
      <sheetData sheetId="0">
        <row r="1">
          <cell r="A1" t="str">
            <v>FOLIO</v>
          </cell>
          <cell r="B1" t="str">
            <v>Radicado de Entrada</v>
          </cell>
          <cell r="C1" t="str">
            <v xml:space="preserve"> Fecha radicado</v>
          </cell>
        </row>
        <row r="2">
          <cell r="A2">
            <v>1</v>
          </cell>
          <cell r="B2">
            <v>20196200000922</v>
          </cell>
          <cell r="C2">
            <v>43467.589814814812</v>
          </cell>
          <cell r="D2" t="str">
            <v>Correo Físico</v>
          </cell>
          <cell r="E2" t="str">
            <v>ALBERTO RIVERA MARIN</v>
          </cell>
          <cell r="F2" t="str">
            <v>D. C.</v>
          </cell>
          <cell r="G2" t="str">
            <v>Bogotá</v>
          </cell>
          <cell r="H2" t="str">
            <v>REF PROCESO DE FORMALIZACION PROPIEDAD PRIVADA</v>
          </cell>
          <cell r="I2">
            <v>43487</v>
          </cell>
          <cell r="J2" t="str">
            <v>Comunicación oficial</v>
          </cell>
          <cell r="K2" t="str">
            <v>Respuestas a derechos de petición remitidos por externos</v>
          </cell>
          <cell r="L2" t="str">
            <v>NO</v>
          </cell>
          <cell r="M2" t="str">
            <v>Laura Angelica Bautista Barón</v>
          </cell>
          <cell r="Q2" t="str">
            <v>ENTRADAS QUE NO REQUIEREN RESPUESTA</v>
          </cell>
          <cell r="R2">
            <v>1</v>
          </cell>
          <cell r="S2" t="str">
            <v>SUBDIRECCION ADMINISTRATIVA Y FINANCIERA</v>
          </cell>
          <cell r="T2" t="str">
            <v>Melissa Andrea Sandoval Sanchez</v>
          </cell>
          <cell r="U2" t="str">
            <v>Maira Alejandra Laiton Moreno</v>
          </cell>
        </row>
        <row r="3">
          <cell r="A3">
            <v>2</v>
          </cell>
          <cell r="B3">
            <v>20196200004652</v>
          </cell>
          <cell r="C3">
            <v>43473.369456018518</v>
          </cell>
          <cell r="D3" t="str">
            <v>Correo Electrónico</v>
          </cell>
          <cell r="E3" t="str">
            <v xml:space="preserve">VICTOR ALFONSO RIOS   RIOS   RIOS RIOS </v>
          </cell>
          <cell r="F3" t="str">
            <v>D. C.</v>
          </cell>
          <cell r="G3" t="str">
            <v>Bogotá</v>
          </cell>
          <cell r="H3" t="str">
            <v>formalizacion de predios rurales</v>
          </cell>
          <cell r="I3">
            <v>43493</v>
          </cell>
          <cell r="J3" t="str">
            <v>Comunicación oficial</v>
          </cell>
          <cell r="K3" t="str">
            <v>Petición</v>
          </cell>
          <cell r="L3" t="str">
            <v>SI</v>
          </cell>
          <cell r="M3" t="str">
            <v>Laura Alejandra Ruiz Cordoba</v>
          </cell>
          <cell r="N3">
            <v>20193100624641</v>
          </cell>
          <cell r="O3">
            <v>43686</v>
          </cell>
          <cell r="P3" t="str">
            <v>Respuesta a derecho de petición</v>
          </cell>
          <cell r="Q3" t="str">
            <v>SOLICITUDES SOLUCIONADAS</v>
          </cell>
          <cell r="R3">
            <v>43903.649664351855</v>
          </cell>
          <cell r="S3" t="str">
            <v>SUBDIRECCION ADMINISTRATIVA Y FINANCIERA</v>
          </cell>
          <cell r="T3" t="str">
            <v>Maira Alejandra Laiton Moreno</v>
          </cell>
          <cell r="U3" t="str">
            <v>MIGUEL OCAMPO GOMEZ</v>
          </cell>
        </row>
        <row r="4">
          <cell r="A4">
            <v>3</v>
          </cell>
          <cell r="B4">
            <v>20196200028642</v>
          </cell>
          <cell r="C4">
            <v>43482.525543981479</v>
          </cell>
          <cell r="D4" t="str">
            <v>Correo Físico</v>
          </cell>
          <cell r="E4" t="str">
            <v xml:space="preserve">OFICINA DE REGISTRO DE INSTRUMENTOS PUBLICOS DE RAMIRIQUI - OFICINA DE REGISTRO DE INSTRUMENTOS PUBLICOS DE RA OFICINA DE REGISTRO DE INSTRUMENTOS PUBLICOS DE RA </v>
          </cell>
          <cell r="F4" t="str">
            <v>Boyacá</v>
          </cell>
          <cell r="G4" t="str">
            <v>Ramiriquí</v>
          </cell>
          <cell r="H4" t="str">
            <v xml:space="preserve"> INSCRIPCION DE RESOLUCION DE INICIO DE FORMALIZACION  FMI. 090-29009</v>
          </cell>
          <cell r="I4">
            <v>43502</v>
          </cell>
          <cell r="J4" t="str">
            <v>Comunicación oficial</v>
          </cell>
          <cell r="K4" t="str">
            <v>Respuesta a derecho de petición</v>
          </cell>
          <cell r="L4" t="str">
            <v>NO</v>
          </cell>
          <cell r="M4" t="str">
            <v>Wilbert Noel Castaño Castro</v>
          </cell>
          <cell r="Q4" t="str">
            <v>ENTRADAS QUE NO REQUIEREN RESPUESTA</v>
          </cell>
          <cell r="R4">
            <v>1</v>
          </cell>
          <cell r="S4" t="str">
            <v>SUBDIRECCION ADMINISTRATIVA Y FINANCIERA</v>
          </cell>
          <cell r="T4" t="str">
            <v>Leidy Viviana Garcia Palacio</v>
          </cell>
          <cell r="U4" t="str">
            <v>Maira Alejandra Laiton Moreno</v>
          </cell>
        </row>
        <row r="5">
          <cell r="A5">
            <v>4</v>
          </cell>
          <cell r="B5">
            <v>20196200028662</v>
          </cell>
          <cell r="C5">
            <v>43482.526666666665</v>
          </cell>
          <cell r="D5" t="str">
            <v>Correo Físico</v>
          </cell>
          <cell r="E5" t="str">
            <v xml:space="preserve">OFICINA DE REGISTRO DE INSTRUMENTOS PUBLICOS DE RAMIRIQUI - OFICINA DE REGISTRO DE INSTRUMENTOS PUBLICOS DE RA OFICINA DE REGISTRO DE INSTRUMENTOS PUBLICOS DE RA OFICINA DE REGISTRO DE INSTRUMENTOS PUBLICOS DE RA </v>
          </cell>
          <cell r="F5" t="str">
            <v>Boyacá</v>
          </cell>
          <cell r="G5" t="str">
            <v>Ramiriquí</v>
          </cell>
          <cell r="H5" t="str">
            <v xml:space="preserve"> INSCRIPCION DE RESOLUCION DE INICIO DE FORMALIZACION  FMI. 090-32773</v>
          </cell>
          <cell r="I5">
            <v>43502</v>
          </cell>
          <cell r="J5" t="str">
            <v>Comunicación oficial</v>
          </cell>
          <cell r="K5" t="str">
            <v>Respuesta a derecho de petición</v>
          </cell>
          <cell r="L5" t="str">
            <v>NO</v>
          </cell>
          <cell r="M5" t="str">
            <v>Wilbert Noel Castaño Castro</v>
          </cell>
          <cell r="Q5" t="str">
            <v>ENTRADAS QUE NO REQUIEREN RESPUESTA</v>
          </cell>
          <cell r="R5">
            <v>1</v>
          </cell>
          <cell r="S5" t="str">
            <v>SUBDIRECCION ADMINISTRATIVA Y FINANCIERA</v>
          </cell>
          <cell r="T5" t="str">
            <v>Leidy Viviana Garcia Palacio</v>
          </cell>
          <cell r="U5" t="str">
            <v>Maira Alejandra Laiton Moreno</v>
          </cell>
        </row>
        <row r="6">
          <cell r="A6">
            <v>5</v>
          </cell>
          <cell r="B6">
            <v>20196200028912</v>
          </cell>
          <cell r="C6">
            <v>43482.586840277778</v>
          </cell>
          <cell r="D6" t="str">
            <v>Correo Físico</v>
          </cell>
          <cell r="E6" t="str">
            <v xml:space="preserve">OFICINA DE REGISTRO DE INSTRUMENTOS PUBLICOS DE RAMIRIQUI - OFICINA DE REGISTRO DE INSTRUMENTOS PUBLICOS DE RA OFICINA DE REGISTRO DE INSTRUMENTOS PUBLICOS DE RA OFICINA DE REGISTRO DE INSTRUMENTOS PUBLICOS DE RA </v>
          </cell>
          <cell r="F6" t="str">
            <v>Boyacá</v>
          </cell>
          <cell r="G6" t="str">
            <v>Ramiriquí</v>
          </cell>
          <cell r="H6" t="str">
            <v xml:space="preserve"> INSCRIPCION DE RESOLUCION DE INICIO DE FORMALIZACION  RAD 20183101057881</v>
          </cell>
          <cell r="I6">
            <v>43502</v>
          </cell>
          <cell r="J6" t="str">
            <v>Comunicación oficial</v>
          </cell>
          <cell r="K6" t="str">
            <v>Respuestas a derechos de petición remitidos por externos</v>
          </cell>
          <cell r="L6" t="str">
            <v>NO</v>
          </cell>
          <cell r="M6" t="str">
            <v>Gina Marcela Mestre Duran</v>
          </cell>
          <cell r="Q6" t="str">
            <v>ENTRADAS QUE NO REQUIEREN RESPUESTA</v>
          </cell>
          <cell r="R6">
            <v>1</v>
          </cell>
          <cell r="S6" t="str">
            <v>SUBDIRECCION ADMINISTRATIVA Y FINANCIERA</v>
          </cell>
          <cell r="T6" t="str">
            <v>Leidy Viviana Garcia Palacio</v>
          </cell>
          <cell r="U6" t="str">
            <v>Maira Alejandra Laiton Moreno</v>
          </cell>
        </row>
        <row r="7">
          <cell r="A7">
            <v>6</v>
          </cell>
          <cell r="B7">
            <v>20196200040102</v>
          </cell>
          <cell r="C7">
            <v>43487.419166666667</v>
          </cell>
          <cell r="D7" t="str">
            <v>Correo Físico</v>
          </cell>
          <cell r="E7" t="str">
            <v>MARIA CECILIA GOMEZ LOPÉZ</v>
          </cell>
          <cell r="F7" t="str">
            <v>D. C.</v>
          </cell>
          <cell r="G7" t="str">
            <v>Bogotá</v>
          </cell>
          <cell r="H7" t="str">
            <v>SOLICITUD DE INFORME DE APERTURA DE PROCEDIMIENTO UNICO DE ORDENAMIENTO SOCIAL DE LA PROPIEDAD RURAL SEGUN RES 1433 DE 09-05-2018</v>
          </cell>
          <cell r="I7">
            <v>43507</v>
          </cell>
          <cell r="J7" t="str">
            <v>Comunicación oficial</v>
          </cell>
          <cell r="K7" t="str">
            <v>Expediente Digitalizado Masivo Formalización MADR</v>
          </cell>
          <cell r="L7" t="str">
            <v>SI</v>
          </cell>
          <cell r="M7" t="str">
            <v>Luis alejandro Campuzano Garcia</v>
          </cell>
          <cell r="N7">
            <v>20193100046781</v>
          </cell>
          <cell r="O7">
            <v>43501.483275462961</v>
          </cell>
          <cell r="P7" t="str">
            <v>Respuesta a derecho de petición</v>
          </cell>
          <cell r="Q7" t="str">
            <v>SOLICITUDES SOLUCIONADAS</v>
          </cell>
          <cell r="R7">
            <v>1</v>
          </cell>
          <cell r="S7" t="str">
            <v>SUBDIRECCION ADMINISTRATIVA Y FINANCIERA</v>
          </cell>
          <cell r="T7" t="str">
            <v>Leidy Viviana Garcia Palacio</v>
          </cell>
          <cell r="U7" t="str">
            <v>Maira Alejandra Laiton Moreno</v>
          </cell>
        </row>
        <row r="8">
          <cell r="A8">
            <v>7</v>
          </cell>
          <cell r="B8">
            <v>20196200052712</v>
          </cell>
          <cell r="C8">
            <v>43490.347951388889</v>
          </cell>
          <cell r="D8" t="str">
            <v>Correo Electrónico</v>
          </cell>
          <cell r="E8" t="str">
            <v xml:space="preserve">ROSA MARGARITA FAJARDO CUBIDES   FAJARDO CUBIDES FAJARDO CUBIDES </v>
          </cell>
          <cell r="F8" t="str">
            <v>Boyacá</v>
          </cell>
          <cell r="G8" t="str">
            <v>Arcabuco</v>
          </cell>
          <cell r="H8" t="str">
            <v>Solicitud formalizaciòn de propiedad</v>
          </cell>
          <cell r="I8">
            <v>43510</v>
          </cell>
          <cell r="J8" t="str">
            <v>Comunicación oficial</v>
          </cell>
          <cell r="K8" t="str">
            <v>Peticiones entre autoridades</v>
          </cell>
          <cell r="L8" t="str">
            <v>SI</v>
          </cell>
          <cell r="M8" t="str">
            <v>Julia Viviana Molano Chavarria</v>
          </cell>
          <cell r="N8">
            <v>20193100351391</v>
          </cell>
          <cell r="O8">
            <v>43600</v>
          </cell>
          <cell r="P8" t="str">
            <v>Respuesta a derecho de petición</v>
          </cell>
          <cell r="Q8" t="str">
            <v>SOLICITUDES SOLUCIONADAS</v>
          </cell>
          <cell r="R8">
            <v>1</v>
          </cell>
          <cell r="S8" t="str">
            <v>SUBDIRECCION ADMINISTRATIVA Y FINANCIERA</v>
          </cell>
          <cell r="T8" t="str">
            <v>Maira Alejandra Laiton Moreno</v>
          </cell>
          <cell r="U8" t="str">
            <v>Andrés Felipe González Vesga</v>
          </cell>
        </row>
        <row r="9">
          <cell r="A9">
            <v>8</v>
          </cell>
          <cell r="B9">
            <v>20196200062292</v>
          </cell>
          <cell r="C9">
            <v>43493.718622685185</v>
          </cell>
          <cell r="D9" t="str">
            <v>Correo Físico</v>
          </cell>
          <cell r="E9" t="str">
            <v>RICARDO TORO AVILA</v>
          </cell>
          <cell r="F9" t="str">
            <v>Risaralda</v>
          </cell>
          <cell r="G9" t="str">
            <v>Pereira</v>
          </cell>
          <cell r="H9" t="str">
            <v>DERECHO DE PETICIÓN PARA FORMALIZACION DE LA PROPIEDAD.</v>
          </cell>
          <cell r="I9">
            <v>43574</v>
          </cell>
          <cell r="J9" t="str">
            <v>Solicitud FISO</v>
          </cell>
          <cell r="K9" t="str">
            <v>Petición</v>
          </cell>
          <cell r="L9" t="str">
            <v>SI</v>
          </cell>
          <cell r="M9" t="str">
            <v>Jorge Iván Jaramillo Bogotá</v>
          </cell>
          <cell r="N9">
            <v>20193100103271</v>
          </cell>
          <cell r="O9">
            <v>43523</v>
          </cell>
          <cell r="P9" t="str">
            <v>Respuesta a derecho de petición</v>
          </cell>
          <cell r="Q9" t="str">
            <v>SOLICITUDES SOLUCIONADAS</v>
          </cell>
          <cell r="R9">
            <v>43528.523634259262</v>
          </cell>
          <cell r="S9" t="str">
            <v>SECRETARIA GENERAL</v>
          </cell>
          <cell r="T9" t="str">
            <v>Leidy Viviana Vallecilla Palacio - PAT de Per</v>
          </cell>
          <cell r="U9" t="str">
            <v>Maira Alejandra Laiton Moreno</v>
          </cell>
        </row>
        <row r="10">
          <cell r="A10">
            <v>9</v>
          </cell>
          <cell r="B10">
            <v>20196200062322</v>
          </cell>
          <cell r="C10">
            <v>43493.727314814816</v>
          </cell>
          <cell r="D10" t="str">
            <v>Correo Físico</v>
          </cell>
          <cell r="E10" t="str">
            <v>OFICINA DE REGISTRO DE INSTRUMENTOS PUBLICOS DE SOGAMOSO - OFICINA DE REGISTRO DE INSTRUMENTOS PUBLICOS DE SO OFICINA DE REGISTRO DE INSTRUMENTOS PUBLICOS DE SO OFICINA DE REGISTRO DE INSTRUMENTOS PUBLICOS DE SOGAMOSO OFICINA DE REGISTRO DE INSTRUMEN</v>
          </cell>
          <cell r="F10" t="str">
            <v>Boyacá</v>
          </cell>
          <cell r="G10" t="str">
            <v>Sogamoso</v>
          </cell>
          <cell r="H10" t="str">
            <v xml:space="preserve"> FORMALIZACION PRIVADA Y ADMINISTRATIVA DE DERECHOS REF. RESOLUCIÓN No 8515-2018</v>
          </cell>
          <cell r="I10">
            <v>43511</v>
          </cell>
          <cell r="J10" t="str">
            <v>Comunicación oficial</v>
          </cell>
          <cell r="K10" t="str">
            <v>Constancia de entrega respuesta</v>
          </cell>
          <cell r="L10" t="str">
            <v>NO</v>
          </cell>
          <cell r="M10" t="str">
            <v>Diana Marcela casallas Gomez</v>
          </cell>
          <cell r="Q10" t="str">
            <v>ENTRADAS QUE NO REQUIEREN RESPUESTA</v>
          </cell>
          <cell r="R10">
            <v>1</v>
          </cell>
          <cell r="S10" t="str">
            <v>SUBDIRECCION ADMINISTRATIVA Y FINANCIERA</v>
          </cell>
          <cell r="T10" t="str">
            <v>Leidy Viviana Garcia Palacio</v>
          </cell>
          <cell r="U10" t="str">
            <v>Maira Alejandra Laiton Moreno</v>
          </cell>
        </row>
        <row r="11">
          <cell r="A11">
            <v>10</v>
          </cell>
          <cell r="B11">
            <v>20196200062342</v>
          </cell>
          <cell r="C11">
            <v>43493.728252314817</v>
          </cell>
          <cell r="D11" t="str">
            <v>Correo Físico</v>
          </cell>
          <cell r="E11" t="str">
            <v>OFICINA DE REGISTRO DE INSTRUMENTOS PUBLICOS DE SOGAMOSO - OFICINA DE REGISTRO DE INSTRUMENTOS PUBLICOS DE SO OFICINA DE REGISTRO DE INSTRUMENTOS PUBLICOS DE SO OFICINA DE REGISTRO DE INSTRUMENTOS PUBLICOS DE SOGAMOSO OFICINA DE REGISTRO DE INSTRUMEN</v>
          </cell>
          <cell r="F11" t="str">
            <v>Boyacá</v>
          </cell>
          <cell r="G11" t="str">
            <v>Sogamoso</v>
          </cell>
          <cell r="H11" t="str">
            <v xml:space="preserve"> FORMALIZACION PRIVADA Y ADMINISTRATIVA DE DERECHOS REF. RESOLUCIÓN No 8466-2018</v>
          </cell>
          <cell r="I11">
            <v>43511</v>
          </cell>
          <cell r="J11" t="str">
            <v>Comunicación oficial</v>
          </cell>
          <cell r="K11" t="str">
            <v>Constancia de entrega respuesta</v>
          </cell>
          <cell r="L11" t="str">
            <v>NO</v>
          </cell>
          <cell r="M11" t="str">
            <v>Diana Marcela casallas Gomez</v>
          </cell>
          <cell r="Q11" t="str">
            <v>ENTRADAS QUE NO REQUIEREN RESPUESTA</v>
          </cell>
          <cell r="R11">
            <v>1</v>
          </cell>
          <cell r="S11" t="str">
            <v>SUBDIRECCION ADMINISTRATIVA Y FINANCIERA</v>
          </cell>
          <cell r="T11" t="str">
            <v>Leidy Viviana Garcia Palacio</v>
          </cell>
          <cell r="U11" t="str">
            <v>Maira Alejandra Laiton Moreno</v>
          </cell>
        </row>
        <row r="12">
          <cell r="A12">
            <v>11</v>
          </cell>
          <cell r="B12">
            <v>20196200062352</v>
          </cell>
          <cell r="C12">
            <v>43493.729097222225</v>
          </cell>
          <cell r="D12" t="str">
            <v>Correo Físico</v>
          </cell>
          <cell r="E12" t="str">
            <v>OFICINA DE REGISTRO DE INSTRUMENTOS PUBLICOS DE SOGAMOSO - OFICINA DE REGISTRO DE INSTRUMENTOS PUBLICOS DE SO OFICINA DE REGISTRO DE INSTRUMENTOS PUBLICOS DE SO OFICINA DE REGISTRO DE INSTRUMENTOS PUBLICOS DE SOGAMOSO OFICINA DE REGISTRO DE INSTRUMEN</v>
          </cell>
          <cell r="F12" t="str">
            <v>Boyacá</v>
          </cell>
          <cell r="G12" t="str">
            <v>Sogamoso</v>
          </cell>
          <cell r="H12" t="str">
            <v xml:space="preserve"> FORMALIZACION PRIVADA Y ADMINISTRATIVA DE DERECHOS REF. RESOLUCIÓN No 8462-2018</v>
          </cell>
          <cell r="I12">
            <v>43511</v>
          </cell>
          <cell r="J12" t="str">
            <v>Comunicación oficial</v>
          </cell>
          <cell r="K12" t="str">
            <v>Constancia de entrega respuesta</v>
          </cell>
          <cell r="L12" t="str">
            <v>NO</v>
          </cell>
          <cell r="M12" t="str">
            <v>Diana Marcela casallas Gomez</v>
          </cell>
          <cell r="Q12" t="str">
            <v>ENTRADAS QUE NO REQUIEREN RESPUESTA</v>
          </cell>
          <cell r="R12">
            <v>1</v>
          </cell>
          <cell r="S12" t="str">
            <v>SUBDIRECCION ADMINISTRATIVA Y FINANCIERA</v>
          </cell>
          <cell r="T12" t="str">
            <v>Leidy Viviana Garcia Palacio</v>
          </cell>
          <cell r="U12" t="str">
            <v>Maira Alejandra Laiton Moreno</v>
          </cell>
        </row>
        <row r="13">
          <cell r="A13">
            <v>12</v>
          </cell>
          <cell r="B13">
            <v>20196200062362</v>
          </cell>
          <cell r="C13">
            <v>43493.729699074072</v>
          </cell>
          <cell r="D13" t="str">
            <v>Correo Físico</v>
          </cell>
          <cell r="E13" t="str">
            <v>OFICINA DE REGISTRO DE INSTRUMENTOS PUBLICOS DE SOGAMOSO - OFICINA DE REGISTRO DE INSTRUMENTOS PUBLICOS DE SO OFICINA DE REGISTRO DE INSTRUMENTOS PUBLICOS DE SO OFICINA DE REGISTRO DE INSTRUMENTOS PUBLICOS DE SOGAMOSO OFICINA DE REGISTRO DE INSTRUMEN</v>
          </cell>
          <cell r="F13" t="str">
            <v>Boyacá</v>
          </cell>
          <cell r="G13" t="str">
            <v>Sogamoso</v>
          </cell>
          <cell r="H13" t="str">
            <v xml:space="preserve"> FORMALIZACION PRIVADA Y ADMINISTRATIVA DE DERECHOS REF. RESOLUCIÓN No 8506-2018</v>
          </cell>
          <cell r="I13">
            <v>43511</v>
          </cell>
          <cell r="J13" t="str">
            <v>Comunicación oficial</v>
          </cell>
          <cell r="K13" t="str">
            <v>Constancia de entrega respuesta</v>
          </cell>
          <cell r="L13" t="str">
            <v>NO</v>
          </cell>
          <cell r="M13" t="str">
            <v>Nahir Mancipe Moreno</v>
          </cell>
          <cell r="Q13" t="str">
            <v>ENTRADAS QUE NO REQUIEREN RESPUESTA</v>
          </cell>
          <cell r="R13">
            <v>1</v>
          </cell>
          <cell r="S13" t="str">
            <v>SUBDIRECCION ADMINISTRATIVA Y FINANCIERA</v>
          </cell>
          <cell r="T13" t="str">
            <v>Leidy Viviana Garcia Palacio</v>
          </cell>
          <cell r="U13" t="str">
            <v>Maira Alejandra Laiton Moreno</v>
          </cell>
        </row>
        <row r="14">
          <cell r="A14">
            <v>13</v>
          </cell>
          <cell r="B14">
            <v>20196200062372</v>
          </cell>
          <cell r="C14">
            <v>43493.730682870373</v>
          </cell>
          <cell r="D14" t="str">
            <v>Correo Físico</v>
          </cell>
          <cell r="E14" t="str">
            <v>OFICINA DE REGISTRO DE INSTRUMENTOS PUBLICOS DE SOGAMOSO - OFICINA DE REGISTRO DE INSTRUMENTOS PUBLICOS DE SO OFICINA DE REGISTRO DE INSTRUMENTOS PUBLICOS DE SO OFICINA DE REGISTRO DE INSTRUMENTOS PUBLICOS DE SOGAMOSO OFICINA DE REGISTRO DE INSTRUMEN</v>
          </cell>
          <cell r="F14" t="str">
            <v>Boyacá</v>
          </cell>
          <cell r="G14" t="str">
            <v>Sogamoso</v>
          </cell>
          <cell r="H14" t="str">
            <v xml:space="preserve"> FORMALIZACION PRIVADA Y ADMINISTRATIVA DE DERECHOS REF. RESOLUCIÓN No 8519-2018</v>
          </cell>
          <cell r="I14">
            <v>43511</v>
          </cell>
          <cell r="J14" t="str">
            <v>Comunicación oficial</v>
          </cell>
          <cell r="K14" t="str">
            <v>Constancia de entrega respuesta</v>
          </cell>
          <cell r="L14" t="str">
            <v>NO</v>
          </cell>
          <cell r="M14" t="str">
            <v>Diana Marcela casallas Gomez</v>
          </cell>
          <cell r="Q14" t="str">
            <v>ENTRADAS QUE NO REQUIEREN RESPUESTA</v>
          </cell>
          <cell r="R14">
            <v>1</v>
          </cell>
          <cell r="S14" t="str">
            <v>SUBDIRECCION ADMINISTRATIVA Y FINANCIERA</v>
          </cell>
          <cell r="T14" t="str">
            <v>Leidy Viviana Garcia Palacio</v>
          </cell>
          <cell r="U14" t="str">
            <v>Maira Alejandra Laiton Moreno</v>
          </cell>
        </row>
        <row r="15">
          <cell r="A15">
            <v>14</v>
          </cell>
          <cell r="B15">
            <v>20196200076312</v>
          </cell>
          <cell r="C15">
            <v>43496.678020833337</v>
          </cell>
          <cell r="D15" t="str">
            <v>Correo Físico</v>
          </cell>
          <cell r="E15" t="str">
            <v>EULOGIO AGUDELO TURRIAGO</v>
          </cell>
          <cell r="F15" t="str">
            <v>D. C.</v>
          </cell>
          <cell r="G15" t="str">
            <v>Bogotá</v>
          </cell>
          <cell r="H15" t="str">
            <v>REF SOLICITUD INCLUSION PROGRAMA DE FORMALIZACION DE LA PROPIEDAD RURAL</v>
          </cell>
          <cell r="I15">
            <v>43516</v>
          </cell>
          <cell r="J15" t="str">
            <v>Comunicación oficial</v>
          </cell>
          <cell r="K15" t="str">
            <v>Petición</v>
          </cell>
          <cell r="L15" t="str">
            <v>SI</v>
          </cell>
          <cell r="M15" t="str">
            <v>Leidy Johana Laguna Moreno</v>
          </cell>
          <cell r="N15">
            <v>20193100726581</v>
          </cell>
          <cell r="O15">
            <v>43723</v>
          </cell>
          <cell r="P15" t="str">
            <v>Respuesta a derecho de petición</v>
          </cell>
          <cell r="Q15" t="str">
            <v>SOLICITUDES SOLUCIONADAS</v>
          </cell>
          <cell r="R15">
            <v>43788.675000000003</v>
          </cell>
          <cell r="S15" t="str">
            <v>SUBDIRECCION ADMINISTRATIVA Y FINANCIERA</v>
          </cell>
          <cell r="T15" t="str">
            <v>Melissa Andrea Sandoval Sanchez</v>
          </cell>
          <cell r="U15" t="str">
            <v>Maira Alejandra Laiton Moreno</v>
          </cell>
        </row>
        <row r="16">
          <cell r="A16">
            <v>15</v>
          </cell>
          <cell r="B16">
            <v>20196200081102</v>
          </cell>
          <cell r="C16">
            <v>43497.659745370373</v>
          </cell>
          <cell r="D16" t="str">
            <v>Correo Físico</v>
          </cell>
          <cell r="E16" t="str">
            <v>HERNANDO BASTO BASTO</v>
          </cell>
          <cell r="F16" t="str">
            <v>Santander</v>
          </cell>
          <cell r="G16" t="str">
            <v>Carcasí</v>
          </cell>
          <cell r="H16" t="str">
            <v xml:space="preserve">SOLICITUD DE ACCESO A LA TIERRAS  Y FORMALIZACION DE PREDIOS </v>
          </cell>
          <cell r="I16">
            <v>43517</v>
          </cell>
          <cell r="J16" t="str">
            <v>Comunicación oficial</v>
          </cell>
          <cell r="K16" t="str">
            <v>Petición</v>
          </cell>
          <cell r="L16" t="str">
            <v>SI</v>
          </cell>
          <cell r="M16" t="str">
            <v>Carlos Guillermo Rivero Coronado</v>
          </cell>
          <cell r="N16">
            <v>20193100183101</v>
          </cell>
          <cell r="O16">
            <v>43552</v>
          </cell>
          <cell r="P16" t="str">
            <v>Respuesta a derecho de petición</v>
          </cell>
          <cell r="Q16" t="str">
            <v>SOLICITUDES SOLUCIONADAS</v>
          </cell>
          <cell r="R16">
            <v>43570.420405092591</v>
          </cell>
          <cell r="S16" t="str">
            <v>SUBDIRECCION ADMINISTRATIVA Y FINANCIERA</v>
          </cell>
          <cell r="T16" t="str">
            <v>Leidy Viviana Garcia Palacio</v>
          </cell>
          <cell r="U16" t="str">
            <v>Maira Alejandra Laiton Moreno</v>
          </cell>
        </row>
        <row r="17">
          <cell r="A17">
            <v>16</v>
          </cell>
          <cell r="B17">
            <v>20196200084132</v>
          </cell>
          <cell r="C17">
            <v>43500.509884259256</v>
          </cell>
          <cell r="D17" t="str">
            <v>Correo Físico</v>
          </cell>
          <cell r="E17" t="str">
            <v xml:space="preserve">PROCURADURIA 15 JUDICIAL II AMBIENTAL Y AGRARIA DE PASTO LILIANA MIRANDA VALLEJO LILIANA MIRANDA VALLEJO </v>
          </cell>
          <cell r="F17" t="str">
            <v>Nariño</v>
          </cell>
          <cell r="G17" t="str">
            <v>Pasto</v>
          </cell>
          <cell r="H17" t="str">
            <v xml:space="preserve"> FORMALIZACION DE LA PROPIEDAD POR PRESCRIPCIÓN EXTRAORDINARIA DE DOMINIO  526850100010062  E-2019-032628</v>
          </cell>
          <cell r="I17">
            <v>43511</v>
          </cell>
          <cell r="J17" t="str">
            <v>Peticiones entre autoridades</v>
          </cell>
          <cell r="K17" t="str">
            <v>Petición</v>
          </cell>
          <cell r="L17" t="str">
            <v>SI</v>
          </cell>
          <cell r="M17" t="str">
            <v>Carolina Acosta  - Convenio OIM</v>
          </cell>
          <cell r="N17">
            <v>20193100219891</v>
          </cell>
          <cell r="O17">
            <v>43566</v>
          </cell>
          <cell r="P17" t="str">
            <v>NO DEFINIDO</v>
          </cell>
          <cell r="Q17" t="str">
            <v>SOLICITUDES SOLUCIONADAS</v>
          </cell>
          <cell r="R17">
            <v>1</v>
          </cell>
          <cell r="S17" t="str">
            <v>SUBDIRECCION ADMINISTRATIVA Y FINANCIERA</v>
          </cell>
          <cell r="T17" t="str">
            <v>Leidy Viviana Garcia Palacio</v>
          </cell>
          <cell r="U17" t="str">
            <v>Maira Alejandra Laiton Moreno</v>
          </cell>
        </row>
        <row r="18">
          <cell r="A18">
            <v>17</v>
          </cell>
          <cell r="B18">
            <v>20196200136002</v>
          </cell>
          <cell r="C18">
            <v>43515.489004629628</v>
          </cell>
          <cell r="D18" t="str">
            <v>Correo Electrónico</v>
          </cell>
          <cell r="E18" t="str">
            <v xml:space="preserve">SUPERINTENDENCIA DE NOTARIADO Y REGISTRO - DELEGADA PARA LA PROTECCION FORMALIZACION Y RESTITUCION DE TIERRAS DELEGADA PARA LA PROTECCION FORMALIZACION Y RESTI </v>
          </cell>
          <cell r="F18" t="str">
            <v>D. C.</v>
          </cell>
          <cell r="G18" t="str">
            <v>Bogotá</v>
          </cell>
          <cell r="H18" t="str">
            <v>Jornada de asesoría registral y orientación para la formalizacion de la propiedad inmobiliaria</v>
          </cell>
          <cell r="I18">
            <v>43535</v>
          </cell>
          <cell r="J18" t="str">
            <v>Comunicación oficial</v>
          </cell>
          <cell r="K18" t="str">
            <v>Respuestas a derechos de petición remitidos por externos</v>
          </cell>
          <cell r="L18" t="str">
            <v>NO</v>
          </cell>
          <cell r="M18" t="str">
            <v>Mario Alberto Bravo Figueroa</v>
          </cell>
          <cell r="Q18" t="str">
            <v>ENTRADAS QUE NO REQUIEREN RESPUESTA</v>
          </cell>
          <cell r="R18">
            <v>1</v>
          </cell>
          <cell r="S18" t="str">
            <v>SUBDIRECCION ADMINISTRATIVA Y FINANCIERA</v>
          </cell>
          <cell r="T18" t="str">
            <v>Maira Alejandra Laiton Moreno</v>
          </cell>
          <cell r="U18" t="str">
            <v>Andres Horacio Carvajal Pardo</v>
          </cell>
        </row>
        <row r="19">
          <cell r="A19">
            <v>18</v>
          </cell>
          <cell r="B19">
            <v>20196200144162</v>
          </cell>
          <cell r="C19">
            <v>43517.38386574074</v>
          </cell>
          <cell r="D19" t="str">
            <v>Correo Físico</v>
          </cell>
          <cell r="E19" t="str">
            <v>OFICINA  DE REGISTRO DE INSTRUMENTOS PÚBLICOS  DE RAMIRIQUÍ - BOYACÁ DE INSTRUMENTOS PÚBLICOS  DE RAMIRIQUÍ - BOYACÁ DE INSTRUMENTOS PÚBLICOS  DE RAMIRIQUÍ - BOYACÁ DE INSTRUMENTOS PÚBLICOS  DE RAMIRIQUÍ - BOYACÁ DE INSTRUMENTOS PÚBLICOS  DE RAMIRIQU</v>
          </cell>
          <cell r="F19" t="str">
            <v>Boyacá</v>
          </cell>
          <cell r="G19" t="str">
            <v>Ramiriquí</v>
          </cell>
          <cell r="H19" t="str">
            <v xml:space="preserve"> INSCRIPCION DE RESOLUCION DE INICIO DE FORMALIZACION </v>
          </cell>
          <cell r="I19">
            <v>43537</v>
          </cell>
          <cell r="J19" t="str">
            <v>Comunicación oficial</v>
          </cell>
          <cell r="K19" t="str">
            <v>Respuestas a derechos de petición remitidos por externos</v>
          </cell>
          <cell r="L19" t="str">
            <v>NO</v>
          </cell>
          <cell r="M19" t="str">
            <v>Gina Marcela Mestre Duran</v>
          </cell>
          <cell r="Q19" t="str">
            <v>ENTRADAS QUE NO REQUIEREN RESPUESTA</v>
          </cell>
          <cell r="R19">
            <v>1</v>
          </cell>
          <cell r="S19" t="str">
            <v>SUBDIRECCION ADMINISTRATIVA Y FINANCIERA</v>
          </cell>
          <cell r="T19" t="str">
            <v>Leidy Viviana Garcia Palacio</v>
          </cell>
          <cell r="U19" t="str">
            <v>Maira Alejandra Laiton Moreno</v>
          </cell>
        </row>
        <row r="20">
          <cell r="A20">
            <v>19</v>
          </cell>
          <cell r="B20">
            <v>20196200157832</v>
          </cell>
          <cell r="C20">
            <v>43521.404097222221</v>
          </cell>
          <cell r="D20" t="str">
            <v>Correo Físico</v>
          </cell>
          <cell r="E20" t="str">
            <v>CONCEJO MUNICIPAL COLOMBIA HUILA</v>
          </cell>
          <cell r="F20" t="str">
            <v>Huila</v>
          </cell>
          <cell r="G20" t="str">
            <v>Colombia</v>
          </cell>
          <cell r="H20" t="str">
            <v>SOLICITUD ACCIONES  PARA FORMALIZAR PREDIOS EN COLOMBIA - HUILA</v>
          </cell>
          <cell r="I20">
            <v>43539</v>
          </cell>
          <cell r="J20" t="str">
            <v>Comunicación oficial</v>
          </cell>
          <cell r="K20" t="str">
            <v>Petición</v>
          </cell>
          <cell r="L20" t="str">
            <v>SI</v>
          </cell>
          <cell r="M20" t="str">
            <v>Carlos Guillermo Rivero Coronado</v>
          </cell>
          <cell r="N20">
            <v>20193100182561</v>
          </cell>
          <cell r="O20">
            <v>43551</v>
          </cell>
          <cell r="P20" t="str">
            <v>Respuesta a derecho de petición</v>
          </cell>
          <cell r="Q20" t="str">
            <v>SOLICITUDES SOLUCIONADAS</v>
          </cell>
          <cell r="R20">
            <v>43570.420069444444</v>
          </cell>
          <cell r="S20" t="str">
            <v>SECRETARIA GENERAL</v>
          </cell>
          <cell r="T20" t="str">
            <v>Maria Del Pilar Oyola Mosquera - PAT de Neiva</v>
          </cell>
          <cell r="U20" t="str">
            <v>Maira Alejandra Laiton Moreno</v>
          </cell>
        </row>
        <row r="21">
          <cell r="A21">
            <v>20</v>
          </cell>
          <cell r="B21">
            <v>20197400170262</v>
          </cell>
          <cell r="C21">
            <v>43523.627442129633</v>
          </cell>
          <cell r="D21" t="str">
            <v>Correo Físico</v>
          </cell>
          <cell r="E21" t="str">
            <v>BERLIDES CARMEN HERNANDEZ ZURITA</v>
          </cell>
          <cell r="F21" t="str">
            <v>Córdoba</v>
          </cell>
          <cell r="G21" t="str">
            <v>Tierralta</v>
          </cell>
          <cell r="H21" t="str">
            <v>SOLICITA FORMALIZACION DE LA PAROPIEAD PREDIO NUEVOS AIRES EN TIERRALTA</v>
          </cell>
          <cell r="I21">
            <v>43543</v>
          </cell>
          <cell r="J21" t="str">
            <v>Comunicación oficial</v>
          </cell>
          <cell r="K21" t="str">
            <v>Petición</v>
          </cell>
          <cell r="L21" t="str">
            <v>SI</v>
          </cell>
          <cell r="M21" t="str">
            <v>Carlos Guillermo Rivero Coronado</v>
          </cell>
          <cell r="N21">
            <v>20193100182531</v>
          </cell>
          <cell r="O21">
            <v>43551</v>
          </cell>
          <cell r="P21" t="str">
            <v>Respuesta a derecho de petición</v>
          </cell>
          <cell r="Q21" t="str">
            <v>SOLICITUDES SOLUCIONADAS</v>
          </cell>
          <cell r="R21">
            <v>1</v>
          </cell>
          <cell r="S21" t="str">
            <v>UGT MONTERIA</v>
          </cell>
          <cell r="T21" t="str">
            <v>Hernando José Benítez Peña</v>
          </cell>
          <cell r="U21" t="str">
            <v>Maira Alejandra Laiton Moreno</v>
          </cell>
        </row>
        <row r="22">
          <cell r="A22">
            <v>21</v>
          </cell>
          <cell r="B22">
            <v>20196200171212</v>
          </cell>
          <cell r="C22">
            <v>43523.698194444441</v>
          </cell>
          <cell r="D22" t="str">
            <v>Internet</v>
          </cell>
          <cell r="E22" t="str">
            <v>jonathan estrella martinez</v>
          </cell>
          <cell r="F22" t="str">
            <v>Cauca</v>
          </cell>
          <cell r="G22" t="str">
            <v>Timbío</v>
          </cell>
          <cell r="H22" t="str">
            <v>requisitos formalizacion falsa tradicion  - hola soy jonathan estrella martinez veedor ciudadano nacional y quiero conocer la lista de requisitos y/o documentación para formalizar predios en falsa tradición y de predios en general así como el procedimient</v>
          </cell>
          <cell r="J22" t="str">
            <v xml:space="preserve"> </v>
          </cell>
          <cell r="K22" t="str">
            <v>Petición</v>
          </cell>
          <cell r="L22" t="str">
            <v>SI</v>
          </cell>
          <cell r="M22" t="str">
            <v>Carlos Guillermo Rivero Coronado</v>
          </cell>
          <cell r="N22">
            <v>20193100192481</v>
          </cell>
          <cell r="O22">
            <v>43552</v>
          </cell>
          <cell r="P22" t="str">
            <v>Respuesta a derecho de petición</v>
          </cell>
          <cell r="Q22" t="str">
            <v>SOLICITUDES SOLUCIONADAS</v>
          </cell>
          <cell r="R22">
            <v>43582.561249999999</v>
          </cell>
          <cell r="S22" t="str">
            <v>SUBDIRECCION ADMINISTRATIVA Y FINANCIERA</v>
          </cell>
          <cell r="T22" t="str">
            <v>Usuario Robot del Sistema</v>
          </cell>
          <cell r="U22" t="str">
            <v>Maira Alejandra Laiton Moreno</v>
          </cell>
        </row>
        <row r="23">
          <cell r="A23">
            <v>22</v>
          </cell>
          <cell r="B23">
            <v>20196200171412</v>
          </cell>
          <cell r="C23">
            <v>43523.844722222224</v>
          </cell>
          <cell r="D23" t="str">
            <v>Correo Electrónico</v>
          </cell>
          <cell r="E23" t="str">
            <v xml:space="preserve">juzgado promiscuo municipal de combita  </v>
          </cell>
          <cell r="F23" t="str">
            <v>Boyacá</v>
          </cell>
          <cell r="G23" t="str">
            <v>Cómbita</v>
          </cell>
          <cell r="H23" t="str">
            <v>PROCESO DE PERTENENCIA No. 2016-0091. Remite resolución No. 13463 proferida por la Superintendencia Delegada para la protección restitución y formalización de tierras.</v>
          </cell>
          <cell r="I23">
            <v>43543</v>
          </cell>
          <cell r="J23" t="str">
            <v>Comunicación oficial</v>
          </cell>
          <cell r="K23" t="str">
            <v>Peticiones entre autoridades</v>
          </cell>
          <cell r="L23" t="str">
            <v>SI</v>
          </cell>
          <cell r="M23" t="str">
            <v>Leidy Johana Laguna Moreno</v>
          </cell>
          <cell r="N23">
            <v>20193100598921</v>
          </cell>
          <cell r="O23">
            <v>43677</v>
          </cell>
          <cell r="P23" t="str">
            <v>Respuesta a derecho de petición</v>
          </cell>
          <cell r="Q23" t="str">
            <v>SOLICITUDES SOLUCIONADAS</v>
          </cell>
          <cell r="R23">
            <v>43755.464525462965</v>
          </cell>
          <cell r="S23" t="str">
            <v>SUBDIRECCION ADMINISTRATIVA Y FINANCIERA</v>
          </cell>
          <cell r="T23" t="str">
            <v>Maira Alejandra Laiton Moreno</v>
          </cell>
          <cell r="U23" t="str">
            <v>Jorge Andrés Gaitan Sanchez</v>
          </cell>
        </row>
        <row r="24">
          <cell r="A24">
            <v>23</v>
          </cell>
          <cell r="B24">
            <v>20196200183532</v>
          </cell>
          <cell r="C24">
            <v>43528.578993055555</v>
          </cell>
          <cell r="D24" t="str">
            <v>Correo Electrónico</v>
          </cell>
          <cell r="E24" t="str">
            <v>PROCURADURÍA 20 JUDICIAL II AMBIENTAL Y AGRARIA PARA EL TOLIMA JUDICIAL II AMBIENTAL Y AGRARIA PARA EL TOLIMA JUDICIAL II AMBIENTAL Y AGRARIA PARA EL TOLIMA JUDICIAL II AMBIENTAL Y AGRARIA PARA EL TOLIMA</v>
          </cell>
          <cell r="F24" t="str">
            <v>Tolima</v>
          </cell>
          <cell r="G24" t="str">
            <v>Ibagué</v>
          </cell>
          <cell r="H24" t="str">
            <v>RV: Oficio No.PJAAT-0130. Su oficio 20193100092801 del 25/01/2019 Comunicación de Resoluciones proferidas en el Procedimiento Único de Formalización del Decreto Ley 902 de 2018.</v>
          </cell>
          <cell r="I24">
            <v>43539</v>
          </cell>
          <cell r="J24" t="str">
            <v>Peticiones entre autoridades</v>
          </cell>
          <cell r="K24" t="str">
            <v>Traslado por competencia</v>
          </cell>
          <cell r="L24" t="str">
            <v>SI</v>
          </cell>
          <cell r="M24" t="str">
            <v>Viviana Paola Trejos Fernandez</v>
          </cell>
          <cell r="N24">
            <v>20193100177891</v>
          </cell>
          <cell r="O24">
            <v>43544.445891203701</v>
          </cell>
          <cell r="P24" t="str">
            <v>Solicitud de documentos (copias)</v>
          </cell>
          <cell r="Q24" t="str">
            <v>SOLICITUDES SOLUCIONADAS</v>
          </cell>
          <cell r="R24">
            <v>1</v>
          </cell>
          <cell r="S24" t="str">
            <v>SUBDIRECCION ADMINISTRATIVA Y FINANCIERA</v>
          </cell>
          <cell r="T24" t="str">
            <v>Maira Alejandra Laiton Moreno</v>
          </cell>
          <cell r="U24" t="str">
            <v>Gloria Inés Robledo Blanco</v>
          </cell>
        </row>
        <row r="25">
          <cell r="A25">
            <v>24</v>
          </cell>
          <cell r="B25">
            <v>20196200193952</v>
          </cell>
          <cell r="C25">
            <v>43530.465081018519</v>
          </cell>
          <cell r="D25" t="str">
            <v>Correo Electrónico</v>
          </cell>
          <cell r="E25" t="str">
            <v>FLORESMIRO VARON ROMERO VARON ROMERO</v>
          </cell>
          <cell r="F25" t="str">
            <v>Tolima</v>
          </cell>
          <cell r="G25" t="str">
            <v>Chaparral</v>
          </cell>
          <cell r="H25" t="str">
            <v>DERECHO DE PETICIÓN EN INTERÉS ESPECIAL - FORMALIZACION Y ADJUDICACIÓN DE PREDIO RURAL</v>
          </cell>
          <cell r="I25">
            <v>43550</v>
          </cell>
          <cell r="J25" t="str">
            <v>Comunicación oficial</v>
          </cell>
          <cell r="K25" t="str">
            <v>Petición</v>
          </cell>
          <cell r="L25" t="str">
            <v>SI</v>
          </cell>
          <cell r="M25" t="str">
            <v>Jessica Paola Solano Pineda</v>
          </cell>
          <cell r="N25">
            <v>20193100284291</v>
          </cell>
          <cell r="O25">
            <v>43599</v>
          </cell>
          <cell r="P25" t="str">
            <v>Respuesta a derecho de petición</v>
          </cell>
          <cell r="Q25" t="str">
            <v>SOLICITUDES SOLUCIONADAS</v>
          </cell>
          <cell r="R25">
            <v>43644.432523148149</v>
          </cell>
          <cell r="S25" t="str">
            <v>SUBDIRECCION ADMINISTRATIVA Y FINANCIERA</v>
          </cell>
          <cell r="T25" t="str">
            <v>Maira Alejandra Laiton Moreno</v>
          </cell>
          <cell r="U25" t="str">
            <v>Leonardo Antonio Castañeda Celis</v>
          </cell>
        </row>
        <row r="26">
          <cell r="A26">
            <v>25</v>
          </cell>
          <cell r="B26">
            <v>20196200215842</v>
          </cell>
          <cell r="C26">
            <v>43532.578032407408</v>
          </cell>
          <cell r="D26" t="str">
            <v>Correo Físico</v>
          </cell>
          <cell r="E26" t="str">
            <v xml:space="preserve">ALCALDÍA MUNICIPAL PADILLA CAUCA NR NR </v>
          </cell>
          <cell r="F26" t="str">
            <v>Cauca</v>
          </cell>
          <cell r="G26" t="str">
            <v>Padilla</v>
          </cell>
          <cell r="H26" t="str">
            <v>CARTA INTENSIÓN APOYO Y COOPERACIÓN AL PROGRAMA FORMALIZACION DE PREDIOS</v>
          </cell>
          <cell r="I26">
            <v>43552</v>
          </cell>
          <cell r="J26" t="str">
            <v>Comunicación oficial</v>
          </cell>
          <cell r="K26" t="str">
            <v>Petición</v>
          </cell>
          <cell r="L26" t="str">
            <v>SI</v>
          </cell>
          <cell r="M26" t="str">
            <v>Katerine Ballesteros Gutierrez</v>
          </cell>
          <cell r="N26">
            <v>20193100529841</v>
          </cell>
          <cell r="O26">
            <v>43679</v>
          </cell>
          <cell r="P26" t="str">
            <v>Petición</v>
          </cell>
          <cell r="Q26" t="str">
            <v>SOLICITUDES SOLUCIONADAS</v>
          </cell>
          <cell r="R26">
            <v>1</v>
          </cell>
          <cell r="S26" t="str">
            <v>SUBDIRECCION ADMINISTRATIVA Y FINANCIERA</v>
          </cell>
          <cell r="T26" t="str">
            <v>Melissa Andrea Sandoval Sanchez</v>
          </cell>
          <cell r="U26" t="str">
            <v>Maira Alejandra Laiton Moreno</v>
          </cell>
        </row>
        <row r="27">
          <cell r="A27">
            <v>26</v>
          </cell>
          <cell r="B27">
            <v>20196200256172</v>
          </cell>
          <cell r="C27">
            <v>43542.732928240737</v>
          </cell>
          <cell r="D27" t="str">
            <v>Internet</v>
          </cell>
          <cell r="E27" t="str">
            <v>JUAN PABLO PEREA ARTETA</v>
          </cell>
          <cell r="F27" t="str">
            <v>Atlántico</v>
          </cell>
          <cell r="G27" t="str">
            <v>Barranquilla</v>
          </cell>
          <cell r="H27" t="str">
            <v>CONSULTA DECRETO 902 DEL 2017 - Consulta por inquietudes sobre el procedimiento de Formalización de predios privados al tenor del lo dispuesto en el Decreto Ley 902 del 2017</v>
          </cell>
          <cell r="I27">
            <v>43560</v>
          </cell>
          <cell r="J27" t="str">
            <v>Comunicación oficial</v>
          </cell>
          <cell r="K27" t="str">
            <v>Petición</v>
          </cell>
          <cell r="L27" t="str">
            <v>SI</v>
          </cell>
          <cell r="M27" t="str">
            <v>Julia Viviana Molano Chavarria</v>
          </cell>
          <cell r="N27">
            <v>20193100833791</v>
          </cell>
          <cell r="O27">
            <v>43726</v>
          </cell>
          <cell r="P27" t="str">
            <v>Respuesta a derecho de petición</v>
          </cell>
          <cell r="Q27" t="str">
            <v>SOLICITUDES SOLUCIONADAS</v>
          </cell>
          <cell r="R27">
            <v>43733.615925925929</v>
          </cell>
          <cell r="S27" t="str">
            <v>SUBDIRECCION ADMINISTRATIVA Y FINANCIERA</v>
          </cell>
          <cell r="T27" t="str">
            <v>Usuario Robot del Sistema</v>
          </cell>
          <cell r="U27" t="str">
            <v>Maira Alejandra Laiton Moreno</v>
          </cell>
        </row>
        <row r="28">
          <cell r="A28">
            <v>27</v>
          </cell>
          <cell r="B28">
            <v>20196200297882</v>
          </cell>
          <cell r="C28">
            <v>43553.333877314813</v>
          </cell>
          <cell r="D28" t="str">
            <v>Correo Físico</v>
          </cell>
          <cell r="E28" t="str">
            <v>LUIS ALBERTO GELVEZ RODRIGUEZ</v>
          </cell>
          <cell r="F28" t="str">
            <v>Santander</v>
          </cell>
          <cell r="G28" t="str">
            <v>Bucaramanga</v>
          </cell>
          <cell r="H28" t="str">
            <v xml:space="preserve"> DESISTIMIENTO DE SOLICITUD DE FORMALIZACION DE PREDIO </v>
          </cell>
          <cell r="I28">
            <v>43573</v>
          </cell>
          <cell r="J28" t="str">
            <v>Comunicación oficial</v>
          </cell>
          <cell r="K28" t="str">
            <v>Respuestas a derechos de petición remitidos por externos</v>
          </cell>
          <cell r="L28" t="str">
            <v>NO</v>
          </cell>
          <cell r="M28" t="str">
            <v>Jesus David Pacheco Sarimento</v>
          </cell>
          <cell r="Q28" t="str">
            <v>ENTRADAS QUE NO REQUIEREN RESPUESTA</v>
          </cell>
          <cell r="R28">
            <v>1</v>
          </cell>
          <cell r="S28" t="str">
            <v>SUBDIRECCION ADMINISTRATIVA Y FINANCIERA</v>
          </cell>
          <cell r="T28" t="str">
            <v>Leidy Viviana Garcia Palacio</v>
          </cell>
          <cell r="U28" t="str">
            <v>Myriam Gomez Camargo</v>
          </cell>
        </row>
        <row r="29">
          <cell r="A29">
            <v>28</v>
          </cell>
          <cell r="B29">
            <v>20196200304342</v>
          </cell>
          <cell r="C29">
            <v>43556.441608796296</v>
          </cell>
          <cell r="D29" t="str">
            <v>Correo Físico</v>
          </cell>
          <cell r="E29" t="str">
            <v>INSTITUTO GEOGRÁFICO AGUSTÍN CODAZZI IGAC NEIVA RAMIRO ADOLFO MUÑOZ CALDERÓN   IGAC NEIVA RAMIRO ADOLFO MUÑOZ CALDERÓN IGAC NEIVA RAMIRO ADOLFO MUÑOZ CALDERÓN IGAC NEIVA RAMIRO ADOLFO MUÑOZ CALDERÓN</v>
          </cell>
          <cell r="F29" t="str">
            <v>Huila</v>
          </cell>
          <cell r="G29" t="str">
            <v>Neiva</v>
          </cell>
          <cell r="H29" t="str">
            <v>FORMALIZAN DE LA PROPIEDAD EN NIEVA</v>
          </cell>
          <cell r="I29">
            <v>43574</v>
          </cell>
          <cell r="J29" t="str">
            <v>Comunicación oficial</v>
          </cell>
          <cell r="K29" t="str">
            <v>Respuestas a derechos de petición remitidos por externos</v>
          </cell>
          <cell r="L29" t="str">
            <v>SI</v>
          </cell>
          <cell r="M29" t="str">
            <v>Carlos Guillermo Rivero Coronado</v>
          </cell>
          <cell r="N29">
            <v>20193100257711</v>
          </cell>
          <cell r="O29">
            <v>43567</v>
          </cell>
          <cell r="P29" t="str">
            <v>Respuesta a derecho de petición</v>
          </cell>
          <cell r="Q29" t="str">
            <v>SOLICITUDES SOLUCIONADAS</v>
          </cell>
          <cell r="R29">
            <v>43581.50708333333</v>
          </cell>
          <cell r="S29" t="str">
            <v>SUBDIRECCION ADMINISTRATIVA Y FINANCIERA</v>
          </cell>
          <cell r="T29" t="str">
            <v>Johana Maritza Gallego Medina</v>
          </cell>
          <cell r="U29" t="str">
            <v>Myriam Gomez Camargo</v>
          </cell>
        </row>
        <row r="30">
          <cell r="A30">
            <v>29</v>
          </cell>
          <cell r="B30">
            <v>20196200307512</v>
          </cell>
          <cell r="C30">
            <v>43556.610671296294</v>
          </cell>
          <cell r="D30" t="str">
            <v>Correo Electrónico</v>
          </cell>
          <cell r="E30" t="str">
            <v xml:space="preserve">ALCALDIA MUNICIPAL DE NATAGAIMA - TOLIMA  </v>
          </cell>
          <cell r="F30" t="str">
            <v>Tolima</v>
          </cell>
          <cell r="G30" t="str">
            <v>Natagaima</v>
          </cell>
          <cell r="H30" t="str">
            <v>SOLICITUD DE INFORMACION PROGRAMA DE FORMALIZACION DE LA PROPIEDAD RURAL</v>
          </cell>
          <cell r="I30">
            <v>43574</v>
          </cell>
          <cell r="J30" t="str">
            <v>Comunicación oficial</v>
          </cell>
          <cell r="K30" t="str">
            <v>Petición</v>
          </cell>
          <cell r="L30" t="str">
            <v>SI</v>
          </cell>
          <cell r="M30" t="str">
            <v>Carlos Guillermo Rivero Coronado</v>
          </cell>
          <cell r="N30">
            <v>20193100255291</v>
          </cell>
          <cell r="O30">
            <v>43567</v>
          </cell>
          <cell r="P30" t="str">
            <v>Respuesta a derecho de petición</v>
          </cell>
          <cell r="Q30" t="str">
            <v>SOLICITUDES SOLUCIONADAS</v>
          </cell>
          <cell r="R30">
            <v>43600.515439814815</v>
          </cell>
          <cell r="S30" t="str">
            <v>SUBDIRECCION ADMINISTRATIVA Y FINANCIERA</v>
          </cell>
          <cell r="T30" t="str">
            <v>Maira Alejandra Laiton Moreno</v>
          </cell>
          <cell r="U30" t="str">
            <v>MIGUEL OCAMPO GOMEZ</v>
          </cell>
        </row>
        <row r="31">
          <cell r="A31">
            <v>30</v>
          </cell>
          <cell r="B31">
            <v>20196200311752</v>
          </cell>
          <cell r="C31">
            <v>43557.51122685185</v>
          </cell>
          <cell r="D31" t="str">
            <v>Correo Físico</v>
          </cell>
          <cell r="E31" t="str">
            <v xml:space="preserve">ALCALDIA MUNICIPAL DE SAMACA - BOYACA -  </v>
          </cell>
          <cell r="F31" t="str">
            <v>Boyacá</v>
          </cell>
          <cell r="G31" t="str">
            <v>Samacá</v>
          </cell>
          <cell r="H31" t="str">
            <v>REF PROGRAMA DE FORMALIZACION DE LA PROPIEDAD RURAL</v>
          </cell>
          <cell r="I31">
            <v>43577</v>
          </cell>
          <cell r="J31" t="str">
            <v>Comunicación oficial</v>
          </cell>
          <cell r="K31" t="str">
            <v>Peticiones entre autoridades</v>
          </cell>
          <cell r="L31" t="str">
            <v>SI</v>
          </cell>
          <cell r="M31" t="str">
            <v>Carlos Guillermo Rivero Coronado</v>
          </cell>
          <cell r="N31">
            <v>20194200392741</v>
          </cell>
          <cell r="O31">
            <v>43609</v>
          </cell>
          <cell r="P31" t="str">
            <v>Respuesta a derecho de petición</v>
          </cell>
          <cell r="Q31" t="str">
            <v>SOLICITUDES SOLUCIONADAS</v>
          </cell>
          <cell r="R31">
            <v>43613.395567129628</v>
          </cell>
          <cell r="S31" t="str">
            <v>SUBDIRECCION ADMINISTRATIVA Y FINANCIERA</v>
          </cell>
          <cell r="T31" t="str">
            <v>Melissa Andrea Sandoval Sanchez</v>
          </cell>
          <cell r="U31" t="str">
            <v>Myriam Gomez Camargo</v>
          </cell>
        </row>
        <row r="32">
          <cell r="A32">
            <v>31</v>
          </cell>
          <cell r="B32">
            <v>20196200316062</v>
          </cell>
          <cell r="C32">
            <v>43558.478229166663</v>
          </cell>
          <cell r="D32" t="str">
            <v>Correo Electrónico</v>
          </cell>
          <cell r="E32" t="str">
            <v xml:space="preserve">ALIRIO DIAZ DIAZ </v>
          </cell>
          <cell r="F32" t="str">
            <v>Huila</v>
          </cell>
          <cell r="G32" t="str">
            <v>Neiva</v>
          </cell>
          <cell r="H32" t="str">
            <v>RV: FORMALIZACION DE LA PROPIEDAD EN NEIVA</v>
          </cell>
          <cell r="J32" t="str">
            <v xml:space="preserve"> </v>
          </cell>
          <cell r="K32" t="str">
            <v>Peticiones entre autoridades</v>
          </cell>
          <cell r="L32" t="str">
            <v>SI</v>
          </cell>
          <cell r="M32" t="str">
            <v>Carlos Guillermo Rivero Coronado</v>
          </cell>
          <cell r="N32">
            <v>20193100257711</v>
          </cell>
          <cell r="O32">
            <v>43567</v>
          </cell>
          <cell r="P32" t="str">
            <v>Respuesta a derecho de petición</v>
          </cell>
          <cell r="Q32" t="str">
            <v>SOLICITUDES SOLUCIONADAS</v>
          </cell>
          <cell r="R32">
            <v>43581.50708333333</v>
          </cell>
          <cell r="S32" t="str">
            <v>SUBDIRECCION ADMINISTRATIVA Y FINANCIERA</v>
          </cell>
          <cell r="T32" t="str">
            <v>Maira Alejandra Laiton Moreno</v>
          </cell>
          <cell r="U32" t="str">
            <v>MIGUEL OCAMPO GOMEZ</v>
          </cell>
        </row>
        <row r="33">
          <cell r="A33">
            <v>32</v>
          </cell>
          <cell r="B33">
            <v>20196200342002</v>
          </cell>
          <cell r="C33">
            <v>43564.62232638889</v>
          </cell>
          <cell r="D33" t="str">
            <v>Correo Físico</v>
          </cell>
          <cell r="E33" t="str">
            <v>UNIDAD ADMINISTRATIVA ESPECIAL DE GESTIÓN DE DE RESTITUCIÓN DE TIERRAS DESPOJADA NR NR NR NR NR NR   NR NR NR NR NR NR NR NR NR NR   NR NR NR NR NR NR</v>
          </cell>
          <cell r="F33" t="str">
            <v>Tolima</v>
          </cell>
          <cell r="G33" t="str">
            <v>Ibagué</v>
          </cell>
          <cell r="H33" t="str">
            <v xml:space="preserve">PROGRAMACION DE FORMALIZACION DE LA PROPIEDAD RURAL </v>
          </cell>
          <cell r="I33">
            <v>43584</v>
          </cell>
          <cell r="J33" t="str">
            <v>Comunicación oficial</v>
          </cell>
          <cell r="K33" t="str">
            <v>Respuestas a derechos de petición remitidos por externos</v>
          </cell>
          <cell r="L33" t="str">
            <v>NO</v>
          </cell>
          <cell r="M33" t="str">
            <v>Maria Fernanda Bernal Niampira</v>
          </cell>
          <cell r="Q33" t="str">
            <v>ENTRADAS QUE NO REQUIEREN RESPUESTA</v>
          </cell>
          <cell r="R33">
            <v>1</v>
          </cell>
          <cell r="S33" t="str">
            <v>SUBDIRECCION ADMINISTRATIVA Y FINANCIERA</v>
          </cell>
          <cell r="T33" t="str">
            <v>Leidy Viviana Garcia Palacio</v>
          </cell>
          <cell r="U33" t="str">
            <v>Myriam Gomez Camargo</v>
          </cell>
        </row>
        <row r="34">
          <cell r="A34">
            <v>33</v>
          </cell>
          <cell r="B34">
            <v>20196200343812</v>
          </cell>
          <cell r="C34">
            <v>43565.32707175926</v>
          </cell>
          <cell r="D34" t="str">
            <v>Correo Físico</v>
          </cell>
          <cell r="E34" t="str">
            <v>MINJUSTICIA OFICINA DE REGISTRO DE INSTRUMENTOS PÚBLICOS DE CHOCONTA - CUNDINAMARCA OFICINA DE REGISTRO DE INSTRUMENTOS PÚBLICOS DE CHOCONTA - CUNDINAMARCA OFICINA DE REGISTRO DE INSTRUMENTOS PÚBLICOS DE CHOCONTA - CUNDINAMARCA OFICINA DE REGISTRO DE</v>
          </cell>
          <cell r="F34" t="str">
            <v>Cundinamarca</v>
          </cell>
          <cell r="G34" t="str">
            <v>Chocontá</v>
          </cell>
          <cell r="H34" t="str">
            <v xml:space="preserve">SU OFICIO 201831003289881 SOLICITUD DE INFORMACIÓN - PROGRAMACIÓN DE FORMALIZACIÓN DE PROPIEDAD RURAL </v>
          </cell>
          <cell r="I34">
            <v>43585</v>
          </cell>
          <cell r="J34" t="str">
            <v>Comunicación oficial</v>
          </cell>
          <cell r="K34" t="str">
            <v>Respuesta a derecho de petición</v>
          </cell>
          <cell r="L34" t="str">
            <v>NO</v>
          </cell>
          <cell r="M34" t="str">
            <v>Nancy Rocio Lopez Mesa</v>
          </cell>
          <cell r="Q34" t="str">
            <v>ENTRADAS QUE NO REQUIEREN RESPUESTA</v>
          </cell>
          <cell r="R34">
            <v>1</v>
          </cell>
          <cell r="S34" t="str">
            <v>SUBDIRECCION ADMINISTRATIVA Y FINANCIERA</v>
          </cell>
          <cell r="T34" t="str">
            <v>Leidy Viviana Garcia Palacio</v>
          </cell>
          <cell r="U34" t="str">
            <v>Myriam Gomez Camargo</v>
          </cell>
        </row>
        <row r="35">
          <cell r="A35">
            <v>34</v>
          </cell>
          <cell r="B35">
            <v>20196200360642</v>
          </cell>
          <cell r="C35">
            <v>43567.516388888886</v>
          </cell>
          <cell r="D35" t="str">
            <v>Correo Físico</v>
          </cell>
          <cell r="E35" t="str">
            <v>RAFAEL ANAYA CUBILLOS ANAYA CUBILLOS</v>
          </cell>
          <cell r="F35" t="str">
            <v>Atlántico</v>
          </cell>
          <cell r="G35" t="str">
            <v>Barranquilla</v>
          </cell>
          <cell r="H35" t="str">
            <v>CONSULTA SOBRE PROCEDENCIA Y REQUISITOS PARA LA FORMALIZACION DE PREDIOS PRIVADOS</v>
          </cell>
          <cell r="I35">
            <v>43587</v>
          </cell>
          <cell r="J35" t="str">
            <v>Comunicación oficial</v>
          </cell>
          <cell r="K35" t="str">
            <v>Petición</v>
          </cell>
          <cell r="L35" t="str">
            <v>SI</v>
          </cell>
          <cell r="M35" t="str">
            <v>Rosarith Montes Trespalacios</v>
          </cell>
          <cell r="N35">
            <v>20193100395591</v>
          </cell>
          <cell r="O35">
            <v>43609</v>
          </cell>
          <cell r="P35" t="str">
            <v>Petición</v>
          </cell>
          <cell r="Q35" t="str">
            <v>SOLICITUDES SOLUCIONADAS</v>
          </cell>
          <cell r="R35">
            <v>43614.510833333334</v>
          </cell>
          <cell r="S35" t="str">
            <v>SUBDIRECCION ADMINISTRATIVA Y FINANCIERA</v>
          </cell>
          <cell r="T35" t="str">
            <v>Melissa Andrea Sandoval Sanchez</v>
          </cell>
          <cell r="U35" t="str">
            <v>Myriam Gomez Camargo</v>
          </cell>
        </row>
        <row r="36">
          <cell r="A36">
            <v>35</v>
          </cell>
          <cell r="B36">
            <v>20196200375212</v>
          </cell>
          <cell r="C36">
            <v>43577.459004629629</v>
          </cell>
          <cell r="D36" t="str">
            <v>Correo Físico</v>
          </cell>
          <cell r="E36" t="str">
            <v>REYNALDO JIMENEZ BAUTISTA</v>
          </cell>
          <cell r="F36" t="str">
            <v>D. C.</v>
          </cell>
          <cell r="G36" t="str">
            <v>Bogotá</v>
          </cell>
          <cell r="H36" t="str">
            <v>REMISION DE DOCUMENTOS PARA PROCESO DE FORMALIZACION PREDIO EL PARAISO Y EL PORVENIR</v>
          </cell>
          <cell r="I36">
            <v>43595</v>
          </cell>
          <cell r="J36" t="str">
            <v>Comunicación oficial</v>
          </cell>
          <cell r="K36" t="str">
            <v>Petición</v>
          </cell>
          <cell r="L36" t="str">
            <v>SI</v>
          </cell>
          <cell r="M36" t="str">
            <v>Jenny Maritza Pacheco Gomez</v>
          </cell>
          <cell r="N36">
            <v>20193100306961</v>
          </cell>
          <cell r="O36">
            <v>43585</v>
          </cell>
          <cell r="P36" t="str">
            <v>Respuesta a derecho de petición</v>
          </cell>
          <cell r="Q36" t="str">
            <v>SOLICITUDES SOLUCIONADAS</v>
          </cell>
          <cell r="R36">
            <v>43587.599097222221</v>
          </cell>
          <cell r="S36" t="str">
            <v>SUBDIRECCION ADMINISTRATIVA Y FINANCIERA</v>
          </cell>
          <cell r="T36" t="str">
            <v>Melissa Andrea Sandoval Sanchez</v>
          </cell>
          <cell r="U36" t="str">
            <v>Myriam Gomez Camargo</v>
          </cell>
        </row>
        <row r="37">
          <cell r="A37">
            <v>36</v>
          </cell>
          <cell r="B37">
            <v>20196200375242</v>
          </cell>
          <cell r="C37">
            <v>43577.461180555554</v>
          </cell>
          <cell r="D37" t="str">
            <v>Correo Físico</v>
          </cell>
          <cell r="E37" t="str">
            <v>JOSE ISMAEL JIMENEZ BAUTISTA</v>
          </cell>
          <cell r="F37" t="str">
            <v>D. C.</v>
          </cell>
          <cell r="G37" t="str">
            <v>Bogotá</v>
          </cell>
          <cell r="H37" t="str">
            <v>REMISION DE DOCUMENTOS A PROCESO DE FORMALIZACION PREDIOS EL MONTIÑO Y LA GRANADA</v>
          </cell>
          <cell r="I37">
            <v>43595</v>
          </cell>
          <cell r="J37" t="str">
            <v>Comunicación oficial</v>
          </cell>
          <cell r="K37" t="str">
            <v>Petición</v>
          </cell>
          <cell r="L37" t="str">
            <v>SI</v>
          </cell>
          <cell r="M37" t="str">
            <v>Jenny Maritza Pacheco Gomez</v>
          </cell>
          <cell r="N37">
            <v>20193100305381</v>
          </cell>
          <cell r="O37">
            <v>43585</v>
          </cell>
          <cell r="P37" t="str">
            <v>Respuesta a derecho de petición</v>
          </cell>
          <cell r="Q37" t="str">
            <v>SOLICITUDES SOLUCIONADAS</v>
          </cell>
          <cell r="R37">
            <v>43587.599224537036</v>
          </cell>
          <cell r="S37" t="str">
            <v>SUBDIRECCION ADMINISTRATIVA Y FINANCIERA</v>
          </cell>
          <cell r="T37" t="str">
            <v>Melissa Andrea Sandoval Sanchez</v>
          </cell>
          <cell r="U37" t="str">
            <v>Myriam Gomez Camargo</v>
          </cell>
        </row>
        <row r="38">
          <cell r="A38">
            <v>37</v>
          </cell>
          <cell r="B38">
            <v>20196200415782</v>
          </cell>
          <cell r="C38">
            <v>43587.589560185188</v>
          </cell>
          <cell r="D38" t="str">
            <v>Correo Electrónico</v>
          </cell>
          <cell r="E38" t="str">
            <v>Jerson Jair Martínez Rojas</v>
          </cell>
          <cell r="F38" t="str">
            <v>Boyacá</v>
          </cell>
          <cell r="G38" t="str">
            <v>Pesca</v>
          </cell>
          <cell r="H38" t="str">
            <v xml:space="preserve">Consulta formalizacion propiedad falsa tradición departamento de boyaca </v>
          </cell>
          <cell r="I38">
            <v>43607</v>
          </cell>
          <cell r="J38" t="str">
            <v>Comunicación oficial</v>
          </cell>
          <cell r="K38" t="str">
            <v>Peticiones entre autoridades</v>
          </cell>
          <cell r="L38" t="str">
            <v>SI</v>
          </cell>
          <cell r="M38" t="str">
            <v>Maria Paz De la Hoz Florez</v>
          </cell>
          <cell r="N38">
            <v>20193100959091</v>
          </cell>
          <cell r="O38">
            <v>43812</v>
          </cell>
          <cell r="P38" t="str">
            <v>Petición</v>
          </cell>
          <cell r="Q38" t="str">
            <v>SOLICITUDES SOLUCIONADAS</v>
          </cell>
          <cell r="R38">
            <v>43859.652569444443</v>
          </cell>
          <cell r="S38" t="str">
            <v>SUBDIRECCION ADMINISTRATIVA Y FINANCIERA</v>
          </cell>
          <cell r="T38" t="str">
            <v>Maira Alejandra Laiton Moreno</v>
          </cell>
          <cell r="U38" t="str">
            <v>Andrés Felipe González Vesga</v>
          </cell>
        </row>
        <row r="39">
          <cell r="A39">
            <v>38</v>
          </cell>
          <cell r="B39">
            <v>20196200427572</v>
          </cell>
          <cell r="C39">
            <v>43591.590891203705</v>
          </cell>
          <cell r="D39" t="str">
            <v>Correo Físico</v>
          </cell>
          <cell r="E39" t="str">
            <v>DEOMEDIS DE JESUS LOPEZ TORO</v>
          </cell>
          <cell r="F39" t="str">
            <v>Risaralda</v>
          </cell>
          <cell r="G39" t="str">
            <v>Pereira</v>
          </cell>
          <cell r="H39" t="str">
            <v>DERECHO DE PETICIÓN PARA SOLICITAR RECONSIDERACION DE LA RESOLUCIÓN DE FORMALIZACION.</v>
          </cell>
          <cell r="I39">
            <v>43609</v>
          </cell>
          <cell r="J39" t="str">
            <v>Comunicación oficial</v>
          </cell>
          <cell r="K39" t="str">
            <v>Petición</v>
          </cell>
          <cell r="L39" t="str">
            <v>SI</v>
          </cell>
          <cell r="M39" t="str">
            <v>Carla Johana Zamora Herrera</v>
          </cell>
          <cell r="N39">
            <v>20193100350231</v>
          </cell>
          <cell r="O39">
            <v>43599.356365740743</v>
          </cell>
          <cell r="P39" t="str">
            <v>Consulta</v>
          </cell>
          <cell r="Q39" t="str">
            <v>SOLICITUDES SOLUCIONADAS</v>
          </cell>
          <cell r="R39">
            <v>1</v>
          </cell>
          <cell r="S39" t="str">
            <v>SECRETARIA GENERAL</v>
          </cell>
          <cell r="T39" t="str">
            <v>Leidy Viviana Vallecilla Palacio - PAT de Per</v>
          </cell>
          <cell r="U39" t="str">
            <v>Maira Alejandra Laiton Moreno</v>
          </cell>
        </row>
        <row r="40">
          <cell r="A40">
            <v>39</v>
          </cell>
          <cell r="B40">
            <v>20196200444522</v>
          </cell>
          <cell r="C40">
            <v>43594.353263888886</v>
          </cell>
          <cell r="D40" t="str">
            <v>Correo Electrónico</v>
          </cell>
          <cell r="E40" t="str">
            <v>Jorge Armando Chantre Astaiza</v>
          </cell>
          <cell r="F40" t="str">
            <v>Cauca</v>
          </cell>
          <cell r="G40" t="str">
            <v>Santander de Quilichao</v>
          </cell>
          <cell r="H40" t="str">
            <v>Respuesta del Proceso para Formalizar del señor Alvaro Tenorio Velasco - Santander de Quilichao- Cauca</v>
          </cell>
          <cell r="I40">
            <v>43614</v>
          </cell>
          <cell r="J40" t="str">
            <v>Comunicación oficial</v>
          </cell>
          <cell r="K40" t="str">
            <v>Petición</v>
          </cell>
          <cell r="L40" t="str">
            <v>SI</v>
          </cell>
          <cell r="M40" t="str">
            <v>Rosarith Montes Trespalacios</v>
          </cell>
          <cell r="N40">
            <v>20193100415031</v>
          </cell>
          <cell r="O40">
            <v>43615</v>
          </cell>
          <cell r="P40" t="str">
            <v>Petición</v>
          </cell>
          <cell r="Q40" t="str">
            <v>SOLICITUDES SOLUCIONADAS</v>
          </cell>
          <cell r="R40">
            <v>43693.460717592592</v>
          </cell>
          <cell r="S40" t="str">
            <v>SUBDIRECCION ADMINISTRATIVA Y FINANCIERA</v>
          </cell>
          <cell r="T40" t="str">
            <v>Maira Alejandra Laiton Moreno</v>
          </cell>
          <cell r="U40" t="str">
            <v>MIGUEL OCAMPO GOMEZ</v>
          </cell>
        </row>
        <row r="41">
          <cell r="A41">
            <v>40</v>
          </cell>
          <cell r="B41">
            <v>20196200446762</v>
          </cell>
          <cell r="C41">
            <v>43594.454432870371</v>
          </cell>
          <cell r="D41" t="str">
            <v>Correo Electrónico</v>
          </cell>
          <cell r="E41" t="str">
            <v>CARLOS ORLANDO CARMONA GOMEZ CARMONA GOMEZ</v>
          </cell>
          <cell r="F41" t="str">
            <v>Cauca</v>
          </cell>
          <cell r="G41" t="str">
            <v>Popayán</v>
          </cell>
          <cell r="H41" t="str">
            <v xml:space="preserve">derecho de petición formalización de predio rural  </v>
          </cell>
          <cell r="I41">
            <v>43614</v>
          </cell>
          <cell r="J41" t="str">
            <v>Comunicación oficial</v>
          </cell>
          <cell r="K41" t="str">
            <v>Petición</v>
          </cell>
          <cell r="L41" t="str">
            <v>SI</v>
          </cell>
          <cell r="M41" t="str">
            <v>Julia Viviana Molano Chavarria</v>
          </cell>
          <cell r="N41">
            <v>20193100389341</v>
          </cell>
          <cell r="O41">
            <v>43607</v>
          </cell>
          <cell r="P41" t="str">
            <v>Respuesta a derecho de petición</v>
          </cell>
          <cell r="Q41" t="str">
            <v>SOLICITUDES SOLUCIONADAS</v>
          </cell>
          <cell r="R41">
            <v>43635.609756944446</v>
          </cell>
          <cell r="S41" t="str">
            <v>SUBDIRECCION ADMINISTRATIVA Y FINANCIERA</v>
          </cell>
          <cell r="T41" t="str">
            <v>Maira Alejandra Laiton Moreno</v>
          </cell>
          <cell r="U41" t="str">
            <v>MIGUEL OCAMPO GOMEZ</v>
          </cell>
        </row>
        <row r="42">
          <cell r="A42">
            <v>41</v>
          </cell>
          <cell r="B42">
            <v>20196200457892</v>
          </cell>
          <cell r="C42">
            <v>43598.366956018515</v>
          </cell>
          <cell r="D42" t="str">
            <v>Correo Electrónico</v>
          </cell>
          <cell r="E42" t="str">
            <v>formalizacion de la propiedad rural Buenos Aires Cauca   Buenos Aires Cauca Buenos Aires Cauca</v>
          </cell>
          <cell r="F42" t="str">
            <v>D. C.</v>
          </cell>
          <cell r="G42" t="str">
            <v>Bogotá</v>
          </cell>
          <cell r="H42" t="str">
            <v xml:space="preserve">DERECHO DE PETICIÓN </v>
          </cell>
          <cell r="J42" t="str">
            <v xml:space="preserve"> </v>
          </cell>
          <cell r="K42" t="str">
            <v>Petición</v>
          </cell>
          <cell r="L42" t="str">
            <v>SI</v>
          </cell>
          <cell r="M42" t="str">
            <v>Leidy Johana Laguna Moreno</v>
          </cell>
          <cell r="N42">
            <v>20193100762581</v>
          </cell>
          <cell r="O42">
            <v>43735</v>
          </cell>
          <cell r="P42" t="str">
            <v>Respuesta a derecho de petición</v>
          </cell>
          <cell r="Q42" t="str">
            <v>SOLICITUDES SOLUCIONADAS</v>
          </cell>
          <cell r="R42">
            <v>43740.618738425925</v>
          </cell>
          <cell r="S42" t="str">
            <v>SUBDIRECCION ADMINISTRATIVA Y FINANCIERA</v>
          </cell>
          <cell r="T42" t="str">
            <v>Maira Alejandra Laiton Moreno</v>
          </cell>
          <cell r="U42" t="str">
            <v>Andrés Felipe González Vesga</v>
          </cell>
        </row>
        <row r="43">
          <cell r="A43">
            <v>42</v>
          </cell>
          <cell r="B43">
            <v>20196200460842</v>
          </cell>
          <cell r="C43">
            <v>43598.485868055555</v>
          </cell>
          <cell r="D43" t="str">
            <v>Correo Electrónico</v>
          </cell>
          <cell r="E43" t="str">
            <v>Procuraduría Judicial II Agraria y Ambiental para el Tolima DANIEL RUBIO JIMÉNEZ DANIEL RUBIO JIMÉNEZ DANIEL RUBIO JIMÉNEZ DANIEL RUBIO JIMÉNEZ DANIEL RUBIO JIMÉNEZ DANIEL RUBIO JIMÉNEZ DANIEL RUBIO JIMÉNEZ</v>
          </cell>
          <cell r="F43" t="str">
            <v>Tolima</v>
          </cell>
          <cell r="G43" t="str">
            <v>Ibagué</v>
          </cell>
          <cell r="H43" t="str">
            <v>RV: PJAAT-0323 Su oficio 20193100325731 del 06/10/2019 Comunicación de Resoluciones proferidas en el Procedimiento Único de Formalización del Decreto Ley 902 de 2018.</v>
          </cell>
          <cell r="I43">
            <v>43609</v>
          </cell>
          <cell r="J43" t="str">
            <v>Peticiones entre autoridades</v>
          </cell>
          <cell r="K43" t="str">
            <v>Traslado por competencia</v>
          </cell>
          <cell r="L43" t="str">
            <v>SI</v>
          </cell>
          <cell r="M43" t="str">
            <v>Viviana Paola Trejos Fernandez</v>
          </cell>
          <cell r="N43">
            <v>20193100552831</v>
          </cell>
          <cell r="O43">
            <v>43658</v>
          </cell>
          <cell r="P43" t="str">
            <v>Respuesta a derecho de petición</v>
          </cell>
          <cell r="Q43" t="str">
            <v>SOLICITUDES SOLUCIONADAS</v>
          </cell>
          <cell r="R43">
            <v>1</v>
          </cell>
          <cell r="S43" t="str">
            <v>SUBDIRECCION ADMINISTRATIVA Y FINANCIERA</v>
          </cell>
          <cell r="T43" t="str">
            <v>Maira Alejandra Laiton Moreno</v>
          </cell>
          <cell r="U43" t="str">
            <v>Gloria Inés Robledo Blanco</v>
          </cell>
        </row>
        <row r="44">
          <cell r="A44">
            <v>43</v>
          </cell>
          <cell r="B44">
            <v>20196200463392</v>
          </cell>
          <cell r="C44">
            <v>43598.613587962966</v>
          </cell>
          <cell r="D44" t="str">
            <v>Correo Físico</v>
          </cell>
          <cell r="E44" t="str">
            <v xml:space="preserve">ORIP CHOCONTA ORIP CHOCONTA </v>
          </cell>
          <cell r="F44" t="str">
            <v>Cundinamarca</v>
          </cell>
          <cell r="G44" t="str">
            <v>Chocontá</v>
          </cell>
          <cell r="H44" t="str">
            <v>REGISTRO DE RESOLUCION DE CIERRE FASE ADMINISTRATIVA PARA LOS ASUNTOS DE FORMALIZACION PRIVADA Y ADMON DE DERECHOS</v>
          </cell>
          <cell r="I44">
            <v>43616</v>
          </cell>
          <cell r="J44" t="str">
            <v>Comunicación oficial</v>
          </cell>
          <cell r="K44" t="str">
            <v>Constancia de entrega respuesta</v>
          </cell>
          <cell r="L44" t="str">
            <v>NO</v>
          </cell>
          <cell r="M44" t="str">
            <v>Yors Alexander Zamudio</v>
          </cell>
          <cell r="Q44" t="str">
            <v>ENTRADAS QUE NO REQUIEREN RESPUESTA</v>
          </cell>
          <cell r="R44">
            <v>1</v>
          </cell>
          <cell r="S44" t="str">
            <v>SUBDIRECCION ADMINISTRATIVA Y FINANCIERA</v>
          </cell>
          <cell r="T44" t="str">
            <v>Melissa Andrea Sandoval Sanchez</v>
          </cell>
          <cell r="U44" t="str">
            <v>Myriam Gomez Camargo</v>
          </cell>
        </row>
        <row r="45">
          <cell r="A45">
            <v>44</v>
          </cell>
          <cell r="B45">
            <v>20196200470022</v>
          </cell>
          <cell r="C45">
            <v>43599.55159722222</v>
          </cell>
          <cell r="D45" t="str">
            <v>Correo Físico</v>
          </cell>
          <cell r="E45" t="str">
            <v>JOSE FERNELLY MORENO TULANDI MORENO TULANDI</v>
          </cell>
          <cell r="F45" t="str">
            <v>D. C.</v>
          </cell>
          <cell r="G45" t="str">
            <v>Bogotá</v>
          </cell>
          <cell r="H45" t="str">
            <v>DERECHO DE PETICIÓN FORMALIZACION O TITULACION PREDIO EL PALMAR</v>
          </cell>
          <cell r="I45">
            <v>43619</v>
          </cell>
          <cell r="J45" t="str">
            <v>Comunicación oficial</v>
          </cell>
          <cell r="K45" t="str">
            <v>Petición</v>
          </cell>
          <cell r="L45" t="str">
            <v>SI</v>
          </cell>
          <cell r="M45" t="str">
            <v>Julia Viviana Molano Chavarria</v>
          </cell>
          <cell r="N45">
            <v>20193100795841</v>
          </cell>
          <cell r="O45">
            <v>43718</v>
          </cell>
          <cell r="P45" t="str">
            <v>Respuesta a derecho de petición</v>
          </cell>
          <cell r="Q45" t="str">
            <v>SOLICITUDES SOLUCIONADAS</v>
          </cell>
          <cell r="R45">
            <v>43725.533761574072</v>
          </cell>
          <cell r="S45" t="str">
            <v>SUBDIRECCION ADMINISTRATIVA Y FINANCIERA</v>
          </cell>
          <cell r="T45" t="str">
            <v xml:space="preserve">Sonia Erlinda Cuervo Acosta </v>
          </cell>
          <cell r="U45" t="str">
            <v>Myriam Gomez Camargo</v>
          </cell>
        </row>
        <row r="46">
          <cell r="A46">
            <v>45</v>
          </cell>
          <cell r="B46">
            <v>20196200475352</v>
          </cell>
          <cell r="C46">
            <v>43600.448842592596</v>
          </cell>
          <cell r="D46" t="str">
            <v>Correo Físico</v>
          </cell>
          <cell r="E46" t="str">
            <v>PEDRO ALONSO PINILLA ESPITIA</v>
          </cell>
          <cell r="F46" t="str">
            <v>Caldas</v>
          </cell>
          <cell r="G46" t="str">
            <v>Manizales</v>
          </cell>
          <cell r="H46" t="str">
            <v>DERECHO DE PETICIÓN SOLICITUD DE PARTICIPACIÓN EN EL PROGRAMA DE FORMALIZACION DE LA PROPIEDAD RURAL DE LA AGENCIA NACIONAL DE TIERRAS.</v>
          </cell>
          <cell r="I46">
            <v>43620</v>
          </cell>
          <cell r="J46" t="str">
            <v>Comunicación oficial</v>
          </cell>
          <cell r="K46" t="str">
            <v>Petición</v>
          </cell>
          <cell r="L46" t="str">
            <v>SI</v>
          </cell>
          <cell r="M46" t="str">
            <v>Julia Viviana Molano Chavarria</v>
          </cell>
          <cell r="N46">
            <v>20193100367101</v>
          </cell>
          <cell r="O46">
            <v>43601</v>
          </cell>
          <cell r="P46" t="str">
            <v>Respuesta a derecho de petición</v>
          </cell>
          <cell r="Q46" t="str">
            <v>SOLICITUDES SOLUCIONADAS</v>
          </cell>
          <cell r="R46">
            <v>43682.539699074077</v>
          </cell>
          <cell r="S46" t="str">
            <v>SECRETARIA GENERAL</v>
          </cell>
          <cell r="T46" t="str">
            <v>Leidy Viviana Vallecilla Palacio - PAT de Per</v>
          </cell>
          <cell r="U46" t="str">
            <v>Myriam Gomez Camargo</v>
          </cell>
        </row>
        <row r="47">
          <cell r="A47">
            <v>46</v>
          </cell>
          <cell r="B47">
            <v>20196200495572</v>
          </cell>
          <cell r="C47">
            <v>43605.648449074077</v>
          </cell>
          <cell r="D47" t="str">
            <v>Correo Físico</v>
          </cell>
          <cell r="E47" t="str">
            <v>MARTHA CECILIA ALVAREZ DE ROMERO</v>
          </cell>
          <cell r="F47" t="str">
            <v>Sucre</v>
          </cell>
          <cell r="G47" t="str">
            <v>Ovejas</v>
          </cell>
          <cell r="H47" t="str">
            <v>La Usuaria manifiesta oposición al caso 9031 del cual la solicitante es la señora Leonor Sofia Rivero Benitez  quien solicito la formalización del predio Mula Sedan Parcela N° 2 con FMI 342-10474. El motivo de la oposición es que me encuentro casada desde</v>
          </cell>
          <cell r="I47">
            <v>43623</v>
          </cell>
          <cell r="J47" t="str">
            <v>Comunicación oficial</v>
          </cell>
          <cell r="K47" t="str">
            <v>Petición</v>
          </cell>
          <cell r="L47" t="str">
            <v>SI</v>
          </cell>
          <cell r="M47" t="str">
            <v>Yensi Madivan Quintero Garcia</v>
          </cell>
          <cell r="N47">
            <v>20193100414481</v>
          </cell>
          <cell r="O47">
            <v>43615.422037037039</v>
          </cell>
          <cell r="P47" t="str">
            <v>Petición</v>
          </cell>
          <cell r="Q47" t="str">
            <v>SOLICITUDES SOLUCIONADAS</v>
          </cell>
          <cell r="R47">
            <v>43616.541458333333</v>
          </cell>
          <cell r="S47" t="str">
            <v>SUBDIRECCION ADMINISTRATIVA Y FINANCIERA</v>
          </cell>
          <cell r="T47" t="str">
            <v>Marcela Patricia Tapia Chamorro - Ovejas Sucr</v>
          </cell>
          <cell r="U47" t="str">
            <v>Maira Alejandra Laiton Moreno</v>
          </cell>
        </row>
        <row r="48">
          <cell r="A48">
            <v>47</v>
          </cell>
          <cell r="B48">
            <v>20196200501972</v>
          </cell>
          <cell r="C48">
            <v>43606.575312499997</v>
          </cell>
          <cell r="D48" t="str">
            <v>Correo Físico</v>
          </cell>
          <cell r="E48" t="str">
            <v>Oficina de Registro de Instrumentos Públicos Seccional Yarumal Antioquia SONIA JOYA SANTIAGO SONIA JOYA SANTIAGO SONIA JOYA SANTIAGO</v>
          </cell>
          <cell r="F48" t="str">
            <v>Antioquia</v>
          </cell>
          <cell r="G48" t="str">
            <v>Yarumal</v>
          </cell>
          <cell r="H48" t="str">
            <v xml:space="preserve">INICIO FASE ADMINISTRATIVA DE FORMALIZACION PRIVADA </v>
          </cell>
          <cell r="I48">
            <v>43626</v>
          </cell>
          <cell r="J48" t="str">
            <v>Comunicación oficial</v>
          </cell>
          <cell r="K48" t="str">
            <v>Respuestas a derechos de petición remitidos por externos</v>
          </cell>
          <cell r="L48" t="str">
            <v>NO</v>
          </cell>
          <cell r="M48" t="str">
            <v>Gina Marcela Mestre Duran</v>
          </cell>
          <cell r="Q48" t="str">
            <v>ENTRADAS QUE NO REQUIEREN RESPUESTA</v>
          </cell>
          <cell r="R48">
            <v>1</v>
          </cell>
          <cell r="S48" t="str">
            <v>SUBDIRECCION ADMINISTRATIVA Y FINANCIERA</v>
          </cell>
          <cell r="T48" t="str">
            <v>Leidy Viviana Garcia Palacio</v>
          </cell>
          <cell r="U48" t="str">
            <v>Myriam Gomez Camargo</v>
          </cell>
        </row>
        <row r="49">
          <cell r="A49">
            <v>48</v>
          </cell>
          <cell r="B49">
            <v>20196200514512</v>
          </cell>
          <cell r="C49">
            <v>43608.53</v>
          </cell>
          <cell r="D49" t="str">
            <v>Correo Físico</v>
          </cell>
          <cell r="E49" t="str">
            <v xml:space="preserve">ALCALDIA MUNICIPAL DE SAN ANTONIO - TOLIMA  </v>
          </cell>
          <cell r="F49" t="str">
            <v>Tolima</v>
          </cell>
          <cell r="G49" t="str">
            <v>San Antonio</v>
          </cell>
          <cell r="H49" t="str">
            <v xml:space="preserve">SOLICITUD INCLUSIÓN PROGRAMA FORMALIZACIÓN DE PREDIOS RURALES </v>
          </cell>
          <cell r="I49">
            <v>43628</v>
          </cell>
          <cell r="J49" t="str">
            <v>Comunicación oficial</v>
          </cell>
          <cell r="K49" t="str">
            <v>Petición</v>
          </cell>
          <cell r="L49" t="str">
            <v>SI</v>
          </cell>
          <cell r="M49" t="str">
            <v>Julia Viviana Molano Chavarria</v>
          </cell>
          <cell r="N49">
            <v>20193100642281</v>
          </cell>
          <cell r="O49">
            <v>43682</v>
          </cell>
          <cell r="P49" t="str">
            <v>Respuesta a derecho de petición</v>
          </cell>
          <cell r="Q49" t="str">
            <v>SOLICITUDES SOLUCIONADAS</v>
          </cell>
          <cell r="R49">
            <v>43690.485300925924</v>
          </cell>
          <cell r="S49" t="str">
            <v>SUBDIRECCION ADMINISTRATIVA Y FINANCIERA</v>
          </cell>
          <cell r="T49" t="str">
            <v>Johana Maritza Gallego Medina</v>
          </cell>
          <cell r="U49" t="str">
            <v>Maira Alejandra Laiton Moreno</v>
          </cell>
        </row>
        <row r="50">
          <cell r="A50">
            <v>49</v>
          </cell>
          <cell r="B50">
            <v>20196200518112</v>
          </cell>
          <cell r="C50">
            <v>43609.437523148146</v>
          </cell>
          <cell r="D50" t="str">
            <v>Internet</v>
          </cell>
          <cell r="E50" t="str">
            <v>MUNICIPIO DE RAMIRIQUI OMAR JUNCO ESPINOSA</v>
          </cell>
          <cell r="F50" t="str">
            <v>Boyacá</v>
          </cell>
          <cell r="G50" t="str">
            <v>Ramiriquí</v>
          </cell>
          <cell r="H50" t="str">
            <v>PETICIÓN DE INFORMACIÓN - FORMALIZACIÓN DE TIERRAS - Cordial saludo mediante la presente comunico el recibido de la respuesta 20193100325371 y agradezco su atención a mi petición. De igual manera solicito respetuosamente que la información sea ampliada en</v>
          </cell>
          <cell r="J50" t="str">
            <v xml:space="preserve"> </v>
          </cell>
          <cell r="K50" t="str">
            <v>Constancia de entrega respuesta</v>
          </cell>
          <cell r="L50" t="str">
            <v>SI</v>
          </cell>
          <cell r="M50" t="str">
            <v>Julia Viviana Molano Chavarria</v>
          </cell>
          <cell r="N50">
            <v>20193100425871</v>
          </cell>
          <cell r="O50">
            <v>43620</v>
          </cell>
          <cell r="P50" t="str">
            <v>Respuesta a derecho de petición</v>
          </cell>
          <cell r="Q50" t="str">
            <v>SOLICITUDES SOLUCIONADAS</v>
          </cell>
          <cell r="R50">
            <v>43635.605532407404</v>
          </cell>
          <cell r="S50" t="str">
            <v>SUBDIRECCION ADMINISTRATIVA Y FINANCIERA</v>
          </cell>
          <cell r="T50" t="str">
            <v>Usuario Robot del Sistema</v>
          </cell>
          <cell r="U50" t="str">
            <v>Myriam Gomez Camargo</v>
          </cell>
        </row>
        <row r="51">
          <cell r="A51">
            <v>50</v>
          </cell>
          <cell r="B51">
            <v>20196200519902</v>
          </cell>
          <cell r="C51">
            <v>43609.534212962964</v>
          </cell>
          <cell r="D51" t="str">
            <v>Correo Físico</v>
          </cell>
          <cell r="E51" t="str">
            <v>OFICINA  DE REGISTRO DE INSTRUMENTOS PÚBLICOS  DE RAMIRIQUÍ - BOYACÁ DE INSTRUMENTOS PÚBLICOS  DE RAMIRIQUÍ - BOYACÁ DE INSTRUMENTOS PÚBLICOS  DE RAMIRIQUÍ - BOYACÁ DE INSTRUMENTOS PÚBLICOS  DE RAMIRIQUÍ - BOYACÁ DE INSTRUMENTOS PÚBLICOS  DE RAMIRIQU</v>
          </cell>
          <cell r="F51" t="str">
            <v>Boyacá</v>
          </cell>
          <cell r="G51" t="str">
            <v>Ramiriquí</v>
          </cell>
          <cell r="H51" t="str">
            <v xml:space="preserve">INSCRIPCIÓN DE RESOLUCIÓN DE INCOO DE FORMALIZACION </v>
          </cell>
          <cell r="I51">
            <v>43629</v>
          </cell>
          <cell r="J51" t="str">
            <v>Comunicación oficial</v>
          </cell>
          <cell r="K51" t="str">
            <v>Constancia de entrega respuesta</v>
          </cell>
          <cell r="L51" t="str">
            <v>NO</v>
          </cell>
          <cell r="M51" t="str">
            <v>Nubia Cristina Gonzalez Peralta</v>
          </cell>
          <cell r="Q51" t="str">
            <v>ENTRADAS QUE NO REQUIEREN RESPUESTA</v>
          </cell>
          <cell r="R51">
            <v>1</v>
          </cell>
          <cell r="S51" t="str">
            <v>SUBDIRECCION ADMINISTRATIVA Y FINANCIERA</v>
          </cell>
          <cell r="T51" t="str">
            <v>Johana Maritza Gallego Medina</v>
          </cell>
          <cell r="U51" t="str">
            <v>Myriam Gomez Camargo</v>
          </cell>
        </row>
        <row r="52">
          <cell r="A52">
            <v>51</v>
          </cell>
          <cell r="B52">
            <v>20196200536332</v>
          </cell>
          <cell r="C52">
            <v>43614.348622685182</v>
          </cell>
          <cell r="D52" t="str">
            <v>Correo Físico</v>
          </cell>
          <cell r="E52" t="str">
            <v>JAIME HUMBERTO GARCIA REYES</v>
          </cell>
          <cell r="F52" t="str">
            <v>D. C.</v>
          </cell>
          <cell r="G52" t="str">
            <v>Bogotá</v>
          </cell>
          <cell r="H52" t="str">
            <v>DESISTIMIENTO A SOLICITUD DE FORMALIZACION PREDIO LA ESPERANZA</v>
          </cell>
          <cell r="I52">
            <v>43634</v>
          </cell>
          <cell r="J52" t="str">
            <v>Comunicación oficial</v>
          </cell>
          <cell r="K52" t="str">
            <v>Respuestas a derechos de petición remitidos por externos</v>
          </cell>
          <cell r="L52" t="str">
            <v>NO</v>
          </cell>
          <cell r="M52" t="str">
            <v>Diana Johana Carrillo Barreiro</v>
          </cell>
          <cell r="Q52" t="str">
            <v>ENTRADAS QUE NO REQUIEREN RESPUESTA</v>
          </cell>
          <cell r="R52">
            <v>1</v>
          </cell>
          <cell r="S52" t="str">
            <v>SUBDIRECCION ADMINISTRATIVA Y FINANCIERA</v>
          </cell>
          <cell r="T52" t="str">
            <v xml:space="preserve">Sonia Erlinda Cuervo Acosta </v>
          </cell>
          <cell r="U52" t="str">
            <v>Myriam Gomez Camargo</v>
          </cell>
        </row>
        <row r="53">
          <cell r="A53">
            <v>52</v>
          </cell>
          <cell r="B53">
            <v>20196200549182</v>
          </cell>
          <cell r="C53">
            <v>43615.640046296299</v>
          </cell>
          <cell r="D53" t="str">
            <v>Correo Físico</v>
          </cell>
          <cell r="E53" t="str">
            <v>JOHANA GINETH MURILLO DIAZ</v>
          </cell>
          <cell r="F53" t="str">
            <v>D. C.</v>
          </cell>
          <cell r="G53" t="str">
            <v>Bogotá</v>
          </cell>
          <cell r="H53" t="str">
            <v>APORTE DE PRUEBAS DENTRO DEL TRAMITE ADMINISTRATIVO DE FORMALIZACIÓN PRIVADA RURAL RESOLUCIÓN 4801 DE 07/05/2019</v>
          </cell>
          <cell r="I53">
            <v>43635</v>
          </cell>
          <cell r="J53" t="str">
            <v>Comunicación oficial</v>
          </cell>
          <cell r="K53" t="str">
            <v>Solicitud</v>
          </cell>
          <cell r="L53" t="str">
            <v>NO</v>
          </cell>
          <cell r="M53" t="str">
            <v>Nahir Mancipe Moreno</v>
          </cell>
          <cell r="Q53" t="str">
            <v>ENTRADAS QUE NO REQUIEREN RESPUESTA</v>
          </cell>
          <cell r="R53">
            <v>1</v>
          </cell>
          <cell r="S53" t="str">
            <v>SUBDIRECCION ADMINISTRATIVA Y FINANCIERA</v>
          </cell>
          <cell r="T53" t="str">
            <v>Johana Maritza Gallego Medina</v>
          </cell>
          <cell r="U53" t="str">
            <v>Myriam Gomez Camargo</v>
          </cell>
        </row>
        <row r="54">
          <cell r="A54">
            <v>53</v>
          </cell>
          <cell r="B54">
            <v>20196200600972</v>
          </cell>
          <cell r="C54">
            <v>43628.635104166664</v>
          </cell>
          <cell r="D54" t="str">
            <v>Correo Físico</v>
          </cell>
          <cell r="E54" t="str">
            <v>LUZ MARINA VELASQUEZ VARGAS</v>
          </cell>
          <cell r="F54" t="str">
            <v>Boyacá</v>
          </cell>
          <cell r="G54" t="str">
            <v>Moniquirá</v>
          </cell>
          <cell r="H54" t="str">
            <v>FORMALIZACION DE LA PROPIEDAD</v>
          </cell>
          <cell r="I54">
            <v>43648</v>
          </cell>
          <cell r="J54" t="str">
            <v>Comunicación oficial</v>
          </cell>
          <cell r="K54" t="str">
            <v>Petición</v>
          </cell>
          <cell r="L54" t="str">
            <v>SI</v>
          </cell>
          <cell r="M54" t="str">
            <v>Julia Viviana Molano Chavarria</v>
          </cell>
          <cell r="N54">
            <v>20203100439981</v>
          </cell>
          <cell r="O54">
            <v>43968</v>
          </cell>
          <cell r="P54" t="str">
            <v>Respuesta a derecho de petición</v>
          </cell>
          <cell r="Q54" t="str">
            <v>SOLICITUDES SOLUCIONADAS</v>
          </cell>
          <cell r="R54">
            <v>43971.653287037036</v>
          </cell>
          <cell r="S54" t="str">
            <v>SUBDIRECCION ADMINISTRATIVA Y FINANCIERA</v>
          </cell>
          <cell r="T54" t="str">
            <v>Melissa Andrea Sandoval Sanchez</v>
          </cell>
          <cell r="U54" t="str">
            <v>Maira Alejandra Laiton Moreno</v>
          </cell>
        </row>
        <row r="55">
          <cell r="A55">
            <v>54</v>
          </cell>
          <cell r="B55">
            <v>20196200606062</v>
          </cell>
          <cell r="C55">
            <v>43629.586875000001</v>
          </cell>
          <cell r="D55" t="str">
            <v>Correo Físico</v>
          </cell>
          <cell r="E55" t="str">
            <v>SECRETARIA DE HACIENDA MUNICIPAL</v>
          </cell>
          <cell r="F55" t="str">
            <v>Huila</v>
          </cell>
          <cell r="G55" t="str">
            <v>Pitalito</v>
          </cell>
          <cell r="H55" t="str">
            <v xml:space="preserve">RESPUESTA A LA COMUNICACIÓN DE RESOLUCIÓN PROFERIDA E EL PROCEDIMIENTO ÚNICO DE FORMALIZACION </v>
          </cell>
          <cell r="I55">
            <v>43649</v>
          </cell>
          <cell r="J55" t="str">
            <v>Comunicación oficial</v>
          </cell>
          <cell r="K55" t="str">
            <v>Respuestas a derechos de petición remitidos por externos</v>
          </cell>
          <cell r="L55" t="str">
            <v>NO</v>
          </cell>
          <cell r="M55" t="str">
            <v>Daniel Guillermo Gamboa Cañon</v>
          </cell>
          <cell r="Q55" t="str">
            <v>ENTRADAS QUE NO REQUIEREN RESPUESTA</v>
          </cell>
          <cell r="R55">
            <v>1</v>
          </cell>
          <cell r="S55" t="str">
            <v>SUBDIRECCION ADMINISTRATIVA Y FINANCIERA</v>
          </cell>
          <cell r="T55" t="str">
            <v>Leidy Viviana Garcia Palacio</v>
          </cell>
          <cell r="U55" t="str">
            <v>Maira Alejandra Laiton Moreno</v>
          </cell>
        </row>
        <row r="56">
          <cell r="A56">
            <v>55</v>
          </cell>
          <cell r="B56">
            <v>20196200633672</v>
          </cell>
          <cell r="C56">
            <v>43635.647094907406</v>
          </cell>
          <cell r="D56" t="str">
            <v>Correo Físico</v>
          </cell>
          <cell r="E56" t="str">
            <v xml:space="preserve">MARTINA LASO </v>
          </cell>
          <cell r="F56" t="str">
            <v>Cauca</v>
          </cell>
          <cell r="G56" t="str">
            <v>Popayán</v>
          </cell>
          <cell r="H56" t="str">
            <v>DESISTIMIENTO  A SOLICITUD DE PROGRAMA NACIONAL DE FORMALIZACION DE LA PROPIEDAD RURAL</v>
          </cell>
          <cell r="I56">
            <v>43655</v>
          </cell>
          <cell r="J56" t="str">
            <v>Comunicación oficial</v>
          </cell>
          <cell r="K56" t="str">
            <v>Desistimiento</v>
          </cell>
          <cell r="L56" t="str">
            <v>NO</v>
          </cell>
          <cell r="M56" t="str">
            <v>Maria Teresa Gonzalez Vergara</v>
          </cell>
          <cell r="Q56" t="str">
            <v>ENTRADAS QUE NO REQUIEREN RESPUESTA</v>
          </cell>
          <cell r="R56">
            <v>1</v>
          </cell>
          <cell r="S56" t="str">
            <v>SUBDIRECCION ADMINISTRATIVA Y FINANCIERA</v>
          </cell>
          <cell r="T56" t="str">
            <v xml:space="preserve">Sonia Erlinda Cuervo Acosta </v>
          </cell>
          <cell r="U56" t="str">
            <v>Myriam Gomez Camargo</v>
          </cell>
        </row>
        <row r="57">
          <cell r="A57">
            <v>56</v>
          </cell>
          <cell r="B57">
            <v>20196200642192</v>
          </cell>
          <cell r="C57">
            <v>43637.501111111109</v>
          </cell>
          <cell r="D57" t="str">
            <v>Correo Físico</v>
          </cell>
          <cell r="E57" t="str">
            <v>JAIRO ALFONSO MORENO CAMARGO</v>
          </cell>
          <cell r="F57" t="str">
            <v>Boyacá</v>
          </cell>
          <cell r="G57" t="str">
            <v>Santa Rosa de Viterbo</v>
          </cell>
          <cell r="H57" t="str">
            <v>REMISION DE DOCUMENTOS PARA SOLUCIONAR LA PRTECCION RESTITUCION Y FORMALIZACION DE TIERRAS</v>
          </cell>
          <cell r="I57">
            <v>43657</v>
          </cell>
          <cell r="J57" t="str">
            <v>Comunicación oficial</v>
          </cell>
          <cell r="K57" t="str">
            <v>Constancia de entrega respuesta</v>
          </cell>
          <cell r="L57" t="str">
            <v>SI</v>
          </cell>
          <cell r="M57" t="str">
            <v>Julia Viviana Molano Chavarria</v>
          </cell>
          <cell r="N57">
            <v>20193100549271</v>
          </cell>
          <cell r="O57">
            <v>43657</v>
          </cell>
          <cell r="P57" t="str">
            <v>Respuesta a derecho de petición</v>
          </cell>
          <cell r="Q57" t="str">
            <v>SOLICITUDES SOLUCIONADAS</v>
          </cell>
          <cell r="R57">
            <v>43682.538703703707</v>
          </cell>
          <cell r="S57" t="str">
            <v>SUBDIRECCION ADMINISTRATIVA Y FINANCIERA</v>
          </cell>
          <cell r="T57" t="str">
            <v>Melissa Andrea Sandoval Sanchez</v>
          </cell>
          <cell r="U57" t="str">
            <v>Myriam Gomez Camargo</v>
          </cell>
        </row>
        <row r="58">
          <cell r="A58">
            <v>57</v>
          </cell>
          <cell r="B58">
            <v>20196200674522</v>
          </cell>
          <cell r="C58">
            <v>43648.67627314815</v>
          </cell>
          <cell r="D58" t="str">
            <v>Correo Electrónico</v>
          </cell>
          <cell r="E58" t="str">
            <v>Cesar Fernando Constain Vallejo</v>
          </cell>
          <cell r="F58" t="str">
            <v>D. C.</v>
          </cell>
          <cell r="G58" t="str">
            <v>Bogotá</v>
          </cell>
          <cell r="H58" t="str">
            <v>RV: Solicitud de Radicacion oficio enviado por Correo</v>
          </cell>
          <cell r="I58">
            <v>43668</v>
          </cell>
          <cell r="J58" t="str">
            <v>Comunicación oficial</v>
          </cell>
          <cell r="K58" t="str">
            <v>Peticiones entre autoridades</v>
          </cell>
          <cell r="L58" t="str">
            <v>SI</v>
          </cell>
          <cell r="M58" t="str">
            <v>Julia Viviana Molano Chavarria</v>
          </cell>
          <cell r="N58">
            <v>20203100441441</v>
          </cell>
          <cell r="O58">
            <v>43966</v>
          </cell>
          <cell r="P58" t="str">
            <v>Respuesta a derecho de petición</v>
          </cell>
          <cell r="Q58" t="str">
            <v>SOLICITUDES SOLUCIONADAS</v>
          </cell>
          <cell r="R58">
            <v>43971.642106481479</v>
          </cell>
          <cell r="S58" t="str">
            <v>SUBDIRECCION ADMINISTRATIVA Y FINANCIERA</v>
          </cell>
          <cell r="T58" t="str">
            <v>Maira Alejandra Laiton Moreno</v>
          </cell>
          <cell r="U58" t="str">
            <v>Andrés Felipe González Vesga</v>
          </cell>
        </row>
        <row r="59">
          <cell r="A59">
            <v>58</v>
          </cell>
          <cell r="B59">
            <v>20196200685712</v>
          </cell>
          <cell r="C59">
            <v>43650.580937500003</v>
          </cell>
          <cell r="D59" t="str">
            <v>Internet</v>
          </cell>
          <cell r="E59" t="str">
            <v>SAUL COBO SANCHEZ</v>
          </cell>
          <cell r="F59" t="str">
            <v>Cauca</v>
          </cell>
          <cell r="G59" t="str">
            <v>Morales</v>
          </cell>
          <cell r="H59" t="str">
            <v>SOLICITUD DE INFORMACION - SOLICITO SE ME DE INFORMACION DEL PROCESO QUE FUE TRASLADADO A LA AGENCIA ANTES LLEVADO POR EL PROGRANA DE FORMALIZACION DE LA PROPIEDAD RURAL TRASLADADO POR FALSA TRADICION Y EN BUSCA DE TITULACIÓN POR LA AGENCIA ES DE SUMA IMP</v>
          </cell>
          <cell r="J59" t="str">
            <v xml:space="preserve"> </v>
          </cell>
          <cell r="K59" t="str">
            <v>Petición</v>
          </cell>
          <cell r="L59" t="str">
            <v>SI</v>
          </cell>
          <cell r="M59" t="str">
            <v>Rosarith Montes Trespalacios</v>
          </cell>
          <cell r="N59">
            <v>20193101062321</v>
          </cell>
          <cell r="O59">
            <v>43781</v>
          </cell>
          <cell r="P59" t="str">
            <v>Petición</v>
          </cell>
          <cell r="Q59" t="str">
            <v>SOLICITUDES SOLUCIONADAS</v>
          </cell>
          <cell r="R59">
            <v>43787.395601851851</v>
          </cell>
          <cell r="S59" t="str">
            <v>SUBDIRECCION ADMINISTRATIVA Y FINANCIERA</v>
          </cell>
          <cell r="T59" t="str">
            <v>Usuario Robot del Sistema</v>
          </cell>
          <cell r="U59" t="str">
            <v>Myriam Gomez Camargo</v>
          </cell>
        </row>
        <row r="60">
          <cell r="A60">
            <v>59</v>
          </cell>
          <cell r="B60">
            <v>20196200706332</v>
          </cell>
          <cell r="C60">
            <v>43655.512060185189</v>
          </cell>
          <cell r="D60" t="str">
            <v>Correo Físico</v>
          </cell>
          <cell r="E60" t="str">
            <v>DAVID FELIPE POLO CRISPINO</v>
          </cell>
          <cell r="F60" t="str">
            <v>Valle del Cauca</v>
          </cell>
          <cell r="G60" t="str">
            <v>Cali</v>
          </cell>
          <cell r="H60" t="str">
            <v>DERECHO DE PETICION- SOLICITUD DE INFORMACION TRAMITE DE FORMALIZACION PROPIEDAD RURAL</v>
          </cell>
          <cell r="I60">
            <v>43675</v>
          </cell>
          <cell r="J60" t="str">
            <v>Petición</v>
          </cell>
          <cell r="K60" t="str">
            <v>Petición</v>
          </cell>
          <cell r="L60" t="str">
            <v>SI</v>
          </cell>
          <cell r="M60" t="str">
            <v>Rosarith Montes Trespalacios</v>
          </cell>
          <cell r="N60">
            <v>20193100857851</v>
          </cell>
          <cell r="O60">
            <v>43731</v>
          </cell>
          <cell r="P60" t="str">
            <v>Petición</v>
          </cell>
          <cell r="Q60" t="str">
            <v>SOLICITUDES SOLUCIONADAS</v>
          </cell>
          <cell r="R60">
            <v>43732.596377314818</v>
          </cell>
          <cell r="S60" t="str">
            <v>SUBDIRECCION ADMINISTRATIVA Y FINANCIERA</v>
          </cell>
          <cell r="T60" t="str">
            <v>Melissa Andrea Sandoval Sanchez</v>
          </cell>
          <cell r="U60" t="str">
            <v>Maira Alejandra Laiton Moreno</v>
          </cell>
        </row>
        <row r="61">
          <cell r="A61">
            <v>60</v>
          </cell>
          <cell r="B61">
            <v>20196200709552</v>
          </cell>
          <cell r="C61">
            <v>43655.702569444446</v>
          </cell>
          <cell r="D61" t="str">
            <v>Correo Electrónico</v>
          </cell>
          <cell r="E61" t="str">
            <v xml:space="preserve">Procuraduría Judicial II Agraria y Ambiental para el Tolima DANIEL RUBIO JIMÉNEZ DANIEL RUBIO JIMÉNEZ DANIEL RUBIO JIMÉNEZ DANIEL RUBIO JIMÉNEZ DANIEL RUBIO JIMÉNEZ DANIEL RUBIO JIMÉNEZ DANIEL RUBIO JIMÉNEZ DANIEL RUBIO JIMÉNEZ DANIEL RUBIO JIMÉNEZ </v>
          </cell>
          <cell r="F61" t="str">
            <v>Tolima</v>
          </cell>
          <cell r="G61" t="str">
            <v>Ibagué</v>
          </cell>
          <cell r="H61" t="str">
            <v>PJAAT-0496 Sus oficios 20193100495051 del 27/06/2019 20193100500781 del 28/06/2019 20193100495131 del 27/06/2019 y 20193100526071 del 05/07/2019. Con Asunto: Comunicación de Resoluciones proferidas en el Procedimiento Único de Formalización del Decreto</v>
          </cell>
          <cell r="I61">
            <v>43668</v>
          </cell>
          <cell r="J61" t="str">
            <v>Peticiones entre autoridades</v>
          </cell>
          <cell r="K61" t="str">
            <v>Respuesta a derecho de petición</v>
          </cell>
          <cell r="L61" t="str">
            <v>SI</v>
          </cell>
          <cell r="M61" t="str">
            <v>Viviana Paola Trejos Fernandez</v>
          </cell>
          <cell r="N61">
            <v>20193100552831</v>
          </cell>
          <cell r="O61">
            <v>43658</v>
          </cell>
          <cell r="P61" t="str">
            <v>Respuesta a derecho de petición</v>
          </cell>
          <cell r="Q61" t="str">
            <v>SOLICITUDES SOLUCIONADAS</v>
          </cell>
          <cell r="R61">
            <v>1</v>
          </cell>
          <cell r="S61" t="str">
            <v>SUBDIRECCION ADMINISTRATIVA Y FINANCIERA</v>
          </cell>
          <cell r="T61" t="str">
            <v>Maira Alejandra Laiton Moreno</v>
          </cell>
          <cell r="U61" t="str">
            <v>Milena Margfoy Guarnizo</v>
          </cell>
        </row>
        <row r="62">
          <cell r="A62">
            <v>61</v>
          </cell>
          <cell r="B62">
            <v>20196200729882</v>
          </cell>
          <cell r="C62">
            <v>43661.358726851853</v>
          </cell>
          <cell r="D62" t="str">
            <v>Correo Físico</v>
          </cell>
          <cell r="E62" t="str">
            <v>ALIRIO CRUZ CRISTANCHO CRUZ CRISTANCHO CRUZ CRISTANCHO   CRUZ CRISTANCHO CRUZ CRISTANCHO</v>
          </cell>
          <cell r="F62" t="str">
            <v>Boyacá</v>
          </cell>
          <cell r="G62" t="str">
            <v>Chiquinquirá</v>
          </cell>
          <cell r="H62" t="str">
            <v xml:space="preserve">SOLICITUD DE FORMALIZACIÓN A LA PROPIEDAD </v>
          </cell>
          <cell r="I62">
            <v>43679</v>
          </cell>
          <cell r="J62" t="str">
            <v>Comunicación oficial</v>
          </cell>
          <cell r="K62" t="str">
            <v>Peticiones entre autoridades</v>
          </cell>
          <cell r="L62" t="str">
            <v>SI</v>
          </cell>
          <cell r="M62" t="str">
            <v>Leidy Johana Laguna Moreno</v>
          </cell>
          <cell r="N62">
            <v>20193100585101</v>
          </cell>
          <cell r="O62">
            <v>43811</v>
          </cell>
          <cell r="P62" t="str">
            <v>Respuesta a derecho de petición</v>
          </cell>
          <cell r="Q62" t="str">
            <v>SOLICITUDES SOLUCIONADAS</v>
          </cell>
          <cell r="R62">
            <v>43875.602754629632</v>
          </cell>
          <cell r="S62" t="str">
            <v>SUBDIRECCION ADMINISTRATIVA Y FINANCIERA</v>
          </cell>
          <cell r="T62" t="str">
            <v>Claudia Marcela Cortes Pinzon</v>
          </cell>
          <cell r="U62" t="str">
            <v>Myriam Gomez Camargo</v>
          </cell>
        </row>
        <row r="63">
          <cell r="A63">
            <v>62</v>
          </cell>
          <cell r="B63">
            <v>20196200735062</v>
          </cell>
          <cell r="C63">
            <v>43661.637754629628</v>
          </cell>
          <cell r="D63" t="str">
            <v>Internet</v>
          </cell>
          <cell r="E63" t="str">
            <v>FRANCISCO JARABA PEREZ</v>
          </cell>
          <cell r="F63" t="str">
            <v>Sucre</v>
          </cell>
          <cell r="G63" t="str">
            <v>Ovejas</v>
          </cell>
          <cell r="H63" t="str">
            <v>SOLICITUD DE OPOSICIÓN AL PROCESO DE ADJUDICACIÓN  - El usuario manifiesta oposición a la solicitud de formalización que el señor julio puentes rivero ha realizado  denomindao la pelota en la vereda el zapato en el coregimiento de pijiguay dado que soy el</v>
          </cell>
          <cell r="J63" t="str">
            <v xml:space="preserve"> </v>
          </cell>
          <cell r="K63" t="str">
            <v>Petición</v>
          </cell>
          <cell r="L63" t="str">
            <v>SI</v>
          </cell>
          <cell r="M63" t="str">
            <v>Heiner Andres Caldera Llorente</v>
          </cell>
          <cell r="N63">
            <v>20193100645031</v>
          </cell>
          <cell r="O63">
            <v>43683</v>
          </cell>
          <cell r="P63" t="str">
            <v>Petición</v>
          </cell>
          <cell r="Q63" t="str">
            <v>SOLICITUDES SOLUCIONADAS</v>
          </cell>
          <cell r="R63">
            <v>1</v>
          </cell>
          <cell r="S63" t="str">
            <v>SUBDIRECCION ADMINISTRATIVA Y FINANCIERA</v>
          </cell>
          <cell r="T63" t="str">
            <v>Usuario Robot del Sistema</v>
          </cell>
          <cell r="U63" t="str">
            <v>Myriam Gomez Camargo</v>
          </cell>
        </row>
        <row r="64">
          <cell r="A64">
            <v>63</v>
          </cell>
          <cell r="B64">
            <v>20196200735612</v>
          </cell>
          <cell r="C64">
            <v>43661.667453703703</v>
          </cell>
          <cell r="D64" t="str">
            <v>Correo Físico</v>
          </cell>
          <cell r="E64" t="str">
            <v>SALVADOR EMILIO MATEUS RODRIGUEZ</v>
          </cell>
          <cell r="F64" t="str">
            <v>D. C.</v>
          </cell>
          <cell r="G64" t="str">
            <v>Bogotá</v>
          </cell>
          <cell r="H64" t="str">
            <v>SOLICITUD DE FORMALIZACION A LA PROPIEDAD - NO TRAE EL ANEXO DE PAGO DE SERVICIOS DE ACUEDUCTO -</v>
          </cell>
          <cell r="I64">
            <v>43679</v>
          </cell>
          <cell r="J64" t="str">
            <v>Comunicación oficial</v>
          </cell>
          <cell r="K64" t="str">
            <v>Petición</v>
          </cell>
          <cell r="L64" t="str">
            <v>SI</v>
          </cell>
          <cell r="M64" t="str">
            <v>Ludy Andrea Burgos Corredor</v>
          </cell>
          <cell r="N64">
            <v>20193101134051</v>
          </cell>
          <cell r="O64">
            <v>43878</v>
          </cell>
          <cell r="P64" t="str">
            <v>Respuesta a derecho de petición</v>
          </cell>
          <cell r="Q64" t="str">
            <v>SOLICITUDES SOLUCIONADAS</v>
          </cell>
          <cell r="R64">
            <v>43914.896701388891</v>
          </cell>
          <cell r="S64" t="str">
            <v>SUBDIRECCION ADMINISTRATIVA Y FINANCIERA</v>
          </cell>
          <cell r="T64" t="str">
            <v xml:space="preserve">Sonia Erlinda Cuervo Acosta </v>
          </cell>
          <cell r="U64" t="str">
            <v>Myriam Gomez Camargo</v>
          </cell>
        </row>
        <row r="65">
          <cell r="A65">
            <v>64</v>
          </cell>
          <cell r="B65">
            <v>20196200751792</v>
          </cell>
          <cell r="C65">
            <v>43664.427025462966</v>
          </cell>
          <cell r="D65" t="str">
            <v>Correo Físico</v>
          </cell>
          <cell r="E65" t="str">
            <v>William Efren Pataquiva Parra  WILLIAM.PATAQUIVA</v>
          </cell>
          <cell r="F65" t="str">
            <v>D. C.</v>
          </cell>
          <cell r="G65" t="str">
            <v>Bogotá</v>
          </cell>
          <cell r="H65" t="str">
            <v>ENTREGA DE EXPEDIENTES EN ESTADO DE VISITA DE CAMPO - PROCESO DE FORMALIZACION DE LA PROPIEDAD RURAL</v>
          </cell>
          <cell r="I65">
            <v>43684</v>
          </cell>
          <cell r="J65" t="str">
            <v>Comunicación oficial</v>
          </cell>
          <cell r="K65" t="str">
            <v>Respuestas a derechos de petición remitidos por externos</v>
          </cell>
          <cell r="L65" t="str">
            <v>NO</v>
          </cell>
          <cell r="M65" t="str">
            <v>Maria Fernanda Bernal Niampira</v>
          </cell>
          <cell r="Q65" t="str">
            <v>ENTRADAS QUE NO REQUIEREN RESPUESTA</v>
          </cell>
          <cell r="R65">
            <v>1</v>
          </cell>
          <cell r="S65" t="str">
            <v>SUBDIRECCION ADMINISTRATIVA Y FINANCIERA</v>
          </cell>
          <cell r="T65" t="str">
            <v xml:space="preserve">Sonia Erlinda Cuervo Acosta </v>
          </cell>
          <cell r="U65" t="str">
            <v>Myriam Gomez Camargo</v>
          </cell>
        </row>
        <row r="66">
          <cell r="A66">
            <v>65</v>
          </cell>
          <cell r="B66">
            <v>20196200768832</v>
          </cell>
          <cell r="C66">
            <v>43669.3671875</v>
          </cell>
          <cell r="D66" t="str">
            <v>Correo Físico</v>
          </cell>
          <cell r="E66" t="str">
            <v>ALEJANDRO MEZA CARDALES</v>
          </cell>
          <cell r="F66" t="str">
            <v>D. C.</v>
          </cell>
          <cell r="G66" t="str">
            <v>Bogotá</v>
          </cell>
          <cell r="H66" t="str">
            <v>DERECHO DE PETICIÓN PARA FORMALIZACIÓN DE PROPIEDAD RURAL. SOLICITA LA RESPUESTA SEA ENVIADA AL CORREO ELECTRÓNICO</v>
          </cell>
          <cell r="I66">
            <v>43689</v>
          </cell>
          <cell r="J66" t="str">
            <v>Petición</v>
          </cell>
          <cell r="K66" t="str">
            <v>Petición</v>
          </cell>
          <cell r="L66" t="str">
            <v>SI</v>
          </cell>
          <cell r="M66" t="str">
            <v>Rosarith Montes Trespalacios</v>
          </cell>
          <cell r="N66">
            <v>20193100637161</v>
          </cell>
          <cell r="O66">
            <v>43679</v>
          </cell>
          <cell r="P66" t="str">
            <v>Petición</v>
          </cell>
          <cell r="Q66" t="str">
            <v>SOLICITUDES SOLUCIONADAS</v>
          </cell>
          <cell r="R66">
            <v>1</v>
          </cell>
          <cell r="S66" t="str">
            <v>SUBDIRECCION ADMINISTRATIVA Y FINANCIERA</v>
          </cell>
          <cell r="T66" t="str">
            <v>Claudia Marcela Cortes Pinzon</v>
          </cell>
          <cell r="U66" t="str">
            <v>Maira Alejandra Laiton Moreno</v>
          </cell>
        </row>
        <row r="67">
          <cell r="A67">
            <v>66</v>
          </cell>
          <cell r="B67">
            <v>20196200785292</v>
          </cell>
          <cell r="C67">
            <v>43672.368750000001</v>
          </cell>
          <cell r="D67" t="str">
            <v>Correo Físico</v>
          </cell>
          <cell r="E67" t="str">
            <v>UNIDAD ADMINISTRATIVA ESPECIAL DE GESTION DE RESTITUCIÓN DE TIERRAS DESPOJADAS - OFICINA TERRITORIAL PEREIRA NR NR NR NR NR NR NR NR NR NR NR NR NR NR NR NR NR NR NR NR NR NR NR NR NR NR NR NR PEREIRA RISARALDA PEREIRA RISARALDA PEREIRA RISARALDA PER</v>
          </cell>
          <cell r="F67" t="str">
            <v>Risaralda</v>
          </cell>
          <cell r="G67" t="str">
            <v>Pereira</v>
          </cell>
          <cell r="H67" t="str">
            <v xml:space="preserve">RESPUESTA A PETICIÓN 20193100521141 </v>
          </cell>
          <cell r="I67">
            <v>43692</v>
          </cell>
          <cell r="J67" t="str">
            <v>Comunicación oficial</v>
          </cell>
          <cell r="K67" t="str">
            <v>Expediente Digitalizado Masivo Formalización MADR</v>
          </cell>
          <cell r="L67" t="str">
            <v>NO</v>
          </cell>
          <cell r="M67" t="str">
            <v>Luis alejandro Campuzano Garcia</v>
          </cell>
          <cell r="Q67" t="str">
            <v>ENTRADAS QUE NO REQUIEREN RESPUESTA</v>
          </cell>
          <cell r="R67">
            <v>1</v>
          </cell>
          <cell r="S67" t="str">
            <v>SUBDIRECCION ADMINISTRATIVA Y FINANCIERA</v>
          </cell>
          <cell r="T67" t="str">
            <v>Leidy Viviana Garcia Palacio</v>
          </cell>
          <cell r="U67" t="str">
            <v>Maira Alejandra Laiton Moreno</v>
          </cell>
        </row>
        <row r="68">
          <cell r="A68">
            <v>67</v>
          </cell>
          <cell r="B68">
            <v>20196200788092</v>
          </cell>
          <cell r="C68">
            <v>43672.531087962961</v>
          </cell>
          <cell r="D68" t="str">
            <v>Correo Físico</v>
          </cell>
          <cell r="E68" t="str">
            <v>INSTITUTO GEOGRAFICO AGUSTIN CODAZZI - IGAC- SAN MARTIN - META JIMENEZ BUSTAMANTE MARIA ALEJANDRA JIMENEZ BUSTAMANTE MARIA ALEJANDRA JIMENEZ BUSTAMANTE MARIA ALEJANDRA JIMENEZ BUSTAMANTE MARIA ALEJANDRA</v>
          </cell>
          <cell r="F68" t="str">
            <v>Meta</v>
          </cell>
          <cell r="G68" t="str">
            <v>San Martín</v>
          </cell>
          <cell r="H68" t="str">
            <v xml:space="preserve">SOLICITUD DE INFORMACIÓN RAD 6502019ER7815 </v>
          </cell>
          <cell r="I68">
            <v>43685</v>
          </cell>
          <cell r="J68" t="str">
            <v>Solicitud de documentos (copias)</v>
          </cell>
          <cell r="K68" t="str">
            <v>Solicitud de documentos (copias)</v>
          </cell>
          <cell r="L68" t="str">
            <v>SI</v>
          </cell>
          <cell r="M68" t="str">
            <v>Guido Alberto Rincon Rincon</v>
          </cell>
          <cell r="N68">
            <v>20193100862671</v>
          </cell>
          <cell r="O68">
            <v>43739</v>
          </cell>
          <cell r="P68" t="str">
            <v>Plano para la formalización</v>
          </cell>
          <cell r="Q68" t="str">
            <v>SOLICITUDES SOLUCIONADAS</v>
          </cell>
          <cell r="R68">
            <v>1</v>
          </cell>
          <cell r="S68" t="str">
            <v>SUBDIRECCION ADMINISTRATIVA Y FINANCIERA</v>
          </cell>
          <cell r="T68" t="str">
            <v>Leidy Viviana Garcia Palacio</v>
          </cell>
          <cell r="U68" t="str">
            <v>Maira Alejandra Laiton Moreno</v>
          </cell>
        </row>
        <row r="69">
          <cell r="A69">
            <v>68</v>
          </cell>
          <cell r="B69">
            <v>20196200788432</v>
          </cell>
          <cell r="C69">
            <v>43672.567199074074</v>
          </cell>
          <cell r="D69" t="str">
            <v>Correo Físico</v>
          </cell>
          <cell r="E69" t="str">
            <v>LUCEL AURORA CEBALLES FORERO CEBALLES FORERO</v>
          </cell>
          <cell r="F69" t="str">
            <v>Huila</v>
          </cell>
          <cell r="G69" t="str">
            <v>Pitalito</v>
          </cell>
          <cell r="H69" t="str">
            <v>REITERACIÓN SOLICITUD DE INFORMACIÓN - FORMALIZACIÓN DE LA PROPIEDAD RURAL RAD: 20183101096311 Y 20193100455631</v>
          </cell>
          <cell r="I69">
            <v>43692</v>
          </cell>
          <cell r="J69" t="str">
            <v>Comunicación oficial</v>
          </cell>
          <cell r="K69" t="str">
            <v>Respuesta a derecho de petición</v>
          </cell>
          <cell r="L69" t="str">
            <v>NO</v>
          </cell>
          <cell r="M69" t="str">
            <v>Wilbert Noel Castaño Castro</v>
          </cell>
          <cell r="Q69" t="str">
            <v>ENTRADAS QUE NO REQUIEREN RESPUESTA</v>
          </cell>
          <cell r="R69">
            <v>1</v>
          </cell>
          <cell r="S69" t="str">
            <v>SUBDIRECCION ADMINISTRATIVA Y FINANCIERA</v>
          </cell>
          <cell r="T69" t="str">
            <v>Claudia Marcela Cortes Pinzon</v>
          </cell>
          <cell r="U69" t="str">
            <v>Maira Alejandra Laiton Moreno</v>
          </cell>
        </row>
        <row r="70">
          <cell r="A70">
            <v>69</v>
          </cell>
          <cell r="B70">
            <v>20196200808802</v>
          </cell>
          <cell r="C70">
            <v>43678.343310185184</v>
          </cell>
          <cell r="D70" t="str">
            <v>Correo Físico</v>
          </cell>
          <cell r="E70" t="str">
            <v>DOLLY CONSUELO VINASCO MENESES</v>
          </cell>
          <cell r="F70" t="str">
            <v>Huila</v>
          </cell>
          <cell r="G70" t="str">
            <v>Pitalito</v>
          </cell>
          <cell r="H70" t="str">
            <v xml:space="preserve"> PROCEDIMIENTO ÚNICO DE FORMALIZANCIÓN  DE TIERRAS </v>
          </cell>
          <cell r="I70">
            <v>43698</v>
          </cell>
          <cell r="J70" t="str">
            <v>Comunicación oficial</v>
          </cell>
          <cell r="K70" t="str">
            <v>Respuestas a derechos de petición remitidos por externos</v>
          </cell>
          <cell r="L70" t="str">
            <v>NO</v>
          </cell>
          <cell r="M70" t="str">
            <v>Maria Paz De la Hoz Florez</v>
          </cell>
          <cell r="Q70" t="str">
            <v>ENTRADAS QUE NO REQUIEREN RESPUESTA</v>
          </cell>
          <cell r="R70">
            <v>1</v>
          </cell>
          <cell r="S70" t="str">
            <v>SUBDIRECCION ADMINISTRATIVA Y FINANCIERA</v>
          </cell>
          <cell r="T70" t="str">
            <v>Leidy Viviana Garcia Palacio</v>
          </cell>
          <cell r="U70" t="str">
            <v>Myriam Gomez Camargo</v>
          </cell>
        </row>
        <row r="71">
          <cell r="A71">
            <v>70</v>
          </cell>
          <cell r="B71">
            <v>20196200812902</v>
          </cell>
          <cell r="C71">
            <v>43678.616446759261</v>
          </cell>
          <cell r="D71" t="str">
            <v>Correo Físico</v>
          </cell>
          <cell r="E71" t="str">
            <v xml:space="preserve">Oficina De Registro de Instrumentos Publicos de Pitalito AURORA CEBALLOS FORERO ORIP   AURORA CEBALLOS FORERO ORIP AURORA CEBALLOS FORERO ORIP AURORA CEBALLOS FORERO ORIP AURORA CEBALLOS FORERO ORIP AURORA CEBALLOS FORERO ORIP AURORA CEBALLES FORERO </v>
          </cell>
          <cell r="F71" t="str">
            <v>Huila</v>
          </cell>
          <cell r="G71" t="str">
            <v>Pitalito</v>
          </cell>
          <cell r="H71" t="str">
            <v>SOLICITUD DE INFORMACIÓN - FORMALIZACIÓN DE LA PROPIEDAD RURAL</v>
          </cell>
          <cell r="I71">
            <v>43698</v>
          </cell>
          <cell r="J71" t="str">
            <v>Consulta</v>
          </cell>
          <cell r="K71" t="str">
            <v>Respuestas a derechos de petición remitidos por externos</v>
          </cell>
          <cell r="L71" t="str">
            <v>NO</v>
          </cell>
          <cell r="M71" t="str">
            <v>Luz Angela Maria Orjuela Melo</v>
          </cell>
          <cell r="Q71" t="str">
            <v>ENTRADAS QUE NO REQUIEREN RESPUESTA</v>
          </cell>
          <cell r="R71">
            <v>1</v>
          </cell>
          <cell r="S71" t="str">
            <v>SUBDIRECCION ADMINISTRATIVA Y FINANCIERA</v>
          </cell>
          <cell r="T71" t="str">
            <v>Claudia Marcela Cortes Pinzon</v>
          </cell>
          <cell r="U71" t="str">
            <v>Myriam Gomez Camargo</v>
          </cell>
        </row>
        <row r="72">
          <cell r="A72">
            <v>71</v>
          </cell>
          <cell r="B72">
            <v>20196200813782</v>
          </cell>
          <cell r="C72">
            <v>43678.662754629629</v>
          </cell>
          <cell r="D72" t="str">
            <v>Correo Físico</v>
          </cell>
          <cell r="E72" t="str">
            <v>INSTITUTO GEOGRÁFICO AGUSTÍN CODAZZI ?IGAC- POPAYAN CAUCA POPAYAN CAUCA</v>
          </cell>
          <cell r="F72" t="str">
            <v>Cauca</v>
          </cell>
          <cell r="G72" t="str">
            <v>Popayán</v>
          </cell>
          <cell r="H72" t="str">
            <v>RESPUESTA A PETICIÓN OFICIO # 20193100157541 SOLICITUD DE ACTUALIZACIÓN CATASTRAL PREDIO FORMALIZADO FOLIO 132-10921</v>
          </cell>
          <cell r="I72">
            <v>43698</v>
          </cell>
          <cell r="J72" t="str">
            <v>Comunicación oficial</v>
          </cell>
          <cell r="K72" t="str">
            <v>Traslado por competencia</v>
          </cell>
          <cell r="L72" t="str">
            <v>NO</v>
          </cell>
          <cell r="M72" t="str">
            <v>Carolina Acosta  - Convenio OIM</v>
          </cell>
          <cell r="Q72" t="str">
            <v>ENTRADAS QUE NO REQUIEREN RESPUESTA</v>
          </cell>
          <cell r="R72">
            <v>1</v>
          </cell>
          <cell r="S72" t="str">
            <v>SUBDIRECCION ADMINISTRATIVA Y FINANCIERA</v>
          </cell>
          <cell r="T72" t="str">
            <v>Claudia Marcela Cortes Pinzon</v>
          </cell>
          <cell r="U72" t="str">
            <v>Myriam Gomez Camargo</v>
          </cell>
        </row>
        <row r="73">
          <cell r="A73">
            <v>72</v>
          </cell>
          <cell r="B73">
            <v>20196200838052</v>
          </cell>
          <cell r="C73">
            <v>43686.384340277778</v>
          </cell>
          <cell r="D73" t="str">
            <v>Correo Físico</v>
          </cell>
          <cell r="E73" t="str">
            <v>ALIRIO CRUZ CRISTANCHO</v>
          </cell>
          <cell r="F73" t="str">
            <v>Boyacá</v>
          </cell>
          <cell r="G73" t="str">
            <v>Chiquinquirá</v>
          </cell>
          <cell r="H73" t="str">
            <v xml:space="preserve"> SOLICITUD DE FORMALIZACION  A LA PROPIEDAD </v>
          </cell>
          <cell r="I73">
            <v>43706</v>
          </cell>
          <cell r="J73" t="str">
            <v>Comunicación oficial</v>
          </cell>
          <cell r="K73" t="str">
            <v>Peticiones entre autoridades</v>
          </cell>
          <cell r="L73" t="str">
            <v>SI</v>
          </cell>
          <cell r="M73" t="str">
            <v>Leidy Johana Laguna Moreno</v>
          </cell>
          <cell r="N73">
            <v>20193101124361</v>
          </cell>
          <cell r="O73">
            <v>43883</v>
          </cell>
          <cell r="P73" t="str">
            <v>Respuesta a derecho de petición</v>
          </cell>
          <cell r="Q73" t="str">
            <v>SOLICITUDES SOLUCIONADAS</v>
          </cell>
          <cell r="R73">
            <v>43921.647766203707</v>
          </cell>
          <cell r="S73" t="str">
            <v>SUBDIRECCION ADMINISTRATIVA Y FINANCIERA</v>
          </cell>
          <cell r="T73" t="str">
            <v>Leidy Viviana Garcia Palacio</v>
          </cell>
          <cell r="U73" t="str">
            <v>Myriam Gomez Camargo</v>
          </cell>
        </row>
        <row r="74">
          <cell r="A74">
            <v>73</v>
          </cell>
          <cell r="B74">
            <v>20196000839822</v>
          </cell>
          <cell r="C74">
            <v>43686.505428240744</v>
          </cell>
          <cell r="D74" t="str">
            <v>Correo Físico</v>
          </cell>
          <cell r="E74" t="str">
            <v>YMELDA CLARO CARRASCAL</v>
          </cell>
          <cell r="F74" t="str">
            <v>Norte de Santander</v>
          </cell>
          <cell r="G74" t="str">
            <v>Ocaña</v>
          </cell>
          <cell r="H74" t="str">
            <v>SOLICITA ACLARACIÓN DE LA PROPIEDAD SOBRE UNOS PREDIOS SI SON URBANOS SUBURBANOS O RURALES Y DE QUIEN ES LA COMPETENCIA PARA LA FORMALIZACION DE LOS MISMOS.</v>
          </cell>
          <cell r="I74">
            <v>43706</v>
          </cell>
          <cell r="J74" t="str">
            <v>Comunicación oficial</v>
          </cell>
          <cell r="K74" t="str">
            <v>Peticiones entre autoridades</v>
          </cell>
          <cell r="L74" t="str">
            <v>SI</v>
          </cell>
          <cell r="M74" t="str">
            <v>Ludy Andrea Burgos Corredor</v>
          </cell>
          <cell r="N74">
            <v>20193100987491</v>
          </cell>
          <cell r="O74">
            <v>43879</v>
          </cell>
          <cell r="P74" t="str">
            <v>Respuesta a derecho de petición</v>
          </cell>
          <cell r="Q74" t="str">
            <v>SOLICITUDES SOLUCIONADAS</v>
          </cell>
          <cell r="R74">
            <v>43914.487604166665</v>
          </cell>
          <cell r="S74" t="str">
            <v>SECRETARIA GENERAL</v>
          </cell>
          <cell r="T74" t="str">
            <v>Yesica Lorena Naranjo</v>
          </cell>
          <cell r="U74" t="str">
            <v>Myriam Gomez Camargo</v>
          </cell>
        </row>
        <row r="75">
          <cell r="A75">
            <v>74</v>
          </cell>
          <cell r="B75">
            <v>20196200842362</v>
          </cell>
          <cell r="C75">
            <v>43686.748761574076</v>
          </cell>
          <cell r="D75" t="str">
            <v>Internet</v>
          </cell>
          <cell r="E75" t="str">
            <v>astrid diaz</v>
          </cell>
          <cell r="F75" t="str">
            <v>Cauca</v>
          </cell>
          <cell r="G75" t="str">
            <v>Mercaderes</v>
          </cell>
          <cell r="H75" t="str">
            <v xml:space="preserve">cual es es procedimiento - buenas tardes  muchas gracias por su atencion.  mi solicitud es ara saber que documentos y a donde me dirijo como líder de mi comunidad Para  acceder al proyecto ASISTENCIA TECNICA Y JURIDICA PARA LA FORMALIZACION DE LA PEQUEÑA </v>
          </cell>
          <cell r="J75" t="str">
            <v xml:space="preserve"> </v>
          </cell>
          <cell r="K75" t="str">
            <v>Petición</v>
          </cell>
          <cell r="L75" t="str">
            <v>SI</v>
          </cell>
          <cell r="M75" t="str">
            <v>Rosarith Montes Trespalacios</v>
          </cell>
          <cell r="N75">
            <v>20193100861631</v>
          </cell>
          <cell r="O75">
            <v>43731</v>
          </cell>
          <cell r="P75" t="str">
            <v>Petición</v>
          </cell>
          <cell r="Q75" t="str">
            <v>SOLICITUDES SOLUCIONADAS</v>
          </cell>
          <cell r="R75">
            <v>1</v>
          </cell>
          <cell r="S75" t="str">
            <v>SUBDIRECCION ADMINISTRATIVA Y FINANCIERA</v>
          </cell>
          <cell r="T75" t="str">
            <v>Usuario Robot del Sistema</v>
          </cell>
          <cell r="U75" t="str">
            <v>Myriam Gomez Camargo</v>
          </cell>
        </row>
        <row r="76">
          <cell r="A76">
            <v>75</v>
          </cell>
          <cell r="B76">
            <v>20196200845672</v>
          </cell>
          <cell r="C76">
            <v>43689.539687500001</v>
          </cell>
          <cell r="D76" t="str">
            <v>Correo Físico</v>
          </cell>
          <cell r="E76" t="str">
            <v xml:space="preserve">OFICINA DE INSTRUMENTOS PUBLICOS DE PITALITO Dra. LUCELL AURORA CEBALLES FORERO Dra. LUCELL AURORA CEBALLES FORERO </v>
          </cell>
          <cell r="F76" t="str">
            <v>Huila</v>
          </cell>
          <cell r="G76" t="str">
            <v>Pitalito</v>
          </cell>
          <cell r="H76" t="str">
            <v xml:space="preserve"> RESPUESTA A RAD 201931001894641 SOLICITUD DE INFORMACIÓN  FORMALIZACION DE LA PROPIEDAD RURAL  </v>
          </cell>
          <cell r="I76">
            <v>43707</v>
          </cell>
          <cell r="J76" t="str">
            <v>Comunicación oficial</v>
          </cell>
          <cell r="K76" t="str">
            <v>Constancia de entrega respuesta</v>
          </cell>
          <cell r="L76" t="str">
            <v>NO</v>
          </cell>
          <cell r="M76" t="str">
            <v>Francy Aleixi Gomez Gomez</v>
          </cell>
          <cell r="Q76" t="str">
            <v>ENTRADAS QUE NO REQUIEREN RESPUESTA</v>
          </cell>
          <cell r="R76">
            <v>1</v>
          </cell>
          <cell r="S76" t="str">
            <v>SUBDIRECCION ADMINISTRATIVA Y FINANCIERA</v>
          </cell>
          <cell r="T76" t="str">
            <v>Leidy Viviana Garcia Palacio</v>
          </cell>
          <cell r="U76" t="str">
            <v>Myriam Gomez Camargo</v>
          </cell>
        </row>
        <row r="77">
          <cell r="A77">
            <v>76</v>
          </cell>
          <cell r="B77">
            <v>20196200852092</v>
          </cell>
          <cell r="C77">
            <v>43690.512858796297</v>
          </cell>
          <cell r="D77" t="str">
            <v>Internet</v>
          </cell>
          <cell r="E77" t="str">
            <v>INES FIDELINA VIVEROS</v>
          </cell>
          <cell r="F77" t="str">
            <v>Valle del Cauca</v>
          </cell>
          <cell r="G77" t="str">
            <v>Jamundí</v>
          </cell>
          <cell r="H77" t="str">
            <v>ESTADO DE LAS SOLICITUDES RADICAS EN EL PFPR - SOLICITO INFORMACIÓN SOBRE LAS SOLICITUDES RADICAS EN EL PROGRAMA DE FORMALIZACIÓN DE LA PROPIEDAD RURAL EN EL MUNICIPIO DE JAMUNDÍ.</v>
          </cell>
          <cell r="J77" t="str">
            <v xml:space="preserve"> </v>
          </cell>
          <cell r="K77" t="str">
            <v>Constancia de entrega respuesta</v>
          </cell>
          <cell r="L77" t="str">
            <v>SI</v>
          </cell>
          <cell r="M77" t="str">
            <v>Rosarith Montes Trespalacios</v>
          </cell>
          <cell r="N77">
            <v>20193101032521</v>
          </cell>
          <cell r="O77">
            <v>43770</v>
          </cell>
          <cell r="P77" t="str">
            <v>Petición</v>
          </cell>
          <cell r="Q77" t="str">
            <v>SOLICITUDES SOLUCIONADAS</v>
          </cell>
          <cell r="R77">
            <v>43775.65960648148</v>
          </cell>
          <cell r="S77" t="str">
            <v>SUBDIRECCION ADMINISTRATIVA Y FINANCIERA</v>
          </cell>
          <cell r="T77" t="str">
            <v>Usuario Robot del Sistema</v>
          </cell>
          <cell r="U77" t="str">
            <v>Myriam Gomez Camargo</v>
          </cell>
        </row>
        <row r="78">
          <cell r="A78">
            <v>77</v>
          </cell>
          <cell r="B78">
            <v>20196200852132</v>
          </cell>
          <cell r="C78">
            <v>43690.515567129631</v>
          </cell>
          <cell r="D78" t="str">
            <v>Internet</v>
          </cell>
          <cell r="E78" t="str">
            <v>ESPERANZA ESCOBAR VIVEROS</v>
          </cell>
          <cell r="F78" t="str">
            <v>Valle del Cauca</v>
          </cell>
          <cell r="G78" t="str">
            <v>Cali</v>
          </cell>
          <cell r="H78" t="str">
            <v>Información sobre tramite de escrituras - En que estado se encuentra mi tramite radicado en la oficina de formalización de Jamundí</v>
          </cell>
          <cell r="J78" t="str">
            <v xml:space="preserve"> </v>
          </cell>
          <cell r="K78" t="str">
            <v>Petición</v>
          </cell>
          <cell r="L78" t="str">
            <v>SI</v>
          </cell>
          <cell r="M78" t="str">
            <v>Carolina Acosta  - Convenio OIM</v>
          </cell>
          <cell r="N78">
            <v>20194201046221</v>
          </cell>
          <cell r="O78">
            <v>43776</v>
          </cell>
          <cell r="P78" t="str">
            <v>Respuesta a derecho de petición</v>
          </cell>
          <cell r="Q78" t="str">
            <v>SOLICITUDES SOLUCIONADAS</v>
          </cell>
          <cell r="R78">
            <v>43782.364791666667</v>
          </cell>
          <cell r="S78" t="str">
            <v>SUBDIRECCION ADMINISTRATIVA Y FINANCIERA</v>
          </cell>
          <cell r="T78" t="str">
            <v>Usuario Robot del Sistema</v>
          </cell>
          <cell r="U78" t="str">
            <v>Myriam Gomez Camargo</v>
          </cell>
        </row>
        <row r="79">
          <cell r="A79">
            <v>78</v>
          </cell>
          <cell r="B79">
            <v>20196200856402</v>
          </cell>
          <cell r="C79">
            <v>43691.469236111108</v>
          </cell>
          <cell r="D79" t="str">
            <v>Correo Físico</v>
          </cell>
          <cell r="E79" t="str">
            <v>LUIS ALEJANDRO SANABRIA CRUZ SANABRIA CRUZ</v>
          </cell>
          <cell r="F79" t="str">
            <v>Boyacá</v>
          </cell>
          <cell r="G79" t="str">
            <v>Ramiriquí</v>
          </cell>
          <cell r="H79" t="str">
            <v>ESTADO DE FORMALIZACION DE LOS PREDIOS TEQUENDAMA 1 Y 2 RECUERDO 1 Y 2</v>
          </cell>
          <cell r="I79">
            <v>43711</v>
          </cell>
          <cell r="J79" t="str">
            <v>Comunicación oficial</v>
          </cell>
          <cell r="K79" t="str">
            <v>Petición</v>
          </cell>
          <cell r="L79" t="str">
            <v>SI</v>
          </cell>
          <cell r="M79" t="str">
            <v>Aura Sofia Romero Benavides</v>
          </cell>
          <cell r="N79">
            <v>20193100758431</v>
          </cell>
          <cell r="O79">
            <v>43712</v>
          </cell>
          <cell r="P79" t="str">
            <v>Respuesta a derecho de petición</v>
          </cell>
          <cell r="Q79" t="str">
            <v>SOLICITUDES SOLUCIONADAS</v>
          </cell>
          <cell r="R79">
            <v>43726.469606481478</v>
          </cell>
          <cell r="S79" t="str">
            <v>SUBDIRECCION ADMINISTRATIVA Y FINANCIERA</v>
          </cell>
          <cell r="T79" t="str">
            <v xml:space="preserve">Sonia Erlinda Cuervo Acosta </v>
          </cell>
          <cell r="U79" t="str">
            <v>Myriam Gomez Camargo</v>
          </cell>
        </row>
        <row r="80">
          <cell r="A80">
            <v>79</v>
          </cell>
          <cell r="B80">
            <v>20196200857902</v>
          </cell>
          <cell r="C80">
            <v>43691.525543981479</v>
          </cell>
          <cell r="D80" t="str">
            <v>Internet</v>
          </cell>
          <cell r="E80" t="str">
            <v>JUAN DAVID SANCHEZ ROBAYO</v>
          </cell>
          <cell r="F80" t="str">
            <v>D. C.</v>
          </cell>
          <cell r="G80" t="str">
            <v>Bogotá</v>
          </cell>
          <cell r="H80" t="str">
            <v>PROGRAMA FORMALIZACION DE TIERRAS RURALES - - Desde el 2014 nos inscribimos en un programa denominado PROGRAMA DE FORMALIZACION DE LA PROPIEDAD RURAL.  El abogado designado a esta labor fue:  sr: CARLOS ARTURO OLANO CORREA.  A la fecha no se ha podido for</v>
          </cell>
          <cell r="I80">
            <v>43711</v>
          </cell>
          <cell r="J80" t="str">
            <v>Comunicación oficial</v>
          </cell>
          <cell r="K80" t="str">
            <v>Respuesta a derecho de petición</v>
          </cell>
          <cell r="L80" t="str">
            <v>SI</v>
          </cell>
          <cell r="M80" t="str">
            <v>Carolina Acosta  - Convenio OIM</v>
          </cell>
          <cell r="N80">
            <v>20203100223721</v>
          </cell>
          <cell r="O80">
            <v>43899</v>
          </cell>
          <cell r="P80" t="str">
            <v>Carta de remisión a entidad competente</v>
          </cell>
          <cell r="Q80" t="str">
            <v>SOLICITUDES SOLUCIONADAS</v>
          </cell>
          <cell r="R80">
            <v>43902.394849537035</v>
          </cell>
          <cell r="S80" t="str">
            <v>SUBDIRECCION ADMINISTRATIVA Y FINANCIERA</v>
          </cell>
          <cell r="T80" t="str">
            <v>Usuario Robot del Sistema</v>
          </cell>
          <cell r="U80" t="str">
            <v>Myriam Gomez Camargo</v>
          </cell>
        </row>
        <row r="81">
          <cell r="A81">
            <v>80</v>
          </cell>
          <cell r="B81">
            <v>20196200857902</v>
          </cell>
          <cell r="C81">
            <v>43691.525543981479</v>
          </cell>
          <cell r="D81" t="str">
            <v>Internet</v>
          </cell>
          <cell r="E81" t="str">
            <v>JUAN DAVID SANCHEZ ROBAYO</v>
          </cell>
          <cell r="F81" t="str">
            <v>D. C.</v>
          </cell>
          <cell r="G81" t="str">
            <v>Bogotá</v>
          </cell>
          <cell r="H81" t="str">
            <v>PROGRAMA FORMALIZACION DE TIERRAS RURALES - - Desde el 2014 nos inscribimos en un programa denominado PROGRAMA DE FORMALIZACION DE LA PROPIEDAD RURAL.  El abogado designado a esta labor fue:  sr: CARLOS ARTURO OLANO CORREA.  A la fecha no se ha podido for</v>
          </cell>
          <cell r="I81">
            <v>43711</v>
          </cell>
          <cell r="J81" t="str">
            <v>Comunicación oficial</v>
          </cell>
          <cell r="K81" t="str">
            <v>Respuesta a derecho de petición</v>
          </cell>
          <cell r="L81" t="str">
            <v>SI</v>
          </cell>
          <cell r="M81" t="str">
            <v>Carolina Acosta  - Convenio OIM</v>
          </cell>
          <cell r="N81">
            <v>20203100223721</v>
          </cell>
          <cell r="O81">
            <v>43899</v>
          </cell>
          <cell r="P81" t="str">
            <v>Carta de remisión a entidad competente</v>
          </cell>
          <cell r="Q81" t="str">
            <v>SOLICITUDES SOLUCIONADAS</v>
          </cell>
          <cell r="R81">
            <v>43902.394849537035</v>
          </cell>
          <cell r="S81" t="str">
            <v>SUBDIRECCION ADMINISTRATIVA Y FINANCIERA</v>
          </cell>
          <cell r="T81" t="str">
            <v>Usuario Robot del Sistema</v>
          </cell>
          <cell r="U81" t="str">
            <v>Myriam Gomez Camargo</v>
          </cell>
        </row>
        <row r="82">
          <cell r="A82">
            <v>81</v>
          </cell>
          <cell r="B82">
            <v>20196200884402</v>
          </cell>
          <cell r="C82">
            <v>43699.410671296297</v>
          </cell>
          <cell r="D82" t="str">
            <v>Correo Físico</v>
          </cell>
          <cell r="E82" t="str">
            <v>FLOR ELISA BETANCOURT RODRIGUEZ</v>
          </cell>
          <cell r="F82" t="str">
            <v>D. C.</v>
          </cell>
          <cell r="G82" t="str">
            <v>Bogotá</v>
          </cell>
          <cell r="H82" t="str">
            <v>SOLICITUD CÓDIGO 156460000120075 - FMI: 070-75388 Y 070-40607</v>
          </cell>
          <cell r="I82">
            <v>43740</v>
          </cell>
          <cell r="J82" t="str">
            <v>Petición</v>
          </cell>
          <cell r="K82" t="str">
            <v>Solicitud de autorización de fraccionamiento</v>
          </cell>
          <cell r="L82" t="str">
            <v>NO</v>
          </cell>
          <cell r="M82" t="str">
            <v>Nelson Enrique Daza Ladino</v>
          </cell>
          <cell r="Q82" t="str">
            <v>ENTRADAS QUE NO REQUIEREN RESPUESTA</v>
          </cell>
          <cell r="R82">
            <v>1</v>
          </cell>
          <cell r="S82" t="str">
            <v>SUBDIRECCION ADMINISTRATIVA Y FINANCIERA</v>
          </cell>
          <cell r="T82" t="str">
            <v xml:space="preserve">Sonia Erlinda Cuervo Acosta </v>
          </cell>
          <cell r="U82" t="str">
            <v>Maira Alejandra Laiton Moreno</v>
          </cell>
        </row>
        <row r="83">
          <cell r="A83">
            <v>82</v>
          </cell>
          <cell r="B83">
            <v>20196200889162</v>
          </cell>
          <cell r="C83">
            <v>43699.706631944442</v>
          </cell>
          <cell r="D83" t="str">
            <v>Correo Físico</v>
          </cell>
          <cell r="E83" t="str">
            <v>OFICINA DE REGISTRO DE INSTRUMENTOS PUBLICOS DE BUCARAMANGA - ZAIME SUSUNA AWAD LOPEZ ZAIME SUSUNA AWAD LOPEZ . ZAIME SUSUNA AWAD LOPEZ . ZAIME SUSUNA AWAD LOPEZ . ZAIME SUSUNA AWAD LOPEZ . EDGAR GUILLERMO RORIGUEZ BORRAY .</v>
          </cell>
          <cell r="F83" t="str">
            <v>Santander</v>
          </cell>
          <cell r="G83" t="str">
            <v>Bucaramanga</v>
          </cell>
          <cell r="H83" t="str">
            <v>SOLICITUD DE CERTIFICADO ESPECIAL DEL F.M.I. 300-242082-SOLICITUD SIG 688670000010046- PROGRAMA DE FORMALIZACIÓN  DE LA PROPIEDAD RURAL  MI:# 300-242082</v>
          </cell>
          <cell r="I83">
            <v>43719</v>
          </cell>
          <cell r="J83" t="str">
            <v>Comunicación oficial</v>
          </cell>
          <cell r="K83" t="str">
            <v>Constancia de entrega respuesta</v>
          </cell>
          <cell r="L83" t="str">
            <v>NO</v>
          </cell>
          <cell r="M83" t="str">
            <v>Jesus David Pacheco Sarimento</v>
          </cell>
          <cell r="Q83" t="str">
            <v>ENTRADAS QUE NO REQUIEREN RESPUESTA</v>
          </cell>
          <cell r="R83">
            <v>1</v>
          </cell>
          <cell r="S83" t="str">
            <v>SUBDIRECCION ADMINISTRATIVA Y FINANCIERA</v>
          </cell>
          <cell r="T83" t="str">
            <v>Claudia Marcela Cortes Pinzon</v>
          </cell>
          <cell r="U83" t="str">
            <v>Maira Alejandra Laiton Moreno</v>
          </cell>
        </row>
        <row r="84">
          <cell r="A84">
            <v>83</v>
          </cell>
          <cell r="B84">
            <v>20196200889212</v>
          </cell>
          <cell r="C84">
            <v>43699.717557870368</v>
          </cell>
          <cell r="D84" t="str">
            <v>Correo Físico</v>
          </cell>
          <cell r="E84" t="str">
            <v>ALIRIO CRUZ CRISTANCHO   CRUZ CRISTANCHO CRUZ CRISTANCHO   CRUZ CRISTANCHO CRUZ CRISTANCHO</v>
          </cell>
          <cell r="F84" t="str">
            <v>Boyacá</v>
          </cell>
          <cell r="G84" t="str">
            <v>Chiquinquirá</v>
          </cell>
          <cell r="H84" t="str">
            <v>PODER SOLICITUD ESTUDIO DE TITULOS - SOLICITUD DE FORMALIZACIÓN DE LA PROPIEDAD DEL SEÑOR: EDGAR ANTONIO PINILLA SALAZAR,MI:# 072-503</v>
          </cell>
          <cell r="I84">
            <v>43719</v>
          </cell>
          <cell r="J84" t="str">
            <v>Comunicación oficial</v>
          </cell>
          <cell r="K84" t="str">
            <v>Petición</v>
          </cell>
          <cell r="L84" t="str">
            <v>SI</v>
          </cell>
          <cell r="M84" t="str">
            <v>Sulma Paola Mendoza Salas</v>
          </cell>
          <cell r="N84">
            <v>20193101068831</v>
          </cell>
          <cell r="O84">
            <v>43788</v>
          </cell>
          <cell r="P84" t="str">
            <v>Respuesta a derecho de petición</v>
          </cell>
          <cell r="Q84" t="str">
            <v>SOLICITUDES SOLUCIONADAS</v>
          </cell>
          <cell r="R84">
            <v>43903.684270833335</v>
          </cell>
          <cell r="S84" t="str">
            <v>SUBDIRECCION ADMINISTRATIVA Y FINANCIERA</v>
          </cell>
          <cell r="T84" t="str">
            <v>Claudia Marcela Cortes Pinzon</v>
          </cell>
          <cell r="U84" t="str">
            <v>Maira Alejandra Laiton Moreno</v>
          </cell>
        </row>
        <row r="85">
          <cell r="A85">
            <v>84</v>
          </cell>
          <cell r="B85">
            <v>20196200893902</v>
          </cell>
          <cell r="C85">
            <v>43700.644490740742</v>
          </cell>
          <cell r="D85" t="str">
            <v>Correo Electrónico</v>
          </cell>
          <cell r="E85" t="str">
            <v xml:space="preserve">PROGRAMA DE FORMALIZACION DE LA PROPIEDAD RURAL PFPR   PFPR   PFPR PFPR </v>
          </cell>
          <cell r="F85" t="str">
            <v>Huila</v>
          </cell>
          <cell r="G85" t="str">
            <v>Pitalito</v>
          </cell>
          <cell r="H85" t="str">
            <v>Respuesta citación notificación personal del 12 de julio de 2019 Resolución 2374 y 2375 del 22 de febrero de 2019 - Proceso de Formalización de la Propiedad Privada Rural - Radicado 20193100541921 y 20193100545341</v>
          </cell>
          <cell r="J85" t="str">
            <v xml:space="preserve"> </v>
          </cell>
          <cell r="K85" t="str">
            <v>Constancia de entrega respuesta</v>
          </cell>
          <cell r="L85" t="str">
            <v>NO</v>
          </cell>
          <cell r="M85" t="str">
            <v>Carolina Acosta  - Convenio OIM</v>
          </cell>
          <cell r="Q85" t="str">
            <v>ENTRADAS QUE NO REQUIEREN RESPUESTA</v>
          </cell>
          <cell r="R85">
            <v>1</v>
          </cell>
          <cell r="S85" t="str">
            <v>SUBDIRECCION ADMINISTRATIVA Y FINANCIERA</v>
          </cell>
          <cell r="T85" t="str">
            <v>Myriam Gomez Camargo</v>
          </cell>
          <cell r="U85" t="str">
            <v>Andrés Felipe González Vesga</v>
          </cell>
        </row>
        <row r="86">
          <cell r="A86">
            <v>85</v>
          </cell>
          <cell r="B86">
            <v>20196200911212</v>
          </cell>
          <cell r="C86">
            <v>43705.510416666664</v>
          </cell>
          <cell r="D86" t="str">
            <v>Correo Físico</v>
          </cell>
          <cell r="E86" t="str">
            <v>JAIRO ALFONSO MORENO CAMARGO   MORENO CAMARGO MORENO CAMARGO MORENO CAMARGO</v>
          </cell>
          <cell r="F86" t="str">
            <v>Boyacá</v>
          </cell>
          <cell r="G86" t="str">
            <v>Santa Rosa de Viterbo</v>
          </cell>
          <cell r="H86" t="str">
            <v>RESPUESTA RAD 20193100549271 REMISION DOCUMENTOS FORMALIZACION DE FALSA TRADICION NO ANEXAN ESCRITURA 4191 DE 2018</v>
          </cell>
          <cell r="I86">
            <v>43725</v>
          </cell>
          <cell r="J86" t="str">
            <v>Comunicación oficial</v>
          </cell>
          <cell r="K86" t="str">
            <v>Constancia de entrega respuesta</v>
          </cell>
          <cell r="L86" t="str">
            <v>SI</v>
          </cell>
          <cell r="M86" t="str">
            <v>Julia Viviana Molano Chavarria</v>
          </cell>
          <cell r="N86">
            <v>20193100772671</v>
          </cell>
          <cell r="O86">
            <v>43713</v>
          </cell>
          <cell r="P86" t="str">
            <v>Respuesta a derecho de petición</v>
          </cell>
          <cell r="Q86" t="str">
            <v>SOLICITUDES SOLUCIONADAS</v>
          </cell>
          <cell r="R86">
            <v>43733.615046296298</v>
          </cell>
          <cell r="S86" t="str">
            <v>SUBDIRECCION ADMINISTRATIVA Y FINANCIERA</v>
          </cell>
          <cell r="T86" t="str">
            <v>Melissa Andrea Sandoval Sanchez</v>
          </cell>
          <cell r="U86" t="str">
            <v>Myriam Gomez Camargo</v>
          </cell>
        </row>
        <row r="87">
          <cell r="A87">
            <v>86</v>
          </cell>
          <cell r="B87">
            <v>20196200948422</v>
          </cell>
          <cell r="C87">
            <v>43713.668715277781</v>
          </cell>
          <cell r="D87" t="str">
            <v>Correo Físico</v>
          </cell>
          <cell r="E87" t="str">
            <v xml:space="preserve">LUIS ERNESTO SIERRA   SIERRA SIERRA </v>
          </cell>
          <cell r="F87" t="str">
            <v>Boyacá</v>
          </cell>
          <cell r="G87" t="str">
            <v>Chiquinquirá</v>
          </cell>
          <cell r="H87" t="str">
            <v>DERECHO DE PETICION - SOLICITUD DE INFORMACION PROCESO DE FORMALIZACION</v>
          </cell>
          <cell r="I87">
            <v>43733</v>
          </cell>
          <cell r="J87" t="str">
            <v>Comunicación oficial</v>
          </cell>
          <cell r="K87" t="str">
            <v>Petición</v>
          </cell>
          <cell r="L87" t="str">
            <v>SI</v>
          </cell>
          <cell r="M87" t="str">
            <v>Mario Roger Ospina Rodríguez</v>
          </cell>
          <cell r="N87">
            <v>20193100858801</v>
          </cell>
          <cell r="O87">
            <v>43731</v>
          </cell>
          <cell r="P87" t="str">
            <v>Respuesta a derecho de petición</v>
          </cell>
          <cell r="Q87" t="str">
            <v>SOLICITUDES SOLUCIONADAS</v>
          </cell>
          <cell r="R87">
            <v>43732.5783912037</v>
          </cell>
          <cell r="S87" t="str">
            <v>SUBDIRECCION ADMINISTRATIVA Y FINANCIERA</v>
          </cell>
          <cell r="T87" t="str">
            <v>Claudia Marcela Cortes Pinzon</v>
          </cell>
          <cell r="U87" t="str">
            <v>Myriam Gomez Camargo</v>
          </cell>
        </row>
        <row r="88">
          <cell r="A88">
            <v>87</v>
          </cell>
          <cell r="B88">
            <v>20196200974722</v>
          </cell>
          <cell r="C88">
            <v>43720.576782407406</v>
          </cell>
          <cell r="D88" t="str">
            <v>Correo Físico</v>
          </cell>
          <cell r="E88" t="str">
            <v>INSTITUTO GEOGRÁFICO AGUSTÍN CODAZZI ?IGAC PEREIRA RISARALDA PEREIRA RISARALDA PEREIRA RISARALDA PEREIRA RISARALDA PEREIRA RISARALDA PEREIRA RISARALDA PEREIRA RISARALDA</v>
          </cell>
          <cell r="F88" t="str">
            <v>Risaralda</v>
          </cell>
          <cell r="G88" t="str">
            <v>Pereira</v>
          </cell>
          <cell r="H88" t="str">
            <v xml:space="preserve">SOLICITUD DE ACTUALIZACIÓN Y CONSERVACIÓN CATASTRAL DE PREDIO FORMALIZADO EN EL MARCO DEL PROCEDIMIENTO ÚNICO REGULADO </v>
          </cell>
          <cell r="I88">
            <v>43740</v>
          </cell>
          <cell r="J88" t="str">
            <v>Comunicación oficial</v>
          </cell>
          <cell r="K88" t="str">
            <v>Constancia de entrega respuesta</v>
          </cell>
          <cell r="L88" t="str">
            <v>NO</v>
          </cell>
          <cell r="M88" t="str">
            <v>Carolina Acosta  - Convenio OIM</v>
          </cell>
          <cell r="Q88" t="str">
            <v>ENTRADAS QUE NO REQUIEREN RESPUESTA</v>
          </cell>
          <cell r="R88">
            <v>1</v>
          </cell>
          <cell r="S88" t="str">
            <v>SUBDIRECCION ADMINISTRATIVA Y FINANCIERA</v>
          </cell>
          <cell r="T88" t="str">
            <v>Johana Maritza Gallego Medina</v>
          </cell>
          <cell r="U88" t="str">
            <v>Maira Alejandra Laiton Moreno</v>
          </cell>
        </row>
        <row r="89">
          <cell r="A89">
            <v>88</v>
          </cell>
          <cell r="B89">
            <v>20196200995802</v>
          </cell>
          <cell r="C89">
            <v>43726.393773148149</v>
          </cell>
          <cell r="D89" t="str">
            <v>Correo Físico</v>
          </cell>
          <cell r="E89" t="str">
            <v>CALIXTO ARGUELLO ARIAS</v>
          </cell>
          <cell r="F89" t="str">
            <v>D. C.</v>
          </cell>
          <cell r="G89" t="str">
            <v>Bogotá</v>
          </cell>
          <cell r="H89" t="str">
            <v>SOLICITUD RECONOCIMIENTO DE PERSONERÍA PARA ADELANTAR GESTIONES PARA PROGRAMA DE FORMALIZACION DE LA PROPIEDAD RURAL</v>
          </cell>
          <cell r="I89">
            <v>43746</v>
          </cell>
          <cell r="J89" t="str">
            <v>Comunicación oficial</v>
          </cell>
          <cell r="K89" t="str">
            <v>Petición</v>
          </cell>
          <cell r="L89" t="str">
            <v>SI</v>
          </cell>
          <cell r="M89" t="str">
            <v>Ana Dubiey Montaña Rosas</v>
          </cell>
          <cell r="N89">
            <v>20193101296011</v>
          </cell>
          <cell r="O89">
            <v>43826</v>
          </cell>
          <cell r="P89" t="str">
            <v>Respuesta a derecho de petición</v>
          </cell>
          <cell r="Q89" t="str">
            <v>SOLICITUDES SOLUCIONADAS</v>
          </cell>
          <cell r="R89">
            <v>1</v>
          </cell>
          <cell r="S89" t="str">
            <v>SUBDIRECCION ADMINISTRATIVA Y FINANCIERA</v>
          </cell>
          <cell r="T89" t="str">
            <v xml:space="preserve">Sonia Erlinda Cuervo Acosta </v>
          </cell>
          <cell r="U89" t="str">
            <v>Maira Alejandra Laiton Moreno</v>
          </cell>
        </row>
        <row r="90">
          <cell r="A90">
            <v>89</v>
          </cell>
          <cell r="B90">
            <v>20196200998632</v>
          </cell>
          <cell r="C90">
            <v>43726.542650462965</v>
          </cell>
          <cell r="D90" t="str">
            <v>Correo Físico</v>
          </cell>
          <cell r="E90" t="str">
            <v>INSTITUTO GEOGRÁFICO AGUSTÍN CODAZZI ?IGAC PEREIRA RISARALDA PEREIRA RISARALDA PEREIRA RISARALDA PEREIRA RISARALDA PEREIRA RISARALDA PEREIRA RISARALDA PEREIRA RISARALDA</v>
          </cell>
          <cell r="F90" t="str">
            <v>Risaralda</v>
          </cell>
          <cell r="G90" t="str">
            <v>Pereira</v>
          </cell>
          <cell r="H90" t="str">
            <v>SOLICITUD DE ACTUALIZACION Y CONSERVACION CATASTRAL DE PREDIO FORMALIZADO EN NLE MARCO DEL PROCEDIMIENTO UNICO POR EL DECRETO LEY 902 DE 2017</v>
          </cell>
          <cell r="I90">
            <v>43746</v>
          </cell>
          <cell r="J90" t="str">
            <v>Comunicación oficial</v>
          </cell>
          <cell r="K90" t="str">
            <v>Constancia de entrega respuesta</v>
          </cell>
          <cell r="L90" t="str">
            <v>NO</v>
          </cell>
          <cell r="M90" t="str">
            <v>Carolina Acosta  - Convenio OIM</v>
          </cell>
          <cell r="Q90" t="str">
            <v>ENTRADAS QUE NO REQUIEREN RESPUESTA</v>
          </cell>
          <cell r="R90">
            <v>1</v>
          </cell>
          <cell r="S90" t="str">
            <v>SUBDIRECCION ADMINISTRATIVA Y FINANCIERA</v>
          </cell>
          <cell r="T90" t="str">
            <v>Claudia Marcela Cortes Pinzon</v>
          </cell>
          <cell r="U90" t="str">
            <v>Maira Alejandra Laiton Moreno</v>
          </cell>
        </row>
        <row r="91">
          <cell r="A91">
            <v>90</v>
          </cell>
          <cell r="B91">
            <v>20196201000632</v>
          </cell>
          <cell r="C91">
            <v>43726.681481481479</v>
          </cell>
          <cell r="D91" t="str">
            <v>Correo Físico</v>
          </cell>
          <cell r="E91" t="str">
            <v>INSTITUTO GEOGRÁFICO AGUSTÍN CODAZZI ?IGAC PEREIRA RISARALDA PEREIRA RISARALDA PEREIRA RISARALDA PEREIRA RISARALDA PEREIRA RISARALDA PEREIRA RISARALDA PEREIRA RISARALDA PEREIRA RISARALDA</v>
          </cell>
          <cell r="F91" t="str">
            <v>Risaralda</v>
          </cell>
          <cell r="G91" t="str">
            <v>Pereira</v>
          </cell>
          <cell r="H91" t="str">
            <v>SOLICITUD DE ACTUALIZACION Y CONSERVACION CATASTRAL DE PREDIO FORMALIZADO EN EL MARCO DEL PROCEDIMIENTO UNICO POR EL DECRETO LEY 902 DE 2017  - EN ATENCION A SU OFICIO PER 012-2019</v>
          </cell>
          <cell r="I91">
            <v>43746</v>
          </cell>
          <cell r="J91" t="str">
            <v>Comunicación oficial</v>
          </cell>
          <cell r="K91" t="str">
            <v>Constancia de entrega respuesta</v>
          </cell>
          <cell r="L91" t="str">
            <v>SI</v>
          </cell>
          <cell r="M91" t="str">
            <v>Carolina Acosta  - Convenio OIM</v>
          </cell>
          <cell r="N91">
            <v>20203100080931</v>
          </cell>
          <cell r="O91">
            <v>43871</v>
          </cell>
          <cell r="P91" t="str">
            <v>NO DEFINIDO</v>
          </cell>
          <cell r="Q91" t="str">
            <v>SOLICITUDES SOLUCIONADAS</v>
          </cell>
          <cell r="R91">
            <v>43888.609907407408</v>
          </cell>
          <cell r="S91" t="str">
            <v>SUBDIRECCION ADMINISTRATIVA Y FINANCIERA</v>
          </cell>
          <cell r="T91" t="str">
            <v>Claudia Marcela Cortes Pinzon</v>
          </cell>
          <cell r="U91" t="str">
            <v>Maira Alejandra Laiton Moreno</v>
          </cell>
        </row>
        <row r="92">
          <cell r="A92">
            <v>91</v>
          </cell>
          <cell r="B92">
            <v>20196201005772</v>
          </cell>
          <cell r="C92">
            <v>43727.636180555557</v>
          </cell>
          <cell r="D92" t="str">
            <v>Correo Físico</v>
          </cell>
          <cell r="E92" t="str">
            <v>HUMBERTO LOPEZ ZAPATA LOPEZ ZAPATA</v>
          </cell>
          <cell r="F92" t="str">
            <v>Risaralda</v>
          </cell>
          <cell r="G92" t="str">
            <v>Santa Rosa de Cabal</v>
          </cell>
          <cell r="H92" t="str">
            <v>SOLICITUD DE INFORMACIÓN SOBRE FORMALIZACION DE PREDIOS  ENVIADA CON RADICADO N° 20186201345572</v>
          </cell>
          <cell r="I92">
            <v>43747</v>
          </cell>
          <cell r="J92" t="str">
            <v>Comunicación oficial</v>
          </cell>
          <cell r="K92" t="str">
            <v>Petición</v>
          </cell>
          <cell r="L92" t="str">
            <v>SI</v>
          </cell>
          <cell r="M92" t="str">
            <v>Carolina Acosta  - Convenio OIM</v>
          </cell>
          <cell r="N92">
            <v>20203100109581</v>
          </cell>
          <cell r="O92">
            <v>43873</v>
          </cell>
          <cell r="P92" t="str">
            <v>NO DEFINIDO</v>
          </cell>
          <cell r="Q92" t="str">
            <v>SOLICITUDES SOLUCIONADAS</v>
          </cell>
          <cell r="R92">
            <v>43888.6096412037</v>
          </cell>
          <cell r="S92" t="str">
            <v>SUBDIRECCION ADMINISTRATIVA Y FINANCIERA</v>
          </cell>
          <cell r="T92" t="str">
            <v xml:space="preserve">Sonia Erlinda Cuervo Acosta </v>
          </cell>
          <cell r="U92" t="str">
            <v>Myriam Gomez Camargo</v>
          </cell>
        </row>
        <row r="93">
          <cell r="A93">
            <v>92</v>
          </cell>
          <cell r="B93">
            <v>20196201010182</v>
          </cell>
          <cell r="C93">
            <v>43728.634548611109</v>
          </cell>
          <cell r="D93" t="str">
            <v>Correo Electrónico</v>
          </cell>
          <cell r="E93" t="str">
            <v>Olimpia Beltrán Villamil</v>
          </cell>
          <cell r="F93" t="str">
            <v>D. C.</v>
          </cell>
          <cell r="G93" t="str">
            <v>Bogotá</v>
          </cell>
          <cell r="H93" t="str">
            <v>Estado del proceso de formalización Ministerio de Agricultura.</v>
          </cell>
          <cell r="I93">
            <v>43769</v>
          </cell>
          <cell r="J93" t="str">
            <v>Consulta</v>
          </cell>
          <cell r="K93" t="str">
            <v>Respuestas a derechos de petición remitidos por externos</v>
          </cell>
          <cell r="L93" t="str">
            <v>NO</v>
          </cell>
          <cell r="M93" t="str">
            <v>Francy Aleixi Gomez Gomez</v>
          </cell>
          <cell r="Q93" t="str">
            <v>ENTRADAS QUE NO REQUIEREN RESPUESTA</v>
          </cell>
          <cell r="R93">
            <v>1</v>
          </cell>
          <cell r="S93" t="str">
            <v>SUBDIRECCION ADMINISTRATIVA Y FINANCIERA</v>
          </cell>
          <cell r="T93" t="str">
            <v>Maira Alejandra Laiton Moreno</v>
          </cell>
          <cell r="U93" t="str">
            <v>Andrés Felipe González Vesga</v>
          </cell>
        </row>
        <row r="94">
          <cell r="A94">
            <v>93</v>
          </cell>
          <cell r="B94">
            <v>20196201011402</v>
          </cell>
          <cell r="C94">
            <v>43728.737245370372</v>
          </cell>
          <cell r="D94" t="str">
            <v>Correo Físico</v>
          </cell>
          <cell r="E94" t="str">
            <v>ANGEL AUBIN SALAMANCA LAVERDE</v>
          </cell>
          <cell r="F94" t="str">
            <v>Boyacá</v>
          </cell>
          <cell r="G94" t="str">
            <v>Sogamoso</v>
          </cell>
          <cell r="H94" t="str">
            <v>PROCESO UNICO - FORMALIZACION DE PREDIO PRIVADO MI# 095-61010. DE: ANGEL AUBIN SALAMANCA</v>
          </cell>
          <cell r="I94">
            <v>43748</v>
          </cell>
          <cell r="J94" t="str">
            <v>Comunicación oficial</v>
          </cell>
          <cell r="K94" t="str">
            <v>Petición</v>
          </cell>
          <cell r="L94" t="str">
            <v>SI</v>
          </cell>
          <cell r="M94" t="str">
            <v>Laura Alejandra Ruiz Cordoba</v>
          </cell>
          <cell r="N94">
            <v>20203100048251</v>
          </cell>
          <cell r="O94">
            <v>43921</v>
          </cell>
          <cell r="P94" t="str">
            <v>Respuesta a derecho de petición</v>
          </cell>
          <cell r="Q94" t="str">
            <v>SOLICITUDES SOLUCIONADAS</v>
          </cell>
          <cell r="R94">
            <v>1</v>
          </cell>
          <cell r="S94" t="str">
            <v>SUBDIRECCION ADMINISTRATIVA Y FINANCIERA</v>
          </cell>
          <cell r="T94" t="str">
            <v>Claudia Marcela Cortes Pinzon</v>
          </cell>
          <cell r="U94" t="str">
            <v>Maira Alejandra Laiton Moreno</v>
          </cell>
        </row>
        <row r="95">
          <cell r="A95">
            <v>94</v>
          </cell>
          <cell r="B95">
            <v>20196201044862</v>
          </cell>
          <cell r="C95">
            <v>43739.330868055556</v>
          </cell>
          <cell r="D95" t="str">
            <v>Internet</v>
          </cell>
          <cell r="E95" t="str">
            <v>EIDI SOFIA TOVAR DE LA ROSA</v>
          </cell>
          <cell r="F95" t="str">
            <v>Sucre</v>
          </cell>
          <cell r="G95" t="str">
            <v>Ovejas</v>
          </cell>
          <cell r="H95" t="str">
            <v>RECONOCIMIENTO PROCESO DE SUCESIÓN - En calidad de heredera y solicitante de formalización del predio juanchero,en el corregimiento de canutal sucre,pongo en conocimiento de ustedes ser reconocida como parte del proceso de sucesión ya que actualmente el s</v>
          </cell>
          <cell r="J95" t="str">
            <v xml:space="preserve"> </v>
          </cell>
          <cell r="K95" t="str">
            <v>Solicitud de autorización de fraccionamiento</v>
          </cell>
          <cell r="L95" t="str">
            <v>SI</v>
          </cell>
          <cell r="M95" t="str">
            <v>Dina Marcela Sibaja Ojeda</v>
          </cell>
          <cell r="N95">
            <v>20203100095171</v>
          </cell>
          <cell r="O95">
            <v>43867</v>
          </cell>
          <cell r="P95" t="str">
            <v>Respuesta a derecho de petición</v>
          </cell>
          <cell r="Q95" t="str">
            <v>SOLICITUDES SOLUCIONADAS</v>
          </cell>
          <cell r="R95">
            <v>43887.382777777777</v>
          </cell>
          <cell r="S95" t="str">
            <v>SUBDIRECCION ADMINISTRATIVA Y FINANCIERA</v>
          </cell>
          <cell r="T95" t="str">
            <v>Usuario Robot del Sistema</v>
          </cell>
          <cell r="U95" t="str">
            <v>Myriam Gomez Camargo</v>
          </cell>
        </row>
        <row r="96">
          <cell r="A96">
            <v>95</v>
          </cell>
          <cell r="B96">
            <v>20196201047522</v>
          </cell>
          <cell r="C96">
            <v>43739.498680555553</v>
          </cell>
          <cell r="D96" t="str">
            <v>Correo Electrónico</v>
          </cell>
          <cell r="E96" t="str">
            <v xml:space="preserve">PROGRAMA DE FORMALIZACION DE LA PROPIEDAD RURAL PFPR   PFPR   PFPR PFPR </v>
          </cell>
          <cell r="F96" t="str">
            <v>Huila</v>
          </cell>
          <cell r="G96" t="str">
            <v>Pitalito</v>
          </cell>
          <cell r="H96" t="str">
            <v>RESPUESTA NOTIFICACION AVISO RAD. 20193100541811</v>
          </cell>
          <cell r="I96">
            <v>43759</v>
          </cell>
          <cell r="J96" t="str">
            <v>Comunicación oficial</v>
          </cell>
          <cell r="K96" t="str">
            <v>Traslado por competencia</v>
          </cell>
          <cell r="L96" t="str">
            <v>NO</v>
          </cell>
          <cell r="M96" t="str">
            <v>Carolina Acosta  - Convenio OIM</v>
          </cell>
          <cell r="Q96" t="str">
            <v>ENTRADAS QUE NO REQUIEREN RESPUESTA</v>
          </cell>
          <cell r="R96">
            <v>1</v>
          </cell>
          <cell r="S96" t="str">
            <v>SUBDIRECCION ADMINISTRATIVA Y FINANCIERA</v>
          </cell>
          <cell r="T96" t="str">
            <v>Maira Alejandra Laiton Moreno</v>
          </cell>
          <cell r="U96" t="str">
            <v>Beatriz Josefina Niño Endara</v>
          </cell>
        </row>
        <row r="97">
          <cell r="A97">
            <v>96</v>
          </cell>
          <cell r="B97">
            <v>20196201047572</v>
          </cell>
          <cell r="C97">
            <v>43739.501423611109</v>
          </cell>
          <cell r="D97" t="str">
            <v>Correo Electrónico</v>
          </cell>
          <cell r="E97" t="str">
            <v xml:space="preserve">PROGRAMA DE FORMALIZACION DE LA PROPIEDAD RURAL PFPR   PFPR PFPR </v>
          </cell>
          <cell r="F97" t="str">
            <v>Huila</v>
          </cell>
          <cell r="G97" t="str">
            <v>Pitalito</v>
          </cell>
          <cell r="H97" t="str">
            <v>RV: RESPUESTA NOTIFICACION AVISO RAD. 20193100749471</v>
          </cell>
          <cell r="J97" t="str">
            <v>Comunicación oficial</v>
          </cell>
          <cell r="K97" t="str">
            <v>Constancia de entrega respuesta</v>
          </cell>
          <cell r="L97" t="str">
            <v>NO</v>
          </cell>
          <cell r="M97" t="str">
            <v>Carolina Acosta  - Convenio OIM</v>
          </cell>
          <cell r="Q97" t="str">
            <v>ENTRADAS QUE NO REQUIEREN RESPUESTA</v>
          </cell>
          <cell r="R97">
            <v>1</v>
          </cell>
          <cell r="S97" t="str">
            <v>SUBDIRECCION ADMINISTRATIVA Y FINANCIERA</v>
          </cell>
          <cell r="T97" t="str">
            <v>Maira Alejandra Laiton Moreno</v>
          </cell>
          <cell r="U97" t="str">
            <v>Andrés Felipe González Vesga</v>
          </cell>
        </row>
        <row r="98">
          <cell r="A98">
            <v>97</v>
          </cell>
          <cell r="B98">
            <v>20196201047592</v>
          </cell>
          <cell r="C98">
            <v>43739.502916666665</v>
          </cell>
          <cell r="D98" t="str">
            <v>Correo Electrónico</v>
          </cell>
          <cell r="E98" t="str">
            <v xml:space="preserve">PROGRAMA DE FORMALIZACION DE LA PROPIEDAD RURAL PFPR   PFPR PFPR </v>
          </cell>
          <cell r="F98" t="str">
            <v>Huila</v>
          </cell>
          <cell r="G98" t="str">
            <v>Pitalito</v>
          </cell>
          <cell r="H98" t="str">
            <v>RV: RESPUESTA NOTIFICACION AVISO RAD. 20193100749321</v>
          </cell>
          <cell r="J98" t="str">
            <v>Comunicación oficial</v>
          </cell>
          <cell r="K98" t="str">
            <v>Constancia de entrega respuesta</v>
          </cell>
          <cell r="L98" t="str">
            <v>NO</v>
          </cell>
          <cell r="M98" t="str">
            <v>Carolina Acosta  - Convenio OIM</v>
          </cell>
          <cell r="Q98" t="str">
            <v>ENTRADAS QUE NO REQUIEREN RESPUESTA</v>
          </cell>
          <cell r="R98">
            <v>1</v>
          </cell>
          <cell r="S98" t="str">
            <v>SUBDIRECCION ADMINISTRATIVA Y FINANCIERA</v>
          </cell>
          <cell r="T98" t="str">
            <v>Maira Alejandra Laiton Moreno</v>
          </cell>
          <cell r="U98" t="str">
            <v>Andrés Felipe González Vesga</v>
          </cell>
        </row>
        <row r="99">
          <cell r="A99">
            <v>98</v>
          </cell>
          <cell r="B99">
            <v>20196201097892</v>
          </cell>
          <cell r="C99">
            <v>43753.60732638889</v>
          </cell>
          <cell r="D99" t="str">
            <v>Correo Físico</v>
          </cell>
          <cell r="E99" t="str">
            <v>OFICINA  DE REGISTRO DE INSTRUMENTOS PÚBLICOS  DE RAMIRIQUÍ - BOYACÁ DE INSTRUMENTOS PÚBLICOS  DE RAMIRIQUÍ - BOYACÁ DE INSTRUMENTOS PÚBLICOS  DE RAMIRIQUÍ - BOYACÁ DE INSTRUMENTOS PÚBLICOS  DE RAMIRIQUÍ - BOYACÁ DE INSTRUMENTOS PÚBLICOS  DE RAMIRIQU</v>
          </cell>
          <cell r="F99" t="str">
            <v>Boyacá</v>
          </cell>
          <cell r="G99" t="str">
            <v>Ramiriquí</v>
          </cell>
          <cell r="H99" t="str">
            <v>INSCRIPCIÓN DE RESOLUCIÓN DE INICIO DE FORMALIZACION  FMI 090-130603</v>
          </cell>
          <cell r="I99">
            <v>43773</v>
          </cell>
          <cell r="J99" t="str">
            <v>Comunicación oficial</v>
          </cell>
          <cell r="K99" t="str">
            <v>Constancia de entrega respuesta</v>
          </cell>
          <cell r="L99" t="str">
            <v>NO</v>
          </cell>
          <cell r="M99" t="str">
            <v>Erika Zuñiga Gamboa</v>
          </cell>
          <cell r="Q99" t="str">
            <v>ENTRADAS QUE NO REQUIEREN RESPUESTA</v>
          </cell>
          <cell r="R99">
            <v>1</v>
          </cell>
          <cell r="S99" t="str">
            <v>SUBDIRECCION ADMINISTRATIVA Y FINANCIERA</v>
          </cell>
          <cell r="T99" t="str">
            <v>Leidy Viviana Garcia Palacio</v>
          </cell>
          <cell r="U99" t="str">
            <v>Myriam Gomez Camargo</v>
          </cell>
        </row>
        <row r="100">
          <cell r="A100">
            <v>99</v>
          </cell>
          <cell r="B100">
            <v>20196201097912</v>
          </cell>
          <cell r="C100">
            <v>43753.608888888892</v>
          </cell>
          <cell r="D100" t="str">
            <v>Correo Físico</v>
          </cell>
          <cell r="E100" t="str">
            <v>OFICINA  DE REGISTRO DE INSTRUMENTOS PÚBLICOS  DE RAMIRIQUÍ - BOYACÁ DE INSTRUMENTOS PÚBLICOS  DE RAMIRIQUÍ - BOYACÁ DE INSTRUMENTOS PÚBLICOS  DE RAMIRIQUÍ - BOYACÁ DE INSTRUMENTOS PÚBLICOS  DE RAMIRIQUÍ - BOYACÁ DE INSTRUMENTOS PÚBLICOS  DE RAMIRIQU</v>
          </cell>
          <cell r="F100" t="str">
            <v>Boyacá</v>
          </cell>
          <cell r="G100" t="str">
            <v>Ramiriquí</v>
          </cell>
          <cell r="H100" t="str">
            <v>INSCRIPCIÓN DE RESOLUCIÓN DE INICIO DE FORMALIZACION  FMI 090-26431</v>
          </cell>
          <cell r="I100">
            <v>43773</v>
          </cell>
          <cell r="J100" t="str">
            <v>Comunicación oficial</v>
          </cell>
          <cell r="K100" t="str">
            <v>Constancia de entrega respuesta</v>
          </cell>
          <cell r="L100" t="str">
            <v>NO</v>
          </cell>
          <cell r="M100" t="str">
            <v>Erika Zuñiga Gamboa</v>
          </cell>
          <cell r="Q100" t="str">
            <v>ENTRADAS QUE NO REQUIEREN RESPUESTA</v>
          </cell>
          <cell r="R100">
            <v>1</v>
          </cell>
          <cell r="S100" t="str">
            <v>SUBDIRECCION ADMINISTRATIVA Y FINANCIERA</v>
          </cell>
          <cell r="T100" t="str">
            <v>Leidy Viviana Garcia Palacio</v>
          </cell>
          <cell r="U100" t="str">
            <v>Myriam Gomez Camargo</v>
          </cell>
        </row>
        <row r="101">
          <cell r="A101">
            <v>100</v>
          </cell>
          <cell r="B101">
            <v>20196201109822</v>
          </cell>
          <cell r="C101">
            <v>43755.668287037035</v>
          </cell>
          <cell r="D101" t="str">
            <v>Correo Físico</v>
          </cell>
          <cell r="E101" t="str">
            <v>MARIA ELCY ROJAS LEÓN</v>
          </cell>
          <cell r="F101" t="str">
            <v>Valle del Cauca</v>
          </cell>
          <cell r="G101" t="str">
            <v>Jamundí</v>
          </cell>
          <cell r="H101" t="str">
            <v>DERECHO DE PETICION - SOLICITUD DE INFORMACION DE TRAMITE DE FORMALIZACION DEL PREDIO - VILLA JEHOVA - EXPEDIENTE # 763640100080146 DE OCTUBRE DE 2018.  NOTA: NOTIFICACIONES AL CELULAR</v>
          </cell>
          <cell r="I101">
            <v>43775</v>
          </cell>
          <cell r="J101" t="str">
            <v>Comunicación oficial</v>
          </cell>
          <cell r="K101" t="str">
            <v>Petición</v>
          </cell>
          <cell r="L101" t="str">
            <v>SI</v>
          </cell>
          <cell r="M101" t="str">
            <v>Carla Johana Zamora Herrera</v>
          </cell>
          <cell r="N101">
            <v>20203100120301</v>
          </cell>
          <cell r="O101">
            <v>43872</v>
          </cell>
          <cell r="P101" t="str">
            <v>Consulta</v>
          </cell>
          <cell r="Q101" t="str">
            <v>SOLICITUDES SOLUCIONADAS</v>
          </cell>
          <cell r="R101">
            <v>1</v>
          </cell>
          <cell r="S101" t="str">
            <v>SUBDIRECCION ADMINISTRATIVA Y FINANCIERA</v>
          </cell>
          <cell r="T101" t="str">
            <v>Claudia Marcela Cortes Pinzon</v>
          </cell>
          <cell r="U101" t="str">
            <v>Myriam Gomez Camargo</v>
          </cell>
        </row>
        <row r="102">
          <cell r="A102">
            <v>101</v>
          </cell>
          <cell r="B102">
            <v>20196201113602</v>
          </cell>
          <cell r="C102">
            <v>43756.520613425928</v>
          </cell>
          <cell r="D102" t="str">
            <v>Correo Electrónico</v>
          </cell>
          <cell r="E102" t="str">
            <v xml:space="preserve">procuraduria 15 judicial II ambiental y agraria de pasto ANA PATRICIA VELA RICAURTE ANA PATRICIA VELA RICAURTE ANA PATRICIA VELA RICAURTE </v>
          </cell>
          <cell r="F102" t="str">
            <v>Nariño</v>
          </cell>
          <cell r="G102" t="str">
            <v>Pasto</v>
          </cell>
          <cell r="H102" t="str">
            <v>Intervención administrativa agraria  Asunto de formalización privada de tierras No. 523990000040006  Predio Hueco Lindo  Solicitante: LEONEL SOLARTE LÓPEZ</v>
          </cell>
          <cell r="I102">
            <v>43769</v>
          </cell>
          <cell r="J102" t="str">
            <v>Peticiones entre autoridades</v>
          </cell>
          <cell r="K102" t="str">
            <v>Traslado por competencia</v>
          </cell>
          <cell r="L102" t="str">
            <v>NO</v>
          </cell>
          <cell r="M102" t="str">
            <v>Carolina Acosta  - Convenio OIM</v>
          </cell>
          <cell r="Q102" t="str">
            <v>ENTRADAS QUE NO REQUIEREN RESPUESTA</v>
          </cell>
          <cell r="R102">
            <v>1</v>
          </cell>
          <cell r="S102" t="str">
            <v>SUBDIRECCION ADMINISTRATIVA Y FINANCIERA</v>
          </cell>
          <cell r="T102" t="str">
            <v>Maira Alejandra Laiton Moreno</v>
          </cell>
          <cell r="U102" t="str">
            <v>Gloria Inés Robledo Blanco</v>
          </cell>
        </row>
        <row r="103">
          <cell r="A103">
            <v>102</v>
          </cell>
          <cell r="B103">
            <v>20196201114422</v>
          </cell>
          <cell r="C103">
            <v>43756.614155092589</v>
          </cell>
          <cell r="D103" t="str">
            <v>Correo Físico</v>
          </cell>
          <cell r="E103" t="str">
            <v xml:space="preserve">BANCO AGRARIO DE COLOMBIA  </v>
          </cell>
          <cell r="F103" t="str">
            <v>D. C.</v>
          </cell>
          <cell r="G103" t="str">
            <v>Bogotá</v>
          </cell>
          <cell r="H103" t="str">
            <v xml:space="preserve">FORMALIZACION DE LA PROPIEDAD PRIVADA </v>
          </cell>
          <cell r="I103">
            <v>43776</v>
          </cell>
          <cell r="J103" t="str">
            <v>Comunicación oficial</v>
          </cell>
          <cell r="K103" t="str">
            <v>Constancia de entrega respuesta</v>
          </cell>
          <cell r="L103" t="str">
            <v>SI</v>
          </cell>
          <cell r="M103" t="str">
            <v>Carolina Acosta  - Convenio OIM</v>
          </cell>
          <cell r="N103">
            <v>20203100081061</v>
          </cell>
          <cell r="O103">
            <v>43871</v>
          </cell>
          <cell r="P103" t="str">
            <v>NO DEFINIDO</v>
          </cell>
          <cell r="Q103" t="str">
            <v>SOLICITUDES SOLUCIONADAS</v>
          </cell>
          <cell r="R103">
            <v>1</v>
          </cell>
          <cell r="S103" t="str">
            <v>SUBDIRECCION ADMINISTRATIVA Y FINANCIERA</v>
          </cell>
          <cell r="T103" t="str">
            <v>Leidy Viviana Garcia Palacio</v>
          </cell>
          <cell r="U103" t="str">
            <v>Myriam Gomez Camargo</v>
          </cell>
        </row>
        <row r="104">
          <cell r="A104">
            <v>103</v>
          </cell>
          <cell r="B104">
            <v>20196201115082</v>
          </cell>
          <cell r="C104">
            <v>43756.650821759256</v>
          </cell>
          <cell r="D104" t="str">
            <v>Correo Electrónico</v>
          </cell>
          <cell r="E104" t="str">
            <v>ORLANDO GABRIEL CARVAJAL PORRAS</v>
          </cell>
          <cell r="F104" t="str">
            <v>D. C.</v>
          </cell>
          <cell r="G104" t="str">
            <v>Bogotá</v>
          </cell>
          <cell r="H104" t="str">
            <v>AGENCIA DE FORMALIZACION DE TIERRAS</v>
          </cell>
          <cell r="I104">
            <v>43797</v>
          </cell>
          <cell r="J104" t="str">
            <v>Consulta</v>
          </cell>
          <cell r="K104" t="str">
            <v>Petición</v>
          </cell>
          <cell r="L104" t="str">
            <v>SI</v>
          </cell>
          <cell r="M104" t="str">
            <v>Nancy Rocio Lopez Mesa</v>
          </cell>
          <cell r="N104">
            <v>20203100041501</v>
          </cell>
          <cell r="O104">
            <v>43857</v>
          </cell>
          <cell r="P104" t="str">
            <v>Respuesta a derecho de petición</v>
          </cell>
          <cell r="Q104" t="str">
            <v>SOLICITUDES SOLUCIONADAS</v>
          </cell>
          <cell r="R104">
            <v>1</v>
          </cell>
          <cell r="S104" t="str">
            <v>SUBDIRECCION ADMINISTRATIVA Y FINANCIERA</v>
          </cell>
          <cell r="T104" t="str">
            <v>Maira Alejandra Laiton Moreno</v>
          </cell>
          <cell r="U104" t="str">
            <v>Juan Manuel Noguera Martinez</v>
          </cell>
        </row>
        <row r="105">
          <cell r="A105">
            <v>104</v>
          </cell>
          <cell r="B105">
            <v>20196201116112</v>
          </cell>
          <cell r="C105">
            <v>43756.700416666667</v>
          </cell>
          <cell r="D105" t="str">
            <v>Correo Físico</v>
          </cell>
          <cell r="E105" t="str">
            <v xml:space="preserve">Oficina de Registro de Instrumentos Públicos de Pitalito ORIP ORIP </v>
          </cell>
          <cell r="F105" t="str">
            <v>Huila</v>
          </cell>
          <cell r="G105" t="str">
            <v>Pitalito</v>
          </cell>
          <cell r="H105" t="str">
            <v>REGISTRO DE RESOLUCIONES DE CIERRE  DE LA FASE  ADMINISTRATIVA PARA LOS ASUNTOS DE FORMALIZACION PRIVADA Y ADMINISTRACION DE DERECHOS</v>
          </cell>
          <cell r="I105">
            <v>43776</v>
          </cell>
          <cell r="J105" t="str">
            <v>Comunicación oficial</v>
          </cell>
          <cell r="K105" t="str">
            <v>Respuestas a derechos de petición remitidos por externos</v>
          </cell>
          <cell r="L105" t="str">
            <v>NO</v>
          </cell>
          <cell r="M105" t="str">
            <v>Yors Alexander Zamudio</v>
          </cell>
          <cell r="Q105" t="str">
            <v>ENTRADAS QUE NO REQUIEREN RESPUESTA</v>
          </cell>
          <cell r="R105">
            <v>1</v>
          </cell>
          <cell r="S105" t="str">
            <v>SUBDIRECCION ADMINISTRATIVA Y FINANCIERA</v>
          </cell>
          <cell r="T105" t="str">
            <v>Claudia Marcela Cortes Pinzon</v>
          </cell>
          <cell r="U105" t="str">
            <v>Myriam Gomez Camargo</v>
          </cell>
        </row>
        <row r="106">
          <cell r="A106">
            <v>105</v>
          </cell>
          <cell r="B106">
            <v>20196201116192</v>
          </cell>
          <cell r="C106">
            <v>43756.70553240741</v>
          </cell>
          <cell r="D106" t="str">
            <v>Correo Físico</v>
          </cell>
          <cell r="E106" t="str">
            <v xml:space="preserve">Oficina de Registro de Instrumentos Públicos de Pitalito ORIP ORIP ORIP </v>
          </cell>
          <cell r="F106" t="str">
            <v>Huila</v>
          </cell>
          <cell r="G106" t="str">
            <v>Pitalito</v>
          </cell>
          <cell r="H106" t="str">
            <v>ALCANCE AL RADICADO  ANT 20193100514111 REGISTRO DE RESOLUCIONES DE CIERRE  DE LA FASE ADMINISTRATIVA PARA LOS ASUNTOS DE FORMALIZACION PRIVADA Y ADMINISTRACION DE DERECHOS</v>
          </cell>
          <cell r="I106">
            <v>43776</v>
          </cell>
          <cell r="J106" t="str">
            <v>Petición</v>
          </cell>
          <cell r="K106" t="str">
            <v>Respuesta a derecho de petición</v>
          </cell>
          <cell r="L106" t="str">
            <v>NO</v>
          </cell>
          <cell r="M106" t="str">
            <v>Yors Alexander Zamudio</v>
          </cell>
          <cell r="Q106" t="str">
            <v>ENTRADAS QUE NO REQUIEREN RESPUESTA</v>
          </cell>
          <cell r="R106">
            <v>1</v>
          </cell>
          <cell r="S106" t="str">
            <v>SUBDIRECCION ADMINISTRATIVA Y FINANCIERA</v>
          </cell>
          <cell r="T106" t="str">
            <v>Claudia Marcela Cortes Pinzon</v>
          </cell>
          <cell r="U106" t="str">
            <v>Maira Alejandra Laiton Moreno</v>
          </cell>
        </row>
        <row r="107">
          <cell r="A107">
            <v>106</v>
          </cell>
          <cell r="B107">
            <v>20196201116482</v>
          </cell>
          <cell r="C107">
            <v>43756.740104166667</v>
          </cell>
          <cell r="D107" t="str">
            <v>Correo Físico</v>
          </cell>
          <cell r="E107" t="str">
            <v xml:space="preserve">Oficina de Registro de Instrumentos Públicos de Pitalito ORIP ORIP ORIP ORIP ORIP ORIP ORIP ORIP ORIP ORIP ORIP </v>
          </cell>
          <cell r="F107" t="str">
            <v>Huila</v>
          </cell>
          <cell r="G107" t="str">
            <v>Pitalito</v>
          </cell>
          <cell r="H107" t="str">
            <v>REGISTRO DE RESOLUCIONES DE CIERRE DE LA FASE ADMINISTRATIVA PARA LOS ASUNTOS DE FORMALIZACION PRIVADA Y ADMINISTRACION DE DERECHOS- EN ATENCIO AL OFICIO CON RAD: 20193100616091</v>
          </cell>
          <cell r="I107">
            <v>43776</v>
          </cell>
          <cell r="J107" t="str">
            <v>Comunicación oficial</v>
          </cell>
          <cell r="K107" t="str">
            <v>Constancia de entrega respuesta</v>
          </cell>
          <cell r="L107" t="str">
            <v>NO</v>
          </cell>
          <cell r="M107" t="str">
            <v>Francy Aleixi Gomez Gomez</v>
          </cell>
          <cell r="Q107" t="str">
            <v>ENTRADAS QUE NO REQUIEREN RESPUESTA</v>
          </cell>
          <cell r="R107">
            <v>1</v>
          </cell>
          <cell r="S107" t="str">
            <v>SUBDIRECCION ADMINISTRATIVA Y FINANCIERA</v>
          </cell>
          <cell r="T107" t="str">
            <v>Claudia Marcela Cortes Pinzon</v>
          </cell>
          <cell r="U107" t="str">
            <v>Maira Alejandra Laiton Moreno</v>
          </cell>
        </row>
        <row r="108">
          <cell r="A108">
            <v>107</v>
          </cell>
          <cell r="B108">
            <v>20196201116962</v>
          </cell>
          <cell r="C108">
            <v>43759.328703703701</v>
          </cell>
          <cell r="D108" t="str">
            <v>Correo Electrónico</v>
          </cell>
          <cell r="E108" t="str">
            <v xml:space="preserve">procuraduria 15 judicial II ambiental y agraria de pasto ANA PATRICIA VELA RICAURTE </v>
          </cell>
          <cell r="F108" t="str">
            <v>Nariño</v>
          </cell>
          <cell r="G108" t="str">
            <v>Pasto</v>
          </cell>
          <cell r="H108" t="str">
            <v>IntervenciÃ³n administrativa agraria â Asunto de formalizaciÃ³n privada de tierras No. 526940000100038 â Predio Julio Arboleda â Solicitante: ÃLVARO POPAYÃN CERÃN.</v>
          </cell>
          <cell r="I108">
            <v>43777</v>
          </cell>
          <cell r="J108" t="str">
            <v>Comunicación oficial</v>
          </cell>
          <cell r="K108" t="str">
            <v>Traslado por competencia</v>
          </cell>
          <cell r="L108" t="str">
            <v>NO</v>
          </cell>
          <cell r="M108" t="str">
            <v>Carolina Acosta  - Convenio OIM</v>
          </cell>
          <cell r="Q108" t="str">
            <v>ENTRADAS QUE NO REQUIEREN RESPUESTA</v>
          </cell>
          <cell r="R108">
            <v>1</v>
          </cell>
          <cell r="S108" t="str">
            <v>SUBDIRECCION ADMINISTRATIVA Y FINANCIERA</v>
          </cell>
          <cell r="T108" t="str">
            <v>Myriam Gomez Camargo</v>
          </cell>
          <cell r="U108" t="str">
            <v>Gloria Inés Robledo Blanco</v>
          </cell>
        </row>
        <row r="109">
          <cell r="A109">
            <v>108</v>
          </cell>
          <cell r="B109">
            <v>20196201118782</v>
          </cell>
          <cell r="C109">
            <v>43759.47247685185</v>
          </cell>
          <cell r="D109" t="str">
            <v>Correo Físico</v>
          </cell>
          <cell r="E109" t="str">
            <v>LEONOR MORENO RODRIGUEZ</v>
          </cell>
          <cell r="F109" t="str">
            <v>D. C.</v>
          </cell>
          <cell r="G109" t="str">
            <v>Bogotá</v>
          </cell>
          <cell r="H109" t="str">
            <v>DERECHO DE PETICIÓN - FORMALIZACION DE PROPIEDAD RURAL</v>
          </cell>
          <cell r="I109">
            <v>43777</v>
          </cell>
          <cell r="J109" t="str">
            <v>Petición</v>
          </cell>
          <cell r="K109" t="str">
            <v>Respuestas a derechos de petición remitidos por externos</v>
          </cell>
          <cell r="L109" t="str">
            <v>SI</v>
          </cell>
          <cell r="M109" t="str">
            <v>Gina Marcela Mestre Duran</v>
          </cell>
          <cell r="N109">
            <v>20193101077451</v>
          </cell>
          <cell r="O109">
            <v>43782</v>
          </cell>
          <cell r="P109" t="str">
            <v>Respuesta a derecho de petición</v>
          </cell>
          <cell r="Q109" t="str">
            <v>SOLICITUDES SOLUCIONADAS</v>
          </cell>
          <cell r="R109">
            <v>1</v>
          </cell>
          <cell r="S109" t="str">
            <v>SUBDIRECCION ADMINISTRATIVA Y FINANCIERA</v>
          </cell>
          <cell r="T109" t="str">
            <v xml:space="preserve">Sonia Erlinda Cuervo Acosta </v>
          </cell>
          <cell r="U109" t="str">
            <v>Maira Alejandra Laiton Moreno</v>
          </cell>
        </row>
        <row r="110">
          <cell r="A110">
            <v>109</v>
          </cell>
          <cell r="B110">
            <v>20196201121922</v>
          </cell>
          <cell r="C110">
            <v>43759.671481481484</v>
          </cell>
          <cell r="D110" t="str">
            <v>Correo Físico</v>
          </cell>
          <cell r="E110" t="str">
            <v>OFICINA  DE REGISTRO DE INSTRUMENTOS PÚBLICOS  DE RAMIRIQUÍ - BOYACÁ DE INSTRUMENTOS PÚBLICOS  DE RAMIRIQUÍ - BOYACÁ DE INSTRUMENTOS PÚBLICOS  DE RAMIRIQUÍ - BOYACÁ DE INSTRUMENTOS PÚBLICOS  DE RAMIRIQUÍ - BOYACÁ DE INSTRUMENTOS PÚBLICOS  DE RAMIRIQU</v>
          </cell>
          <cell r="F110" t="str">
            <v>Boyacá</v>
          </cell>
          <cell r="G110" t="str">
            <v>Ramiriquí</v>
          </cell>
          <cell r="H110" t="str">
            <v xml:space="preserve">INSCRIPCIÓN DE RESOLUCIONES DE INICIO DE FORMALIZACION </v>
          </cell>
          <cell r="I110">
            <v>43777</v>
          </cell>
          <cell r="J110" t="str">
            <v>Comunicación oficial</v>
          </cell>
          <cell r="K110" t="str">
            <v>Solicitud</v>
          </cell>
          <cell r="L110" t="str">
            <v>NO</v>
          </cell>
          <cell r="M110" t="str">
            <v>Luz Angela Maria Orjuela Melo</v>
          </cell>
          <cell r="Q110" t="str">
            <v>ENTRADAS QUE NO REQUIEREN RESPUESTA</v>
          </cell>
          <cell r="R110">
            <v>1</v>
          </cell>
          <cell r="S110" t="str">
            <v>SUBDIRECCION ADMINISTRATIVA Y FINANCIERA</v>
          </cell>
          <cell r="T110" t="str">
            <v>Leidy Viviana Garcia Palacio</v>
          </cell>
          <cell r="U110" t="str">
            <v>Maira Alejandra Laiton Moreno</v>
          </cell>
        </row>
        <row r="111">
          <cell r="A111">
            <v>110</v>
          </cell>
          <cell r="B111">
            <v>20196201126042</v>
          </cell>
          <cell r="C111">
            <v>43760.561701388891</v>
          </cell>
          <cell r="D111" t="str">
            <v>Correo Electrónico</v>
          </cell>
          <cell r="E111" t="str">
            <v xml:space="preserve">LILIANA DEL ROSARIO MIRANDA VALLEJO Procurador 15 Judicial II Agraria y Ambiental de P Procurador 15 Judicial II Agraria y Ambiental de P </v>
          </cell>
          <cell r="F111" t="str">
            <v>Nariño</v>
          </cell>
          <cell r="G111" t="str">
            <v>Pasto</v>
          </cell>
          <cell r="H111" t="str">
            <v>Su oficio 20193100846511 de 19 de septiembre de 2019. - IntervenciÃ³n administrativa agraria â Asunto de formalizaciÃ³n privada de tierras</v>
          </cell>
          <cell r="I111">
            <v>43780</v>
          </cell>
          <cell r="J111" t="str">
            <v>Comunicación oficial</v>
          </cell>
          <cell r="K111" t="str">
            <v>Respuesta a derecho de petición</v>
          </cell>
          <cell r="L111" t="str">
            <v>NO</v>
          </cell>
          <cell r="M111" t="str">
            <v>Carolina Acosta  - Convenio OIM</v>
          </cell>
          <cell r="Q111" t="str">
            <v>ENTRADAS QUE NO REQUIEREN RESPUESTA</v>
          </cell>
          <cell r="R111">
            <v>1</v>
          </cell>
          <cell r="S111" t="str">
            <v>SUBDIRECCION ADMINISTRATIVA Y FINANCIERA</v>
          </cell>
          <cell r="T111" t="str">
            <v>Myriam Gomez Camargo</v>
          </cell>
          <cell r="U111" t="str">
            <v>Andrés Felipe González Vesga</v>
          </cell>
        </row>
        <row r="112">
          <cell r="A112">
            <v>111</v>
          </cell>
          <cell r="B112">
            <v>20196201128622</v>
          </cell>
          <cell r="C112">
            <v>43761.387939814813</v>
          </cell>
          <cell r="D112" t="str">
            <v>Correo Físico</v>
          </cell>
          <cell r="E112" t="str">
            <v>JUAN SEBASTIAN SUAREZ RIVERA SUAREZ RIVERA</v>
          </cell>
          <cell r="F112" t="str">
            <v>D. C.</v>
          </cell>
          <cell r="G112" t="str">
            <v>Bogotá</v>
          </cell>
          <cell r="H112" t="str">
            <v>SOLICITUD DE DOCUMENTOS - PROCESO ADMINISTRATIVO DE FORMALIZACION PRIVADA Y ADMINISTRACION DE LA PROPIEDAD DEL PREDIO EL TESORO PARTE: TRANSPORTADORA DE GAS INTERNACIONAL S.A.  ESP</v>
          </cell>
          <cell r="I112">
            <v>43781</v>
          </cell>
          <cell r="J112" t="str">
            <v>Comunicación oficial</v>
          </cell>
          <cell r="K112" t="str">
            <v>Constancia de entrega respuesta</v>
          </cell>
          <cell r="L112" t="str">
            <v>NO</v>
          </cell>
          <cell r="M112" t="str">
            <v>Carolina Acosta  - Convenio OIM</v>
          </cell>
          <cell r="Q112" t="str">
            <v>ENTRADAS QUE NO REQUIEREN RESPUESTA</v>
          </cell>
          <cell r="R112">
            <v>1</v>
          </cell>
          <cell r="S112" t="str">
            <v>SUBDIRECCION ADMINISTRATIVA Y FINANCIERA</v>
          </cell>
          <cell r="T112" t="str">
            <v>Claudia Marcela Cortes Pinzon</v>
          </cell>
          <cell r="U112" t="str">
            <v>Maira Alejandra Laiton Moreno</v>
          </cell>
        </row>
        <row r="113">
          <cell r="A113">
            <v>112</v>
          </cell>
          <cell r="B113">
            <v>20196201128642</v>
          </cell>
          <cell r="C113">
            <v>43761.389155092591</v>
          </cell>
          <cell r="D113" t="str">
            <v>Correo Físico</v>
          </cell>
          <cell r="E113" t="str">
            <v>JUAN SEBASTIAN SUAREZ RIVERA SUAREZ RIVERA SUAREZ RIVERA</v>
          </cell>
          <cell r="F113" t="str">
            <v>D. C.</v>
          </cell>
          <cell r="G113" t="str">
            <v>Bogotá</v>
          </cell>
          <cell r="H113" t="str">
            <v>SOLICITUD DE DOCUMENTOS - PROCESO ADMINISTRATIVO DE FORMALIZACION PRIVADA Y ADMINISTRACION DE LA PROPIEDAD DEL PREDIO - LA PARCELA PARTE: TRANSPORTADORA DE GAS INTERNACIONAL S.A.  ESP</v>
          </cell>
          <cell r="I113">
            <v>43781</v>
          </cell>
          <cell r="J113" t="str">
            <v>Comunicación oficial</v>
          </cell>
          <cell r="K113" t="str">
            <v>Constancia de entrega respuesta</v>
          </cell>
          <cell r="L113" t="str">
            <v>NO</v>
          </cell>
          <cell r="M113" t="str">
            <v>Carolina Acosta  - Convenio OIM</v>
          </cell>
          <cell r="Q113" t="str">
            <v>ENTRADAS QUE NO REQUIEREN RESPUESTA</v>
          </cell>
          <cell r="R113">
            <v>1</v>
          </cell>
          <cell r="S113" t="str">
            <v>SUBDIRECCION ADMINISTRATIVA Y FINANCIERA</v>
          </cell>
          <cell r="T113" t="str">
            <v>Claudia Marcela Cortes Pinzon</v>
          </cell>
          <cell r="U113" t="str">
            <v>Maira Alejandra Laiton Moreno</v>
          </cell>
        </row>
        <row r="114">
          <cell r="A114">
            <v>113</v>
          </cell>
          <cell r="B114">
            <v>20196201142492</v>
          </cell>
          <cell r="C114">
            <v>43763.748842592591</v>
          </cell>
          <cell r="D114" t="str">
            <v>Correo Físico</v>
          </cell>
          <cell r="E114" t="str">
            <v xml:space="preserve">INSTITUTO GEOGRAFICO AGUSTIN CODAZZI PEREIRA - IGAC DIEGO MAURICIO LONDOÑO CARDONA PEREIRA - RISARALDA   DIEGO MAURICIO LONDOÑO CARDONA PEREIRA - RISARALDA   DIEGO MAURICIO LONDOÑO CARDONA PEREIRA - RISARALDA DIEGO MAURICIO LONDOÑO CARDONA PEREIRA - </v>
          </cell>
          <cell r="F114" t="str">
            <v>Risaralda</v>
          </cell>
          <cell r="G114" t="str">
            <v>Pereira</v>
          </cell>
          <cell r="H114" t="str">
            <v>RADICADO 3662019ER8446 - SOLICITUD DE ACTUALIZACION Y CONSERVACION CATASTRAL DEL PREDIO FORMALIZADO EN EL MARCO DEL PROCEDIMIENTO UNICO  REGULADO  POR EL DECRETO LEY 902 DE 2017</v>
          </cell>
          <cell r="I114">
            <v>43783</v>
          </cell>
          <cell r="J114" t="str">
            <v>Comunicación oficial</v>
          </cell>
          <cell r="K114" t="str">
            <v>Constancia de entrega respuesta</v>
          </cell>
          <cell r="L114" t="str">
            <v>NO</v>
          </cell>
          <cell r="M114" t="str">
            <v>Carolina Acosta  - Convenio OIM</v>
          </cell>
          <cell r="Q114" t="str">
            <v>ENTRADAS QUE NO REQUIEREN RESPUESTA</v>
          </cell>
          <cell r="R114">
            <v>1</v>
          </cell>
          <cell r="S114" t="str">
            <v>SUBDIRECCION ADMINISTRATIVA Y FINANCIERA</v>
          </cell>
          <cell r="T114" t="str">
            <v>Claudia Marcela Cortes Pinzon</v>
          </cell>
          <cell r="U114" t="str">
            <v>Maira Alejandra Laiton Moreno</v>
          </cell>
        </row>
        <row r="115">
          <cell r="A115">
            <v>114</v>
          </cell>
          <cell r="B115">
            <v>20196201151512</v>
          </cell>
          <cell r="C115">
            <v>43767.548055555555</v>
          </cell>
          <cell r="D115" t="str">
            <v>Correo Físico</v>
          </cell>
          <cell r="E115" t="str">
            <v>LUISA JIMENEZ DE GALINDO</v>
          </cell>
          <cell r="F115" t="str">
            <v>D. C.</v>
          </cell>
          <cell r="G115" t="str">
            <v>Bogotá</v>
          </cell>
          <cell r="H115" t="str">
            <v>SOLICITUD DE INFORMACION DE PROCESO DE FORMALIZACION</v>
          </cell>
          <cell r="I115">
            <v>43787</v>
          </cell>
          <cell r="J115" t="str">
            <v>Comunicación oficial</v>
          </cell>
          <cell r="K115" t="str">
            <v>Petición</v>
          </cell>
          <cell r="L115" t="str">
            <v>SI</v>
          </cell>
          <cell r="M115" t="str">
            <v>Nestor Jose Ramos Vergara</v>
          </cell>
          <cell r="N115">
            <v>20203100106001</v>
          </cell>
          <cell r="O115">
            <v>43868</v>
          </cell>
          <cell r="P115" t="str">
            <v>Respuesta a derecho de petición</v>
          </cell>
          <cell r="Q115" t="str">
            <v>SOLICITUDES SOLUCIONADAS</v>
          </cell>
          <cell r="R115">
            <v>1</v>
          </cell>
          <cell r="S115" t="str">
            <v>SUBDIRECCION ADMINISTRATIVA Y FINANCIERA</v>
          </cell>
          <cell r="T115" t="str">
            <v>Melissa Andrea Sandoval Sanchez</v>
          </cell>
          <cell r="U115" t="str">
            <v>Myriam Gomez Camargo</v>
          </cell>
        </row>
        <row r="116">
          <cell r="A116">
            <v>115</v>
          </cell>
          <cell r="B116">
            <v>20196201161202</v>
          </cell>
          <cell r="C116">
            <v>43769.634131944447</v>
          </cell>
          <cell r="D116" t="str">
            <v>Correo Físico</v>
          </cell>
          <cell r="E116" t="str">
            <v>LILIA BUITRAGO VILLAMIL</v>
          </cell>
          <cell r="F116" t="str">
            <v>D. C.</v>
          </cell>
          <cell r="G116" t="str">
            <v>Bogotá</v>
          </cell>
          <cell r="H116" t="str">
            <v>SOLICITUD INFORMACIÓN ESTADO DE PROCESO DE FORMALIZACION PROPIEDAD RURAL</v>
          </cell>
          <cell r="I116">
            <v>43789</v>
          </cell>
          <cell r="J116" t="str">
            <v>Comunicación oficial</v>
          </cell>
          <cell r="K116" t="str">
            <v>Respuesta a derecho de petición</v>
          </cell>
          <cell r="L116" t="str">
            <v>NO</v>
          </cell>
          <cell r="M116" t="str">
            <v>Nancy Rocio Lopez Mesa</v>
          </cell>
          <cell r="Q116" t="str">
            <v>ENTRADAS QUE NO REQUIEREN RESPUESTA</v>
          </cell>
          <cell r="R116">
            <v>1</v>
          </cell>
          <cell r="S116" t="str">
            <v>SUBDIRECCION ADMINISTRATIVA Y FINANCIERA</v>
          </cell>
          <cell r="T116" t="str">
            <v xml:space="preserve">Sonia Erlinda Cuervo Acosta </v>
          </cell>
          <cell r="U116" t="str">
            <v>Myriam Gomez Camargo</v>
          </cell>
        </row>
        <row r="117">
          <cell r="A117">
            <v>116</v>
          </cell>
          <cell r="B117">
            <v>20196201180962</v>
          </cell>
          <cell r="C117">
            <v>43776.516342592593</v>
          </cell>
          <cell r="D117" t="str">
            <v>Correo Físico</v>
          </cell>
          <cell r="E117" t="str">
            <v xml:space="preserve">OFICINA DE INSTRUMENTOS PUBLICOS DE PITALITO Dra. LUCELL AURORA CEBALLES FORERO Dra. LUCELL AURORA CEBALLES FORERO Dra. LUCELL AURORA CEBALLES FORERO Dra. LUCELL AURORA CEBALLES FORERO </v>
          </cell>
          <cell r="F117" t="str">
            <v>Huila</v>
          </cell>
          <cell r="G117" t="str">
            <v>Pitalito</v>
          </cell>
          <cell r="H117" t="str">
            <v xml:space="preserve"> REGISTRO DE  RESOLUCIONES  DE APERTURA DE LA FASE ADMINISTRATIVA PARA LOS ASUNTOS DE FORMALIZACIÓN  PREVIA </v>
          </cell>
          <cell r="I117">
            <v>43796</v>
          </cell>
          <cell r="J117" t="str">
            <v>Comunicación oficial</v>
          </cell>
          <cell r="K117" t="str">
            <v>Respuesta a derecho de petición</v>
          </cell>
          <cell r="L117" t="str">
            <v>NO</v>
          </cell>
          <cell r="M117" t="str">
            <v>Wilbert Noel Castaño Castro</v>
          </cell>
          <cell r="Q117" t="str">
            <v>ENTRADAS QUE NO REQUIEREN RESPUESTA</v>
          </cell>
          <cell r="R117">
            <v>1</v>
          </cell>
          <cell r="S117" t="str">
            <v>SUBDIRECCION ADMINISTRATIVA Y FINANCIERA</v>
          </cell>
          <cell r="T117" t="str">
            <v>Leidy Viviana Garcia Palacio</v>
          </cell>
          <cell r="U117" t="str">
            <v>Myriam Gomez Camargo</v>
          </cell>
        </row>
        <row r="118">
          <cell r="A118">
            <v>117</v>
          </cell>
          <cell r="B118">
            <v>20196201181332</v>
          </cell>
          <cell r="C118">
            <v>43776.544664351852</v>
          </cell>
          <cell r="D118" t="str">
            <v>Correo Físico</v>
          </cell>
          <cell r="E118" t="str">
            <v xml:space="preserve">Oficina de Registro de Instrumentos Públicos de Pitalito ORIP ORIP ORIP </v>
          </cell>
          <cell r="F118" t="str">
            <v>Huila</v>
          </cell>
          <cell r="G118" t="str">
            <v>Pitalito</v>
          </cell>
          <cell r="H118" t="str">
            <v>REGISTRO DE RESOLUCIONES DE CIERRE  DE LA FASE  ADMINISTRATIVA PARA LOS ASUNTOS DE FORMALIZACION PRIVADA Y ADMINISTRACION DE DERECHOS</v>
          </cell>
          <cell r="I118">
            <v>43796</v>
          </cell>
          <cell r="J118" t="str">
            <v>Comunicación oficial</v>
          </cell>
          <cell r="K118" t="str">
            <v>Constancia de entrega respuesta</v>
          </cell>
          <cell r="L118" t="str">
            <v>NO</v>
          </cell>
          <cell r="M118" t="str">
            <v>Yenny Marcela  Pulido Caballero</v>
          </cell>
          <cell r="Q118" t="str">
            <v>ENTRADAS QUE NO REQUIEREN RESPUESTA</v>
          </cell>
          <cell r="R118">
            <v>1</v>
          </cell>
          <cell r="S118" t="str">
            <v>SUBDIRECCION ADMINISTRATIVA Y FINANCIERA</v>
          </cell>
          <cell r="T118" t="str">
            <v>Leidy Viviana Garcia Palacio</v>
          </cell>
          <cell r="U118" t="str">
            <v>Myriam Gomez Camargo</v>
          </cell>
        </row>
        <row r="119">
          <cell r="A119">
            <v>118</v>
          </cell>
          <cell r="B119">
            <v>20196201183642</v>
          </cell>
          <cell r="C119">
            <v>43776.758159722223</v>
          </cell>
          <cell r="D119" t="str">
            <v>Correo Físico</v>
          </cell>
          <cell r="E119" t="str">
            <v xml:space="preserve">Oficina De Registro de Instrumentos Publicos de Pitalito AURORA CEBALLOS FORERO ORIP   AURORA CEBALLOS FORERO ORIP AURORA CEBALLOS FORERO ORIP AURORA CEBALLOS FORERO ORIP AURORA CEBALLOS FORERO ORIP AURORA CEBALLOS FORERO ORIP AURORA CEBALLES FORERO </v>
          </cell>
          <cell r="F119" t="str">
            <v>Huila</v>
          </cell>
          <cell r="G119" t="str">
            <v>Pitalito</v>
          </cell>
          <cell r="H119" t="str">
            <v>REGISTRO DE RESOLUCION DE CIERRE DE LA FASE ADMINISTRATIVA PARA LOS ASUNTOS DE FORMALIZACION PRIVADA Y ADMINISTRACION DE DERECHOS</v>
          </cell>
          <cell r="I119">
            <v>43796</v>
          </cell>
          <cell r="J119" t="str">
            <v>Comunicación oficial</v>
          </cell>
          <cell r="K119" t="str">
            <v>Constancia de entrega respuesta</v>
          </cell>
          <cell r="L119" t="str">
            <v>NO</v>
          </cell>
          <cell r="M119" t="str">
            <v>Maomar Montes Mercado</v>
          </cell>
          <cell r="Q119" t="str">
            <v>ENTRADAS QUE NO REQUIEREN RESPUESTA</v>
          </cell>
          <cell r="R119">
            <v>1</v>
          </cell>
          <cell r="S119" t="str">
            <v>SUBDIRECCION ADMINISTRATIVA Y FINANCIERA</v>
          </cell>
          <cell r="T119" t="str">
            <v>Claudia Marcela Cortes Pinzon</v>
          </cell>
          <cell r="U119" t="str">
            <v>Maira Alejandra Laiton Moreno</v>
          </cell>
        </row>
        <row r="120">
          <cell r="A120">
            <v>119</v>
          </cell>
          <cell r="B120">
            <v>20196201198552</v>
          </cell>
          <cell r="C120">
            <v>43782.497928240744</v>
          </cell>
          <cell r="D120" t="str">
            <v>Correo Físico</v>
          </cell>
          <cell r="E120" t="str">
            <v xml:space="preserve">ALCALDÍA DE CALAMAR DEPARTAMENTO DEL GUAVIARE NA </v>
          </cell>
          <cell r="F120" t="str">
            <v>Guaviare</v>
          </cell>
          <cell r="G120" t="str">
            <v>Calamar</v>
          </cell>
          <cell r="H120" t="str">
            <v xml:space="preserve">SOLICITUD DE ADJUDICACIÓN DE UN PREDIO PARA FORMALIZAR UN BARRIO EN EL MUNICIPIO DE CALAMAR </v>
          </cell>
          <cell r="I120">
            <v>43802</v>
          </cell>
          <cell r="J120" t="str">
            <v>Comunicación oficial</v>
          </cell>
          <cell r="K120" t="str">
            <v>Petición</v>
          </cell>
          <cell r="L120" t="str">
            <v>SI</v>
          </cell>
          <cell r="M120" t="str">
            <v>Julia Viviana Molano Chavarria</v>
          </cell>
          <cell r="N120">
            <v>20193101310221</v>
          </cell>
          <cell r="O120">
            <v>43826</v>
          </cell>
          <cell r="P120" t="str">
            <v>Respuesta a derecho de petición</v>
          </cell>
          <cell r="Q120" t="str">
            <v>SOLICITUDES SOLUCIONADAS</v>
          </cell>
          <cell r="R120">
            <v>1</v>
          </cell>
          <cell r="S120" t="str">
            <v>SECRETARIA GENERAL</v>
          </cell>
          <cell r="T120" t="str">
            <v>Aura Cristina Guarnizo Solorzano</v>
          </cell>
          <cell r="U120" t="str">
            <v>Myriam Gomez Camargo</v>
          </cell>
        </row>
        <row r="121">
          <cell r="A121">
            <v>120</v>
          </cell>
          <cell r="B121">
            <v>20196201215632</v>
          </cell>
          <cell r="C121">
            <v>43787.535185185188</v>
          </cell>
          <cell r="D121" t="str">
            <v>Correo Físico</v>
          </cell>
          <cell r="E121" t="str">
            <v>KENNEDY BOLAÑOS NR</v>
          </cell>
          <cell r="F121" t="str">
            <v>Cauca</v>
          </cell>
          <cell r="G121" t="str">
            <v>Timbío</v>
          </cell>
          <cell r="H121" t="str">
            <v>SOLICITUD NO TENER EN CUENTA DOCUMENTO FIRMADO PARA DESISTIMIENTO DE PROCESO DE FORMALIZACION</v>
          </cell>
          <cell r="I121">
            <v>43805</v>
          </cell>
          <cell r="J121" t="str">
            <v>Comunicación oficial</v>
          </cell>
          <cell r="K121" t="str">
            <v>Traslado por competencia</v>
          </cell>
          <cell r="L121" t="str">
            <v>NO</v>
          </cell>
          <cell r="M121" t="str">
            <v>Carla Johana Zamora Herrera</v>
          </cell>
          <cell r="Q121" t="str">
            <v>ENTRADAS QUE NO REQUIEREN RESPUESTA</v>
          </cell>
          <cell r="R121">
            <v>1</v>
          </cell>
          <cell r="S121" t="str">
            <v>SUBDIRECCION ADMINISTRATIVA Y FINANCIERA</v>
          </cell>
          <cell r="T121" t="str">
            <v xml:space="preserve">Sonia Erlinda Cuervo Acosta </v>
          </cell>
          <cell r="U121" t="str">
            <v>Myriam Gomez Camargo</v>
          </cell>
        </row>
        <row r="122">
          <cell r="A122">
            <v>121</v>
          </cell>
          <cell r="B122">
            <v>20196001217152</v>
          </cell>
          <cell r="C122">
            <v>43787.639513888891</v>
          </cell>
          <cell r="D122" t="str">
            <v>Correo Físico</v>
          </cell>
          <cell r="E122" t="str">
            <v>YESID GALVAN FRANCO</v>
          </cell>
          <cell r="F122" t="str">
            <v>Norte de Santander</v>
          </cell>
          <cell r="G122" t="str">
            <v>Ocaña</v>
          </cell>
          <cell r="H122" t="str">
            <v>SOLICITUD EVALUAR POSIBILIDAD DE REALIZAR PLAN PILOTO DE FORMALIZACIÓN PROPIEDAD RURAL</v>
          </cell>
          <cell r="I122">
            <v>43805</v>
          </cell>
          <cell r="J122" t="str">
            <v>Comunicación oficial</v>
          </cell>
          <cell r="K122" t="str">
            <v>Petición</v>
          </cell>
          <cell r="L122" t="str">
            <v>SI</v>
          </cell>
          <cell r="M122" t="str">
            <v>Rosarith Montes Trespalacios</v>
          </cell>
          <cell r="N122">
            <v>20193101264801</v>
          </cell>
          <cell r="O122">
            <v>43818</v>
          </cell>
          <cell r="P122" t="str">
            <v>Petición</v>
          </cell>
          <cell r="Q122" t="str">
            <v>SOLICITUDES SOLUCIONADAS</v>
          </cell>
          <cell r="R122">
            <v>1</v>
          </cell>
          <cell r="S122" t="str">
            <v>SECRETARIA GENERAL</v>
          </cell>
          <cell r="T122" t="str">
            <v>Jesus Alexy Caicedo Landaza</v>
          </cell>
          <cell r="U122" t="str">
            <v>Myriam Gomez Camargo</v>
          </cell>
        </row>
        <row r="123">
          <cell r="A123">
            <v>122</v>
          </cell>
          <cell r="B123">
            <v>20196201224332</v>
          </cell>
          <cell r="C123">
            <v>43788.605243055557</v>
          </cell>
          <cell r="D123" t="str">
            <v>Correo Electrónico</v>
          </cell>
          <cell r="E123" t="str">
            <v>KENNEDY BOLAÑOS NR BOLAÑOS NR</v>
          </cell>
          <cell r="F123" t="str">
            <v>Cauca</v>
          </cell>
          <cell r="G123" t="str">
            <v>Timbío</v>
          </cell>
          <cell r="H123" t="str">
            <v>RV: carta de asunto de formalizacion de predio</v>
          </cell>
          <cell r="I123">
            <v>43808</v>
          </cell>
          <cell r="J123" t="str">
            <v>Comunicación oficial</v>
          </cell>
          <cell r="K123" t="str">
            <v>Recurso</v>
          </cell>
          <cell r="L123" t="str">
            <v>NO</v>
          </cell>
          <cell r="M123" t="str">
            <v>Bryan Orlando Varon Varon</v>
          </cell>
          <cell r="Q123" t="str">
            <v>ENTRADAS QUE NO REQUIEREN RESPUESTA</v>
          </cell>
          <cell r="R123">
            <v>1</v>
          </cell>
          <cell r="S123" t="str">
            <v>SUBDIRECCION ADMINISTRATIVA Y FINANCIERA</v>
          </cell>
          <cell r="T123" t="str">
            <v>Maira Alejandra Laiton Moreno</v>
          </cell>
          <cell r="U123" t="str">
            <v>Andrés Felipe González Vesga</v>
          </cell>
        </row>
        <row r="124">
          <cell r="A124">
            <v>123</v>
          </cell>
          <cell r="B124">
            <v>20197501229432</v>
          </cell>
          <cell r="C124">
            <v>43789.48841435185</v>
          </cell>
          <cell r="D124" t="str">
            <v>Personal</v>
          </cell>
          <cell r="E124" t="str">
            <v>BORIS ANDRES LOMBANA SALAZAR</v>
          </cell>
          <cell r="F124" t="str">
            <v>Nariño</v>
          </cell>
          <cell r="G124" t="str">
            <v>Pasto</v>
          </cell>
          <cell r="H124" t="str">
            <v>SOLICITUD DE FORMALIZACION DE PREDIO</v>
          </cell>
          <cell r="I124">
            <v>43809</v>
          </cell>
          <cell r="J124" t="str">
            <v>Comunicación oficial</v>
          </cell>
          <cell r="K124" t="str">
            <v>Traslado por competencia</v>
          </cell>
          <cell r="L124" t="str">
            <v>SI</v>
          </cell>
          <cell r="M124" t="str">
            <v>Maria Paz De la Hoz Florez</v>
          </cell>
          <cell r="N124">
            <v>20193101158541</v>
          </cell>
          <cell r="O124">
            <v>43883</v>
          </cell>
          <cell r="P124" t="str">
            <v>Respuesta a derecho de petición</v>
          </cell>
          <cell r="Q124" t="str">
            <v>SOLICITUDES SOLUCIONADAS</v>
          </cell>
          <cell r="R124">
            <v>43934.651828703703</v>
          </cell>
          <cell r="S124" t="str">
            <v>UGT PASTO</v>
          </cell>
          <cell r="T124" t="str">
            <v>Ricardo Guillermo López Ruales</v>
          </cell>
          <cell r="U124" t="str">
            <v>Myriam Gomez Camargo</v>
          </cell>
        </row>
        <row r="125">
          <cell r="A125">
            <v>124</v>
          </cell>
          <cell r="B125">
            <v>20196201238632</v>
          </cell>
          <cell r="C125">
            <v>43791.503148148149</v>
          </cell>
          <cell r="D125" t="str">
            <v>Correo Físico</v>
          </cell>
          <cell r="E125" t="str">
            <v>andres Felipe Jimenez Garcia Jimenez Garcia</v>
          </cell>
          <cell r="F125" t="str">
            <v>Quindío</v>
          </cell>
          <cell r="G125" t="str">
            <v>Armenia</v>
          </cell>
          <cell r="H125" t="str">
            <v>DERECHO DEPETICION - SOLICITUD DE FORMALIZACION DE PROPIEDAD RURAL</v>
          </cell>
          <cell r="I125">
            <v>43811</v>
          </cell>
          <cell r="J125" t="str">
            <v>Comunicación oficial</v>
          </cell>
          <cell r="K125" t="str">
            <v>Petición</v>
          </cell>
          <cell r="L125" t="str">
            <v>SI</v>
          </cell>
          <cell r="M125" t="str">
            <v>Rosarith Montes Trespalacios</v>
          </cell>
          <cell r="N125">
            <v>20193101179861</v>
          </cell>
          <cell r="O125">
            <v>43802</v>
          </cell>
          <cell r="P125" t="str">
            <v>Petición</v>
          </cell>
          <cell r="Q125" t="str">
            <v>SOLICITUDES SOLUCIONADAS</v>
          </cell>
          <cell r="R125">
            <v>43805.768379629626</v>
          </cell>
          <cell r="S125" t="str">
            <v>SUBDIRECCION ADMINISTRATIVA Y FINANCIERA</v>
          </cell>
          <cell r="T125" t="str">
            <v>Claudia Marcela Cortes Pinzon</v>
          </cell>
          <cell r="U125" t="str">
            <v>Myriam Gomez Camargo</v>
          </cell>
        </row>
        <row r="126">
          <cell r="A126">
            <v>125</v>
          </cell>
          <cell r="B126">
            <v>20196201245032</v>
          </cell>
          <cell r="C126">
            <v>43794.662939814814</v>
          </cell>
          <cell r="D126" t="str">
            <v>Correo Electrónico</v>
          </cell>
          <cell r="E126" t="str">
            <v xml:space="preserve">procuraduria 15 judicial II ambiental y agraria de pasto ANA PATRICIA VELA RICAURTE ANA PATRICIA VELA RICAURTE </v>
          </cell>
          <cell r="F126" t="str">
            <v>Nariño</v>
          </cell>
          <cell r="G126" t="str">
            <v>Pasto</v>
          </cell>
          <cell r="H126" t="str">
            <v>Su oficio 2019310122271 de 30 de octubre de 2019. Intervención administrativa agraria  Asunto de formalización privada de tierras No. 526850100020010  Predio LA CAMELIA  Solicitante: MARÍA TERESA ORTEGA DE MONTERO y SERVELEÓN MONTERO ORTIZ  Resolución</v>
          </cell>
          <cell r="I126">
            <v>43812</v>
          </cell>
          <cell r="J126" t="str">
            <v>Comunicación oficial</v>
          </cell>
          <cell r="K126" t="str">
            <v>Traslado por competencia</v>
          </cell>
          <cell r="L126" t="str">
            <v>SI</v>
          </cell>
          <cell r="M126" t="str">
            <v>Mario Roger Ospina Rodríguez</v>
          </cell>
          <cell r="N126">
            <v>20193101241161</v>
          </cell>
          <cell r="O126">
            <v>43812</v>
          </cell>
          <cell r="P126" t="str">
            <v>Respuesta a derecho de petición</v>
          </cell>
          <cell r="Q126" t="str">
            <v>SOLICITUDES SOLUCIONADAS</v>
          </cell>
          <cell r="R126">
            <v>43817.458564814813</v>
          </cell>
          <cell r="S126" t="str">
            <v>SUBDIRECCION ADMINISTRATIVA Y FINANCIERA</v>
          </cell>
          <cell r="T126" t="str">
            <v>Maira Alejandra Laiton Moreno</v>
          </cell>
          <cell r="U126" t="str">
            <v>Gloria Inés Robledo Blanco</v>
          </cell>
        </row>
        <row r="127">
          <cell r="A127">
            <v>126</v>
          </cell>
          <cell r="B127">
            <v>20196201245072</v>
          </cell>
          <cell r="C127">
            <v>43794.66673611111</v>
          </cell>
          <cell r="D127" t="str">
            <v>Correo Electrónico</v>
          </cell>
          <cell r="E127" t="str">
            <v xml:space="preserve">procuraduria 15 judicial II ambiental y agraria de pasto ANA PATRICIA VELA RICAURTE ANA PATRICIA VELA RICAURTE </v>
          </cell>
          <cell r="F127" t="str">
            <v>Nariño</v>
          </cell>
          <cell r="G127" t="str">
            <v>Pasto</v>
          </cell>
          <cell r="H127" t="str">
            <v xml:space="preserve">Su oficio 20193100885431 de 27 de septiembre de 2019. Intervención administrativa agraria  Asunto de formalización privada de tierras: No. 526850100040035 y 526940000190046 </v>
          </cell>
          <cell r="I127">
            <v>43812</v>
          </cell>
          <cell r="J127" t="str">
            <v>Comunicación oficial</v>
          </cell>
          <cell r="K127" t="str">
            <v>Traslado por competencia</v>
          </cell>
          <cell r="L127" t="str">
            <v>SI</v>
          </cell>
          <cell r="M127" t="str">
            <v>Mario Roger Ospina Rodríguez</v>
          </cell>
          <cell r="N127">
            <v>20193101245231</v>
          </cell>
          <cell r="O127">
            <v>43812</v>
          </cell>
          <cell r="P127" t="str">
            <v>Respuesta a derecho de petición</v>
          </cell>
          <cell r="Q127" t="str">
            <v>SOLICITUDES SOLUCIONADAS</v>
          </cell>
          <cell r="R127">
            <v>43817.458912037036</v>
          </cell>
          <cell r="S127" t="str">
            <v>SUBDIRECCION ADMINISTRATIVA Y FINANCIERA</v>
          </cell>
          <cell r="T127" t="str">
            <v>Maira Alejandra Laiton Moreno</v>
          </cell>
          <cell r="U127" t="str">
            <v>Gloria Inés Robledo Blanco</v>
          </cell>
        </row>
        <row r="128">
          <cell r="A128">
            <v>127</v>
          </cell>
          <cell r="B128">
            <v>20196201245192</v>
          </cell>
          <cell r="C128">
            <v>43794.673125000001</v>
          </cell>
          <cell r="D128" t="str">
            <v>Correo Físico</v>
          </cell>
          <cell r="E128" t="str">
            <v>YOMARY VESGA LOPEZ</v>
          </cell>
          <cell r="F128" t="str">
            <v>D. C.</v>
          </cell>
          <cell r="G128" t="str">
            <v>Bogotá</v>
          </cell>
          <cell r="H128" t="str">
            <v>RECONOCIMIENTO PERSONERIA - PROCEDIMIENTO UNICO DE FORMALIZACION DE TIERRAS DTE: JOSE ARCADIO CALVACHE BURBANO -</v>
          </cell>
          <cell r="I128">
            <v>43812</v>
          </cell>
          <cell r="J128" t="str">
            <v>Comunicación oficial</v>
          </cell>
          <cell r="K128" t="str">
            <v>Constancia de entrega respuesta</v>
          </cell>
          <cell r="L128" t="str">
            <v>SI</v>
          </cell>
          <cell r="M128" t="str">
            <v>Yuly Carolina Builes Jimenez</v>
          </cell>
          <cell r="N128">
            <v>20193101286681</v>
          </cell>
          <cell r="O128">
            <v>43826</v>
          </cell>
          <cell r="P128" t="str">
            <v>Respuesta a derecho de petición</v>
          </cell>
          <cell r="Q128" t="str">
            <v>SOLICITUDES SOLUCIONADAS</v>
          </cell>
          <cell r="R128">
            <v>43859.665625000001</v>
          </cell>
          <cell r="S128" t="str">
            <v>SUBDIRECCION ADMINISTRATIVA Y FINANCIERA</v>
          </cell>
          <cell r="T128" t="str">
            <v xml:space="preserve">Sonia Erlinda Cuervo Acosta </v>
          </cell>
          <cell r="U128" t="str">
            <v>Myriam Gomez Camargo</v>
          </cell>
        </row>
        <row r="129">
          <cell r="A129">
            <v>128</v>
          </cell>
          <cell r="B129">
            <v>20196201245202</v>
          </cell>
          <cell r="C129">
            <v>43794.674039351848</v>
          </cell>
          <cell r="D129" t="str">
            <v>Correo Físico</v>
          </cell>
          <cell r="E129" t="str">
            <v>YOMARY VESGA LOPEZ VESGA LOPEZ</v>
          </cell>
          <cell r="F129" t="str">
            <v>D. C.</v>
          </cell>
          <cell r="G129" t="str">
            <v>Bogotá</v>
          </cell>
          <cell r="H129" t="str">
            <v>RECONOCIMIENTO PERSONERIA - PROCEDIMIENTO UNICO DE FORMALIZACION DE TIERRAS DTE: OLGA MIRIAN GUTIERREZ DE URBANO -</v>
          </cell>
          <cell r="I129">
            <v>43812</v>
          </cell>
          <cell r="J129" t="str">
            <v>Comunicación oficial</v>
          </cell>
          <cell r="K129" t="str">
            <v>Constancia de entrega respuesta</v>
          </cell>
          <cell r="L129" t="str">
            <v>SI</v>
          </cell>
          <cell r="M129" t="str">
            <v>Yuly Carolina Builes Jimenez</v>
          </cell>
          <cell r="N129">
            <v>20193101286721</v>
          </cell>
          <cell r="O129">
            <v>43826</v>
          </cell>
          <cell r="P129" t="str">
            <v>Respuesta a derecho de petición</v>
          </cell>
          <cell r="Q129" t="str">
            <v>SOLICITUDES SOLUCIONADAS</v>
          </cell>
          <cell r="R129">
            <v>43861.699178240742</v>
          </cell>
          <cell r="S129" t="str">
            <v>SUBDIRECCION ADMINISTRATIVA Y FINANCIERA</v>
          </cell>
          <cell r="T129" t="str">
            <v xml:space="preserve">Sonia Erlinda Cuervo Acosta </v>
          </cell>
          <cell r="U129" t="str">
            <v>Myriam Gomez Camargo</v>
          </cell>
        </row>
        <row r="130">
          <cell r="A130">
            <v>129</v>
          </cell>
          <cell r="B130">
            <v>20196201245222</v>
          </cell>
          <cell r="C130">
            <v>43794.675034722219</v>
          </cell>
          <cell r="D130" t="str">
            <v>Correo Físico</v>
          </cell>
          <cell r="E130" t="str">
            <v>YOMARY VESGA LOPEZ VESGA LOPEZ VESGA LOPEZ</v>
          </cell>
          <cell r="F130" t="str">
            <v>D. C.</v>
          </cell>
          <cell r="G130" t="str">
            <v>Bogotá</v>
          </cell>
          <cell r="H130" t="str">
            <v>RECONOCIMIENTO PERSONERIA - PROCEDIMIENTO UNICO DE FORMALIZACION DE TIERRAS DTE: DELFIN POPO MINA -</v>
          </cell>
          <cell r="I130">
            <v>43812</v>
          </cell>
          <cell r="J130" t="str">
            <v>Comunicación oficial</v>
          </cell>
          <cell r="K130" t="str">
            <v>Constancia de entrega respuesta</v>
          </cell>
          <cell r="L130" t="str">
            <v>SI</v>
          </cell>
          <cell r="M130" t="str">
            <v>Carolina Acosta  - Convenio OIM</v>
          </cell>
          <cell r="N130">
            <v>20203100081011</v>
          </cell>
          <cell r="O130">
            <v>43871</v>
          </cell>
          <cell r="P130" t="str">
            <v>NO DEFINIDO</v>
          </cell>
          <cell r="Q130" t="str">
            <v>SOLICITUDES SOLUCIONADAS</v>
          </cell>
          <cell r="R130">
            <v>43880.688460648147</v>
          </cell>
          <cell r="S130" t="str">
            <v>SUBDIRECCION ADMINISTRATIVA Y FINANCIERA</v>
          </cell>
          <cell r="T130" t="str">
            <v xml:space="preserve">Sonia Erlinda Cuervo Acosta </v>
          </cell>
          <cell r="U130" t="str">
            <v>Myriam Gomez Camargo</v>
          </cell>
        </row>
        <row r="131">
          <cell r="A131">
            <v>130</v>
          </cell>
          <cell r="B131">
            <v>20196201245272</v>
          </cell>
          <cell r="C131">
            <v>43794.677488425928</v>
          </cell>
          <cell r="D131" t="str">
            <v>Correo Físico</v>
          </cell>
          <cell r="E131" t="str">
            <v>YOMARY VESGA LOPEZ VESGA LOPEZ VESGA LOPEZ VESGA LOPEZ VESGA LOPEZ</v>
          </cell>
          <cell r="F131" t="str">
            <v>D. C.</v>
          </cell>
          <cell r="G131" t="str">
            <v>Bogotá</v>
          </cell>
          <cell r="H131" t="str">
            <v>RECONOCIMIENTO PERSONERÍA - PROCEDIMIENTO ÚNICO DE FORMALIZACION DE TIERRAS TERCERO: NERY CARILLO MOLINA -</v>
          </cell>
          <cell r="I131">
            <v>43812</v>
          </cell>
          <cell r="J131" t="str">
            <v>Comunicación oficial</v>
          </cell>
          <cell r="K131" t="str">
            <v>Constancia de entrega respuesta</v>
          </cell>
          <cell r="L131" t="str">
            <v>SI</v>
          </cell>
          <cell r="M131" t="str">
            <v>Yuly Carolina Builes Jimenez</v>
          </cell>
          <cell r="N131">
            <v>20193101286751</v>
          </cell>
          <cell r="O131">
            <v>43826</v>
          </cell>
          <cell r="P131" t="str">
            <v>Respuesta a derecho de petición</v>
          </cell>
          <cell r="Q131" t="str">
            <v>SOLICITUDES SOLUCIONADAS</v>
          </cell>
          <cell r="R131">
            <v>43861.699432870373</v>
          </cell>
          <cell r="S131" t="str">
            <v>SUBDIRECCION ADMINISTRATIVA Y FINANCIERA</v>
          </cell>
          <cell r="T131" t="str">
            <v xml:space="preserve">Sonia Erlinda Cuervo Acosta </v>
          </cell>
          <cell r="U131" t="str">
            <v>Myriam Gomez Camargo</v>
          </cell>
        </row>
        <row r="132">
          <cell r="A132">
            <v>131</v>
          </cell>
          <cell r="B132">
            <v>20196201245342</v>
          </cell>
          <cell r="C132">
            <v>43794.68005787037</v>
          </cell>
          <cell r="D132" t="str">
            <v>Correo Físico</v>
          </cell>
          <cell r="E132" t="str">
            <v>YOMARY VESGA LOPEZ VESGA LOPEZ VESGA LOPEZ VESGA LOPEZ VESGA LOPEZ VESGA LOPEZ</v>
          </cell>
          <cell r="F132" t="str">
            <v>D. C.</v>
          </cell>
          <cell r="G132" t="str">
            <v>Bogotá</v>
          </cell>
          <cell r="H132" t="str">
            <v>RECONOCIMIENTO PERSONERÍA - PROCEDIMIENTO ÚNICO DE FORMALIZACION DE TIERRAS TERCERO: ANA BELLANITH MUÑOZ CALVACHE -</v>
          </cell>
          <cell r="I132">
            <v>43812</v>
          </cell>
          <cell r="J132" t="str">
            <v>Comunicación oficial</v>
          </cell>
          <cell r="K132" t="str">
            <v>Constancia de entrega respuesta</v>
          </cell>
          <cell r="L132" t="str">
            <v>SI</v>
          </cell>
          <cell r="M132" t="str">
            <v>Yuly Carolina Builes Jimenez</v>
          </cell>
          <cell r="N132">
            <v>20193101286761</v>
          </cell>
          <cell r="O132">
            <v>43826</v>
          </cell>
          <cell r="P132" t="str">
            <v>Respuesta a derecho de petición</v>
          </cell>
          <cell r="Q132" t="str">
            <v>SOLICITUDES SOLUCIONADAS</v>
          </cell>
          <cell r="R132">
            <v>43861.699629629627</v>
          </cell>
          <cell r="S132" t="str">
            <v>SUBDIRECCION ADMINISTRATIVA Y FINANCIERA</v>
          </cell>
          <cell r="T132" t="str">
            <v xml:space="preserve">Sonia Erlinda Cuervo Acosta </v>
          </cell>
          <cell r="U132" t="str">
            <v>Myriam Gomez Camargo</v>
          </cell>
        </row>
        <row r="133">
          <cell r="A133">
            <v>132</v>
          </cell>
          <cell r="B133">
            <v>20196201245382</v>
          </cell>
          <cell r="C133">
            <v>43794.681666666664</v>
          </cell>
          <cell r="D133" t="str">
            <v>Correo Físico</v>
          </cell>
          <cell r="E133" t="str">
            <v>YOMARY VESGA LOPEZ VESGA LOPEZ VESGA LOPEZ VESGA LOPEZ VESGA LOPEZ VESGA LOPEZ VESGA LOPEZ</v>
          </cell>
          <cell r="F133" t="str">
            <v>D. C.</v>
          </cell>
          <cell r="G133" t="str">
            <v>Bogotá</v>
          </cell>
          <cell r="H133" t="str">
            <v>RECONOCIMIENTO PERSONERÍA - PROCEDIMIENTO ÚNICO DE FORMALIZACION DE TIERRAS TERCERO: LUIS ORLANDO MARIN ALZATE Y OTRO -</v>
          </cell>
          <cell r="I133">
            <v>43812</v>
          </cell>
          <cell r="J133" t="str">
            <v>Comunicación oficial</v>
          </cell>
          <cell r="K133" t="str">
            <v>Constancia de entrega respuesta</v>
          </cell>
          <cell r="L133" t="str">
            <v>SI</v>
          </cell>
          <cell r="M133" t="str">
            <v>Yuly Carolina Builes Jimenez</v>
          </cell>
          <cell r="N133">
            <v>20193101286781</v>
          </cell>
          <cell r="O133">
            <v>43826</v>
          </cell>
          <cell r="P133" t="str">
            <v>Respuesta a derecho de petición</v>
          </cell>
          <cell r="Q133" t="str">
            <v>SOLICITUDES SOLUCIONADAS</v>
          </cell>
          <cell r="R133">
            <v>43861.699837962966</v>
          </cell>
          <cell r="S133" t="str">
            <v>SUBDIRECCION ADMINISTRATIVA Y FINANCIERA</v>
          </cell>
          <cell r="T133" t="str">
            <v xml:space="preserve">Sonia Erlinda Cuervo Acosta </v>
          </cell>
          <cell r="U133" t="str">
            <v>Myriam Gomez Camargo</v>
          </cell>
        </row>
        <row r="134">
          <cell r="A134">
            <v>133</v>
          </cell>
          <cell r="B134">
            <v>20196201245402</v>
          </cell>
          <cell r="C134">
            <v>43794.68246527778</v>
          </cell>
          <cell r="D134" t="str">
            <v>Correo Físico</v>
          </cell>
          <cell r="E134" t="str">
            <v>YOMARY VESGA LOPEZ VESGA LOPEZ VESGA LOPEZ VESGA LOPEZ VESGA LOPEZ VESGA LOPEZ VESGA LOPEZ VESGA LOPEZ</v>
          </cell>
          <cell r="F134" t="str">
            <v>D. C.</v>
          </cell>
          <cell r="G134" t="str">
            <v>Bogotá</v>
          </cell>
          <cell r="H134" t="str">
            <v>RECONOCIMIENTO PERSONERÍA - PROCEDIMIENTO ÚNICO DE FORMALIZACION DE TIERRAS TERCERO: SANTOS MARIA ÑAÑEZ ÑAÑEZ -</v>
          </cell>
          <cell r="I134">
            <v>43812</v>
          </cell>
          <cell r="J134" t="str">
            <v>Comunicación oficial</v>
          </cell>
          <cell r="K134" t="str">
            <v>Constancia de entrega respuesta</v>
          </cell>
          <cell r="L134" t="str">
            <v>SI</v>
          </cell>
          <cell r="M134" t="str">
            <v>Yuly Carolina Builes Jimenez</v>
          </cell>
          <cell r="N134">
            <v>20193101286811</v>
          </cell>
          <cell r="O134">
            <v>43826</v>
          </cell>
          <cell r="P134" t="str">
            <v>Respuesta a derecho de petición</v>
          </cell>
          <cell r="Q134" t="str">
            <v>SOLICITUDES SOLUCIONADAS</v>
          </cell>
          <cell r="R134">
            <v>43861.700046296297</v>
          </cell>
          <cell r="S134" t="str">
            <v>SUBDIRECCION ADMINISTRATIVA Y FINANCIERA</v>
          </cell>
          <cell r="T134" t="str">
            <v xml:space="preserve">Sonia Erlinda Cuervo Acosta </v>
          </cell>
          <cell r="U134" t="str">
            <v>Myriam Gomez Camargo</v>
          </cell>
        </row>
        <row r="135">
          <cell r="A135">
            <v>134</v>
          </cell>
          <cell r="B135">
            <v>20196201247392</v>
          </cell>
          <cell r="C135">
            <v>43795.378611111111</v>
          </cell>
          <cell r="D135" t="str">
            <v>Correo Físico</v>
          </cell>
          <cell r="E135" t="str">
            <v xml:space="preserve">OFICINA DE REGISTRO DE INSTRUMENTOS PUBLICOS PITALITO HUILA PITALITO HUILA </v>
          </cell>
          <cell r="F135" t="str">
            <v>Huila</v>
          </cell>
          <cell r="G135" t="str">
            <v>Pitalito</v>
          </cell>
          <cell r="H135" t="str">
            <v>REGISTRO DE RESOLUCIONES DE CIERRE DE LA FASE ADMINISTRATIVA PARA LOS ASUNTOS DE FORMALIZACION PRIVADA Y ADMINISTRACION DE DERECHOS</v>
          </cell>
          <cell r="I135">
            <v>43815</v>
          </cell>
          <cell r="J135" t="str">
            <v>Comunicación oficial</v>
          </cell>
          <cell r="K135" t="str">
            <v>Respuestas a derechos de petición remitidos por externos</v>
          </cell>
          <cell r="L135" t="str">
            <v>NO</v>
          </cell>
          <cell r="M135" t="str">
            <v>Maomar Montes Mercado</v>
          </cell>
          <cell r="Q135" t="str">
            <v>ENTRADAS QUE NO REQUIEREN RESPUESTA</v>
          </cell>
          <cell r="R135">
            <v>1</v>
          </cell>
          <cell r="S135" t="str">
            <v>SUBDIRECCION ADMINISTRATIVA Y FINANCIERA</v>
          </cell>
          <cell r="T135" t="str">
            <v>Claudia Marcela Cortes Pinzon</v>
          </cell>
          <cell r="U135" t="str">
            <v>Myriam Gomez Camargo</v>
          </cell>
        </row>
        <row r="136">
          <cell r="A136">
            <v>135</v>
          </cell>
          <cell r="B136">
            <v>20196201280822</v>
          </cell>
          <cell r="C136">
            <v>43802.467986111114</v>
          </cell>
          <cell r="D136" t="str">
            <v>Correo Físico</v>
          </cell>
          <cell r="E136" t="str">
            <v>OFICINA DE REGISTRO DE INSTRUMENTOS PÚBLICOS ORIP- CAUCA POPAYAN DORIS AMPARO AVILES FIESCO   ORIP- CAUCA POPAYAN DORIS AMPARO AVILES FIESCO   ORIP- CAUCA POPAYAN DORIS AMPARO AVILES FIESCO ORIP- CAUCA POPAYAN DORIS AMPARO AVILES FIESCO</v>
          </cell>
          <cell r="F136" t="str">
            <v>Cauca</v>
          </cell>
          <cell r="G136" t="str">
            <v>Popayán</v>
          </cell>
          <cell r="H136" t="str">
            <v xml:space="preserve"> CITACIÓN PARA NOTIFICAR . FORMALIZACION PRIVADA SIG 190010100070382</v>
          </cell>
          <cell r="I136">
            <v>43822</v>
          </cell>
          <cell r="J136" t="str">
            <v>Comunicación oficial</v>
          </cell>
          <cell r="K136" t="str">
            <v>Constancia de entrega respuesta</v>
          </cell>
          <cell r="L136" t="str">
            <v>NO</v>
          </cell>
          <cell r="M136" t="str">
            <v>Ana Alejandra Herran Jimenez</v>
          </cell>
          <cell r="Q136" t="str">
            <v>ENTRADAS QUE NO REQUIEREN RESPUESTA</v>
          </cell>
          <cell r="R136">
            <v>1</v>
          </cell>
          <cell r="S136" t="str">
            <v>SUBDIRECCION ADMINISTRATIVA Y FINANCIERA</v>
          </cell>
          <cell r="T136" t="str">
            <v>Leidy Viviana Garcia Palacio</v>
          </cell>
          <cell r="U136" t="str">
            <v>Myriam Gomez Camargo</v>
          </cell>
        </row>
        <row r="137">
          <cell r="A137">
            <v>136</v>
          </cell>
          <cell r="B137">
            <v>20196201280842</v>
          </cell>
          <cell r="C137">
            <v>43802.468506944446</v>
          </cell>
          <cell r="D137" t="str">
            <v>Correo Físico</v>
          </cell>
          <cell r="E137" t="str">
            <v>OFICINA DE REGISTRO DE INSTRUMENTOS PÚBLICOS ORIP- CAUCA POPAYAN DORIS AMPARO AVILES FIESCO   ORIP- CAUCA POPAYAN DORIS AMPARO AVILES FIESCO   ORIP- CAUCA POPAYAN DORIS AMPARO AVILES FIESCO ORIP- CAUCA POPAYAN DORIS AMPARO AVILES FIESCO ORIP- CAUCA P</v>
          </cell>
          <cell r="F137" t="str">
            <v>Cauca</v>
          </cell>
          <cell r="G137" t="str">
            <v>Popayán</v>
          </cell>
          <cell r="H137" t="str">
            <v xml:space="preserve"> CITACIÓN PARA NOTIFICAR . FORMALIZACION PRIVADA SIG 190010200130013</v>
          </cell>
          <cell r="I137">
            <v>43822</v>
          </cell>
          <cell r="J137" t="str">
            <v>Comunicación oficial</v>
          </cell>
          <cell r="K137" t="str">
            <v>Constancia de entrega respuesta</v>
          </cell>
          <cell r="L137" t="str">
            <v>NO</v>
          </cell>
          <cell r="M137" t="str">
            <v>Jimmy Alexander Cardozo Real</v>
          </cell>
          <cell r="Q137" t="str">
            <v>ENTRADAS QUE NO REQUIEREN RESPUESTA</v>
          </cell>
          <cell r="R137">
            <v>1</v>
          </cell>
          <cell r="S137" t="str">
            <v>SUBDIRECCION ADMINISTRATIVA Y FINANCIERA</v>
          </cell>
          <cell r="T137" t="str">
            <v>Leidy Viviana Garcia Palacio</v>
          </cell>
          <cell r="U137" t="str">
            <v>Myriam Gomez Camargo</v>
          </cell>
        </row>
        <row r="138">
          <cell r="A138">
            <v>137</v>
          </cell>
          <cell r="B138">
            <v>20196201280862</v>
          </cell>
          <cell r="C138">
            <v>43802.469085648147</v>
          </cell>
          <cell r="D138" t="str">
            <v>Correo Físico</v>
          </cell>
          <cell r="E138" t="str">
            <v>OFICINA DE REGISTRO DE INSTRUMENTOS PÚBLICOS ORIP- CAUCA POPAYAN DORIS AMPARO AVILES FIESCO   ORIP- CAUCA POPAYAN DORIS AMPARO AVILES FIESCO   ORIP- CAUCA POPAYAN DORIS AMPARO AVILES FIESCO ORIP- CAUCA POPAYAN DORIS AMPARO AVILES FIESCO ORIP- CAUCA P</v>
          </cell>
          <cell r="F138" t="str">
            <v>Cauca</v>
          </cell>
          <cell r="G138" t="str">
            <v>Popayán</v>
          </cell>
          <cell r="H138" t="str">
            <v xml:space="preserve"> CITACIÓN PARA NOTIFICAR . FORMALIZACION PRIVADA SIG 190010200130125</v>
          </cell>
          <cell r="I138">
            <v>43822</v>
          </cell>
          <cell r="J138" t="str">
            <v>Comunicación oficial</v>
          </cell>
          <cell r="K138" t="str">
            <v>Constancia de entrega respuesta</v>
          </cell>
          <cell r="L138" t="str">
            <v>NO</v>
          </cell>
          <cell r="M138" t="str">
            <v>Jimmy Alexander Cardozo Real</v>
          </cell>
          <cell r="Q138" t="str">
            <v>ENTRADAS QUE NO REQUIEREN RESPUESTA</v>
          </cell>
          <cell r="R138">
            <v>1</v>
          </cell>
          <cell r="S138" t="str">
            <v>SUBDIRECCION ADMINISTRATIVA Y FINANCIERA</v>
          </cell>
          <cell r="T138" t="str">
            <v>Leidy Viviana Garcia Palacio</v>
          </cell>
          <cell r="U138" t="str">
            <v>Myriam Gomez Camargo</v>
          </cell>
        </row>
        <row r="139">
          <cell r="A139">
            <v>138</v>
          </cell>
          <cell r="B139">
            <v>20196201283322</v>
          </cell>
          <cell r="C139">
            <v>43802.636099537034</v>
          </cell>
          <cell r="D139" t="str">
            <v>Correo Físico</v>
          </cell>
          <cell r="E139" t="str">
            <v>OFICINA DE REGISTRO DE INSTRUMENTOS PÚBLICOS ORIP- CAUCA POPAYAN DORIS AMPARO AVILES FIESCO   ORIP- CAUCA POPAYAN DORIS AMPARO AVILES FIESCO ORIP- CAUCA POPAYAN DORIS AMPARO AVILES FIESCO ORIP- CAUCA POPAYAN DORIS AMPARO AVILES FIESCO ORIP- CAUCA POP</v>
          </cell>
          <cell r="F139" t="str">
            <v>Cauca</v>
          </cell>
          <cell r="G139" t="str">
            <v>Popayán</v>
          </cell>
          <cell r="H139" t="str">
            <v>CITACION PARA NOTIFICAR - PROCESO: FORMALIZACION PRIVADA EXPEDIENTE:  SIG- 190010200130142 DEMANDADO: ENELIO VALENCIA</v>
          </cell>
          <cell r="I139">
            <v>43822</v>
          </cell>
          <cell r="J139" t="str">
            <v>Comunicación oficial</v>
          </cell>
          <cell r="K139" t="str">
            <v>Respuesta a derecho de petición</v>
          </cell>
          <cell r="L139" t="str">
            <v>NO</v>
          </cell>
          <cell r="M139" t="str">
            <v>Ana Alejandra Herran Jimenez</v>
          </cell>
          <cell r="Q139" t="str">
            <v>ENTRADAS QUE NO REQUIEREN RESPUESTA</v>
          </cell>
          <cell r="R139">
            <v>1</v>
          </cell>
          <cell r="S139" t="str">
            <v>SUBDIRECCION ADMINISTRATIVA Y FINANCIERA</v>
          </cell>
          <cell r="T139" t="str">
            <v>Claudia Marcela Cortes Pinzon</v>
          </cell>
          <cell r="U139" t="str">
            <v>Myriam Gomez Camargo</v>
          </cell>
        </row>
        <row r="140">
          <cell r="A140">
            <v>139</v>
          </cell>
          <cell r="B140">
            <v>20197301291522</v>
          </cell>
          <cell r="C140">
            <v>43804.632962962962</v>
          </cell>
          <cell r="D140" t="str">
            <v>Correo Físico</v>
          </cell>
          <cell r="E140" t="str">
            <v>JORGE ORLANDO GONZALEZ TORO</v>
          </cell>
          <cell r="F140" t="str">
            <v>Antioquia</v>
          </cell>
          <cell r="G140" t="str">
            <v>Ciudad Bolívar</v>
          </cell>
          <cell r="H140" t="str">
            <v>RESPUESTA DE DAVIVIENDA PARA APERTURA AL TRAMITE ADMINISTRATIVO DE FORMALIZACION PRIVADA RURAL SOLICITANTE JOHN FREDY CASAS RESTREPO INMUEBLE MATRICULA 004-10566</v>
          </cell>
          <cell r="I140">
            <v>43824</v>
          </cell>
          <cell r="J140" t="str">
            <v>Comunicación oficial</v>
          </cell>
          <cell r="K140" t="str">
            <v>Respuestas a derechos de petición remitidos por externos</v>
          </cell>
          <cell r="L140" t="str">
            <v>NO</v>
          </cell>
          <cell r="M140" t="str">
            <v>Nubia Cristina Gonzalez Peralta</v>
          </cell>
          <cell r="Q140" t="str">
            <v>ENTRADAS QUE NO REQUIEREN RESPUESTA</v>
          </cell>
          <cell r="R140">
            <v>1</v>
          </cell>
          <cell r="S140" t="str">
            <v>UGT MEDELLIN</v>
          </cell>
          <cell r="T140" t="str">
            <v>Eliana Patricia Ángel Arboleda</v>
          </cell>
          <cell r="U140" t="str">
            <v>Myriam Gomez Camargo</v>
          </cell>
        </row>
        <row r="141">
          <cell r="A141">
            <v>140</v>
          </cell>
          <cell r="B141">
            <v>20197301291592</v>
          </cell>
          <cell r="C141">
            <v>43804.634872685187</v>
          </cell>
          <cell r="D141" t="str">
            <v>Correo Físico</v>
          </cell>
          <cell r="E141" t="str">
            <v>JORGE ORLANDO GONZALEZ TORO</v>
          </cell>
          <cell r="F141" t="str">
            <v>Antioquia</v>
          </cell>
          <cell r="G141" t="str">
            <v>Ciudad Bolívar</v>
          </cell>
          <cell r="H141" t="str">
            <v>RESPUESTA DE DAVIVIENDA PARA APERTURA AL TRAMITE ADMINISTRATIVO DE FORMALIZACION PRIVADA RURAL SOLICITANTE MARIA ELENARENDON RENDON INMUEBLE MATRICULA 004-29515</v>
          </cell>
          <cell r="I141">
            <v>43824</v>
          </cell>
          <cell r="J141" t="str">
            <v>Comunicación oficial</v>
          </cell>
          <cell r="K141" t="str">
            <v>Constancia de entrega respuesta</v>
          </cell>
          <cell r="L141" t="str">
            <v>NO</v>
          </cell>
          <cell r="M141" t="str">
            <v>Nubia Cristina Gonzalez Peralta</v>
          </cell>
          <cell r="Q141" t="str">
            <v>ENTRADAS QUE NO REQUIEREN RESPUESTA</v>
          </cell>
          <cell r="R141">
            <v>1</v>
          </cell>
          <cell r="S141" t="str">
            <v>UGT MEDELLIN</v>
          </cell>
          <cell r="T141" t="str">
            <v>Eliana Patricia Ángel Arboleda</v>
          </cell>
          <cell r="U141" t="str">
            <v>Myriam Gomez Camargo</v>
          </cell>
        </row>
        <row r="142">
          <cell r="A142">
            <v>141</v>
          </cell>
          <cell r="B142">
            <v>20197301291632</v>
          </cell>
          <cell r="C142">
            <v>43804.636770833335</v>
          </cell>
          <cell r="D142" t="str">
            <v>Correo Físico</v>
          </cell>
          <cell r="E142" t="str">
            <v>JORGE ORLANDO GONZALEZ TORO</v>
          </cell>
          <cell r="F142" t="str">
            <v>Antioquia</v>
          </cell>
          <cell r="G142" t="str">
            <v>Ciudad Bolívar</v>
          </cell>
          <cell r="H142" t="str">
            <v>RESPUESTA DE DAVIVIENDA PARA APERTURA AL TRAMITE ADMINISTRATIVO DE FORMALIZACION PRIVADA RURAL SOLICITANTE INES ODILIA RENDON RENDON INMUEBLE MATRICULA 004-29514</v>
          </cell>
          <cell r="I142">
            <v>43824</v>
          </cell>
          <cell r="J142" t="str">
            <v>Comunicación oficial</v>
          </cell>
          <cell r="K142" t="str">
            <v>Constancia de entrega respuesta</v>
          </cell>
          <cell r="L142" t="str">
            <v>NO</v>
          </cell>
          <cell r="M142" t="str">
            <v>Nubia Cristina Gonzalez Peralta</v>
          </cell>
          <cell r="Q142" t="str">
            <v>ENTRADAS QUE NO REQUIEREN RESPUESTA</v>
          </cell>
          <cell r="R142">
            <v>1</v>
          </cell>
          <cell r="S142" t="str">
            <v>UGT MEDELLIN</v>
          </cell>
          <cell r="T142" t="str">
            <v>Eliana Patricia Ángel Arboleda</v>
          </cell>
          <cell r="U142" t="str">
            <v>Myriam Gomez Camargo</v>
          </cell>
        </row>
        <row r="143">
          <cell r="A143">
            <v>142</v>
          </cell>
          <cell r="B143">
            <v>20197301291672</v>
          </cell>
          <cell r="C143">
            <v>43804.638518518521</v>
          </cell>
          <cell r="D143" t="str">
            <v>Correo Físico</v>
          </cell>
          <cell r="E143" t="str">
            <v>JORGE ORLANDO GONZALEZ TORO</v>
          </cell>
          <cell r="F143" t="str">
            <v>Antioquia</v>
          </cell>
          <cell r="G143" t="str">
            <v>Ciudad Bolívar</v>
          </cell>
          <cell r="H143" t="str">
            <v>RESPUESTA DE DAVIVIENDA PARA APERTURA AL TRAMITE ADMINISTRATIVO DE FORMALIZACION PRIVADA RURAL SOLICITANTE RAUL ANTONIO RENDON RENDON INMUEBLE MATRICULA 004-29513</v>
          </cell>
          <cell r="I143">
            <v>43824</v>
          </cell>
          <cell r="J143" t="str">
            <v>Comunicación oficial</v>
          </cell>
          <cell r="K143" t="str">
            <v>Constancia de entrega respuesta</v>
          </cell>
          <cell r="L143" t="str">
            <v>NO</v>
          </cell>
          <cell r="M143" t="str">
            <v>Nubia Cristina Gonzalez Peralta</v>
          </cell>
          <cell r="Q143" t="str">
            <v>ENTRADAS QUE NO REQUIEREN RESPUESTA</v>
          </cell>
          <cell r="R143">
            <v>1</v>
          </cell>
          <cell r="S143" t="str">
            <v>UGT MEDELLIN</v>
          </cell>
          <cell r="T143" t="str">
            <v>Eliana Patricia Ángel Arboleda</v>
          </cell>
          <cell r="U143" t="str">
            <v>Myriam Gomez Camargo</v>
          </cell>
        </row>
        <row r="144">
          <cell r="A144">
            <v>143</v>
          </cell>
          <cell r="B144">
            <v>20196201296732</v>
          </cell>
          <cell r="C144">
            <v>43805.540532407409</v>
          </cell>
          <cell r="D144" t="str">
            <v>Correo Físico</v>
          </cell>
          <cell r="E144" t="str">
            <v xml:space="preserve">ALCALDIA MUNICIPAL DE CHARTA - SANTANDER -  </v>
          </cell>
          <cell r="F144" t="str">
            <v>Santander</v>
          </cell>
          <cell r="G144" t="str">
            <v>Charta</v>
          </cell>
          <cell r="H144" t="str">
            <v xml:space="preserve"> COMUNICACIÓN RESOLUCIONES PROFERIDAS EN EL PROCEDIMIENTO PUBLICO DE FORMALIZACION   </v>
          </cell>
          <cell r="I144">
            <v>43825</v>
          </cell>
          <cell r="J144" t="str">
            <v>Comunicación oficial</v>
          </cell>
          <cell r="K144" t="str">
            <v>Constancia de entrega respuesta</v>
          </cell>
          <cell r="L144" t="str">
            <v>NO</v>
          </cell>
          <cell r="M144" t="str">
            <v>Diana Johana Carrillo Barreiro</v>
          </cell>
          <cell r="Q144" t="str">
            <v>ENTRADAS QUE NO REQUIEREN RESPUESTA</v>
          </cell>
          <cell r="R144">
            <v>1</v>
          </cell>
          <cell r="S144" t="str">
            <v>SUBDIRECCION ADMINISTRATIVA Y FINANCIERA</v>
          </cell>
          <cell r="T144" t="str">
            <v>Leidy Viviana Garcia Palacio</v>
          </cell>
          <cell r="U144" t="str">
            <v>Myriam Gomez Camargo</v>
          </cell>
        </row>
        <row r="145">
          <cell r="A145">
            <v>144</v>
          </cell>
          <cell r="B145">
            <v>20196201306362</v>
          </cell>
          <cell r="C145">
            <v>43809.357951388891</v>
          </cell>
          <cell r="D145" t="str">
            <v>Correo Físico</v>
          </cell>
          <cell r="E145" t="str">
            <v>OFICINA DE REGISTRO DE INSTRUMENTOS PÚBLICOS ORIP- CAUCA POPAYAN DORIS AMPARO AVILES FIESCO   ORIP- CAUCA POPAYAN DORIS AMPARO AVILES FIESCO   ORIP- CAUCA POPAYAN DORIS AMPARO AVILES FIESCO   ORIP- CAUCA POPAYAN DORIS AMPARO AVILES FIESCO ORIP- CAUCA</v>
          </cell>
          <cell r="F145" t="str">
            <v>Cauca</v>
          </cell>
          <cell r="G145" t="str">
            <v>Popayán</v>
          </cell>
          <cell r="H145" t="str">
            <v xml:space="preserve">RESOLUCION  # 7193  DEL 10/06/2020 MI:# 120-61440 DEMANDADO: PRIMITIVO MOSQUERA PIZO - DEVOLUCION DE ORDEN DE FORMALIZACION PRIVADA    </v>
          </cell>
          <cell r="I145">
            <v>43829</v>
          </cell>
          <cell r="J145" t="str">
            <v>Comunicación oficial</v>
          </cell>
          <cell r="K145" t="str">
            <v>Constancia de entrega respuesta</v>
          </cell>
          <cell r="L145" t="str">
            <v>NO</v>
          </cell>
          <cell r="M145" t="str">
            <v>Ana Alejandra Herran Jimenez</v>
          </cell>
          <cell r="Q145" t="str">
            <v>ENTRADAS QUE NO REQUIEREN RESPUESTA</v>
          </cell>
          <cell r="R145">
            <v>1</v>
          </cell>
          <cell r="S145" t="str">
            <v>SUBDIRECCION ADMINISTRATIVA Y FINANCIERA</v>
          </cell>
          <cell r="T145" t="str">
            <v>Claudia Marcela Cortes Pinzon</v>
          </cell>
          <cell r="U145" t="str">
            <v>Myriam Gomez Camargo</v>
          </cell>
        </row>
        <row r="146">
          <cell r="A146">
            <v>145</v>
          </cell>
          <cell r="B146">
            <v>20196201306932</v>
          </cell>
          <cell r="C146">
            <v>43809.376006944447</v>
          </cell>
          <cell r="D146" t="str">
            <v>Correo Físico</v>
          </cell>
          <cell r="E146" t="str">
            <v xml:space="preserve">ALCALDIA MUNICIPAL DE VETAS - SANTANDER SANTANDER SANTANDER </v>
          </cell>
          <cell r="F146" t="str">
            <v>Santander</v>
          </cell>
          <cell r="G146" t="str">
            <v>Vetas</v>
          </cell>
          <cell r="H146" t="str">
            <v>RESPUESTA RADICADO 20193101027291 RESOLUCIONES PROFERIDAS EN EL PROCEDIMIENTO ÚNICO DE FORMALIZACION DEL DECRETO LEY 902 DE 2017</v>
          </cell>
          <cell r="I146">
            <v>43829</v>
          </cell>
          <cell r="J146" t="str">
            <v>Comunicación oficial</v>
          </cell>
          <cell r="K146" t="str">
            <v>Constancia de entrega respuesta</v>
          </cell>
          <cell r="L146" t="str">
            <v>NO</v>
          </cell>
          <cell r="M146" t="str">
            <v>Viviana Paola Trejos Fernandez</v>
          </cell>
          <cell r="Q146" t="str">
            <v>ENTRADAS QUE NO REQUIEREN RESPUESTA</v>
          </cell>
          <cell r="R146">
            <v>1</v>
          </cell>
          <cell r="S146" t="str">
            <v>SUBDIRECCION ADMINISTRATIVA Y FINANCIERA</v>
          </cell>
          <cell r="T146" t="str">
            <v>Johana Maritza Gallego Medina</v>
          </cell>
          <cell r="U146" t="str">
            <v>Myriam Gomez Camargo</v>
          </cell>
        </row>
        <row r="147">
          <cell r="A147">
            <v>146</v>
          </cell>
          <cell r="B147">
            <v>20196201313402</v>
          </cell>
          <cell r="C147">
            <v>43809.905659722222</v>
          </cell>
          <cell r="D147" t="str">
            <v>Correo Electrónico</v>
          </cell>
          <cell r="E147" t="str">
            <v xml:space="preserve">Javier Andrés Rodríguez </v>
          </cell>
          <cell r="F147" t="str">
            <v>D. C.</v>
          </cell>
          <cell r="G147" t="str">
            <v>Bogotá</v>
          </cell>
          <cell r="H147" t="str">
            <v xml:space="preserve">Ref. Solicitud de información Estadística Formalización de la Propiedad Rural </v>
          </cell>
          <cell r="I147">
            <v>43829</v>
          </cell>
          <cell r="J147" t="str">
            <v>Comunicación oficial</v>
          </cell>
          <cell r="K147" t="str">
            <v>Petición</v>
          </cell>
          <cell r="L147" t="str">
            <v>SI</v>
          </cell>
          <cell r="M147" t="str">
            <v>Jorge Mauricio Castellanos Mateus</v>
          </cell>
          <cell r="N147">
            <v>20203100013181</v>
          </cell>
          <cell r="O147">
            <v>43844</v>
          </cell>
          <cell r="P147" t="str">
            <v>Respuesta a derecho de petición</v>
          </cell>
          <cell r="Q147" t="str">
            <v>SOLICITUDES SOLUCIONADAS</v>
          </cell>
          <cell r="R147">
            <v>43864.439618055556</v>
          </cell>
          <cell r="S147" t="str">
            <v>SUBDIRECCION ADMINISTRATIVA Y FINANCIERA</v>
          </cell>
          <cell r="T147" t="str">
            <v>Maira Alejandra Laiton Moreno</v>
          </cell>
          <cell r="U147" t="str">
            <v>Andrés Felipe González Vesga</v>
          </cell>
        </row>
        <row r="148">
          <cell r="A148">
            <v>147</v>
          </cell>
          <cell r="B148">
            <v>20196201318582</v>
          </cell>
          <cell r="C148">
            <v>43810.610300925924</v>
          </cell>
          <cell r="D148" t="str">
            <v>Correo Electrónico</v>
          </cell>
          <cell r="E148" t="str">
            <v>SUPERINTENDENCIA DELEGADA PARA LA PROTECCIÓN RESTITUCIÓN Y FORMALIZACIÓN - DE TIERRAS DE TIERRAS carlos alberto marin ariza DE TIERRAS carlos alberto marin ariza</v>
          </cell>
          <cell r="F148" t="str">
            <v>D. C.</v>
          </cell>
          <cell r="G148" t="str">
            <v>Bogotá</v>
          </cell>
          <cell r="H148" t="str">
            <v>RE: Notificación Resoluciones</v>
          </cell>
          <cell r="I148">
            <v>43830</v>
          </cell>
          <cell r="J148" t="str">
            <v>Comunicación oficial</v>
          </cell>
          <cell r="K148" t="str">
            <v>Resolución</v>
          </cell>
          <cell r="L148" t="str">
            <v>NO</v>
          </cell>
          <cell r="M148" t="str">
            <v>Javier Felipe Velandia Montaña</v>
          </cell>
          <cell r="Q148" t="str">
            <v>ENTRADAS QUE NO REQUIEREN RESPUESTA</v>
          </cell>
          <cell r="R148">
            <v>1</v>
          </cell>
          <cell r="S148" t="str">
            <v>SUBDIRECCION ADMINISTRATIVA Y FINANCIERA</v>
          </cell>
          <cell r="T148" t="str">
            <v>Maira Alejandra Laiton Moreno</v>
          </cell>
          <cell r="U148" t="str">
            <v>Yolanda Margarita Sanchez Gomez</v>
          </cell>
        </row>
        <row r="149">
          <cell r="A149">
            <v>148</v>
          </cell>
          <cell r="B149">
            <v>20196201327212</v>
          </cell>
          <cell r="C149">
            <v>43811.71465277778</v>
          </cell>
          <cell r="D149" t="str">
            <v>Correo Electrónico</v>
          </cell>
          <cell r="E149" t="str">
            <v>Alejandro Villabona Rojas</v>
          </cell>
          <cell r="F149" t="str">
            <v>Santander</v>
          </cell>
          <cell r="G149" t="str">
            <v>Charta</v>
          </cell>
          <cell r="H149" t="str">
            <v>TRAMITE DE FORMALIZACION RURAL MUNICIPIO DE CHARTA</v>
          </cell>
          <cell r="I149">
            <v>43831</v>
          </cell>
          <cell r="J149" t="str">
            <v>Comunicación oficial</v>
          </cell>
          <cell r="K149" t="str">
            <v>Constancia de entrega respuesta</v>
          </cell>
          <cell r="L149" t="str">
            <v>SI</v>
          </cell>
          <cell r="M149" t="str">
            <v>Aura Sofia Romero Benavides</v>
          </cell>
          <cell r="N149">
            <v>20203100036131</v>
          </cell>
          <cell r="O149">
            <v>43850</v>
          </cell>
          <cell r="P149" t="str">
            <v>Respuesta a derecho de petición</v>
          </cell>
          <cell r="Q149" t="str">
            <v>SOLICITUDES SOLUCIONADAS</v>
          </cell>
          <cell r="R149">
            <v>43867.612604166665</v>
          </cell>
          <cell r="S149" t="str">
            <v>SUBDIRECCION ADMINISTRATIVA Y FINANCIERA</v>
          </cell>
          <cell r="T149" t="str">
            <v>Maira Alejandra Laiton Moreno</v>
          </cell>
          <cell r="U149" t="str">
            <v>Juan Manuel Noguera Martinez</v>
          </cell>
        </row>
        <row r="150">
          <cell r="A150">
            <v>149</v>
          </cell>
          <cell r="B150">
            <v>20196201330572</v>
          </cell>
          <cell r="C150">
            <v>43812.590046296296</v>
          </cell>
          <cell r="D150" t="str">
            <v>Correo Físico</v>
          </cell>
          <cell r="E150" t="str">
            <v>SANDRA CONSTANZA DONOSO GUTIERREZ</v>
          </cell>
          <cell r="F150" t="str">
            <v>D. C.</v>
          </cell>
          <cell r="G150" t="str">
            <v>Bogotá</v>
          </cell>
          <cell r="H150" t="str">
            <v>SOLICITUD DE INFORMACION - FORMALIZACION REF: 731680100200037  731680100200052</v>
          </cell>
          <cell r="I150">
            <v>43832</v>
          </cell>
          <cell r="J150" t="str">
            <v>Comunicación oficial</v>
          </cell>
          <cell r="K150" t="str">
            <v>Petición</v>
          </cell>
          <cell r="L150" t="str">
            <v>SI</v>
          </cell>
          <cell r="M150" t="str">
            <v>Viviana Paola Trejos Fernandez</v>
          </cell>
          <cell r="N150">
            <v>20203100282241</v>
          </cell>
          <cell r="O150">
            <v>43919</v>
          </cell>
          <cell r="P150" t="str">
            <v>Respuesta a derecho de petición</v>
          </cell>
          <cell r="Q150" t="str">
            <v>SOLICITUDES SOLUCIONADAS</v>
          </cell>
          <cell r="R150">
            <v>1</v>
          </cell>
          <cell r="S150" t="str">
            <v>SUBDIRECCION ADMINISTRATIVA Y FINANCIERA</v>
          </cell>
          <cell r="T150" t="str">
            <v>Claudia Marcela Cortes Pinzon</v>
          </cell>
          <cell r="U150" t="str">
            <v>Myriam Gomez Camargo</v>
          </cell>
        </row>
        <row r="151">
          <cell r="A151">
            <v>150</v>
          </cell>
          <cell r="B151">
            <v>20196201334122</v>
          </cell>
          <cell r="C151">
            <v>43815.481956018521</v>
          </cell>
          <cell r="D151" t="str">
            <v>Correo Físico</v>
          </cell>
          <cell r="E151" t="str">
            <v>YILMER ALEXANDER BERMUDEZ AMADA</v>
          </cell>
          <cell r="F151" t="str">
            <v>Meta</v>
          </cell>
          <cell r="G151" t="str">
            <v>Acacías</v>
          </cell>
          <cell r="H151" t="str">
            <v xml:space="preserve">SOLICITUD DE FORMALIZACION DE LA PROPIEDAD PRIVADA </v>
          </cell>
          <cell r="I151">
            <v>43833</v>
          </cell>
          <cell r="J151" t="str">
            <v>Comunicación oficial</v>
          </cell>
          <cell r="K151" t="str">
            <v>Petición</v>
          </cell>
          <cell r="L151" t="str">
            <v>SI</v>
          </cell>
          <cell r="M151" t="str">
            <v>Rosarith Montes Trespalacios</v>
          </cell>
          <cell r="N151">
            <v>20193101314221</v>
          </cell>
          <cell r="O151">
            <v>43830</v>
          </cell>
          <cell r="P151" t="str">
            <v>Petición</v>
          </cell>
          <cell r="Q151" t="str">
            <v>SOLICITUDES SOLUCIONADAS</v>
          </cell>
          <cell r="R151">
            <v>43996.848611111112</v>
          </cell>
          <cell r="S151" t="str">
            <v>SECRETARIA GENERAL</v>
          </cell>
          <cell r="T151" t="str">
            <v>Adriana Fernandez  Boyaca - PAT VILLAVICENCIO</v>
          </cell>
          <cell r="U151" t="str">
            <v>Myriam Gomez Camargo</v>
          </cell>
        </row>
        <row r="152">
          <cell r="A152">
            <v>151</v>
          </cell>
          <cell r="B152">
            <v>20196201335112</v>
          </cell>
          <cell r="C152">
            <v>43815.567094907405</v>
          </cell>
          <cell r="D152" t="str">
            <v>Correo Electrónico</v>
          </cell>
          <cell r="E152" t="str">
            <v>Moises Gamboa Barrios</v>
          </cell>
          <cell r="F152" t="str">
            <v>Santander</v>
          </cell>
          <cell r="G152" t="str">
            <v>Charta</v>
          </cell>
          <cell r="H152" t="str">
            <v>TRAMITE DE FORMALIZACION RURAL MUNICIPIO DE CHARTA</v>
          </cell>
          <cell r="I152">
            <v>43833</v>
          </cell>
          <cell r="J152" t="str">
            <v>Comunicación oficial</v>
          </cell>
          <cell r="K152" t="str">
            <v>Petición</v>
          </cell>
          <cell r="L152" t="str">
            <v>SI</v>
          </cell>
          <cell r="M152" t="str">
            <v>Ligia Ibeth Barrera Páez</v>
          </cell>
          <cell r="N152">
            <v>20203100091621</v>
          </cell>
          <cell r="O152">
            <v>43866</v>
          </cell>
          <cell r="P152" t="str">
            <v>Respuesta a derecho de petición</v>
          </cell>
          <cell r="Q152" t="str">
            <v>SOLICITUDES SOLUCIONADAS</v>
          </cell>
          <cell r="R152">
            <v>1</v>
          </cell>
          <cell r="S152" t="str">
            <v>SUBDIRECCION ADMINISTRATIVA Y FINANCIERA</v>
          </cell>
          <cell r="T152" t="str">
            <v>Maira Alejandra Laiton Moreno</v>
          </cell>
          <cell r="U152" t="str">
            <v>Leonardo Antonio Castañeda Celis</v>
          </cell>
        </row>
        <row r="153">
          <cell r="A153">
            <v>152</v>
          </cell>
          <cell r="B153">
            <v>20196201337382</v>
          </cell>
          <cell r="C153">
            <v>43816.324178240742</v>
          </cell>
          <cell r="D153" t="str">
            <v>Correo Físico</v>
          </cell>
          <cell r="E153" t="str">
            <v xml:space="preserve">Oficina de Registro de Instrumentos Públicos de Pitalito ORIP ORIP ORIP ORIP </v>
          </cell>
          <cell r="F153" t="str">
            <v>Huila</v>
          </cell>
          <cell r="G153" t="str">
            <v>Pitalito</v>
          </cell>
          <cell r="H153" t="str">
            <v>SOLICITUD DE INSCRIPCION DE LA RESOLUCION DE CIERRE # 16094 DE FECHA  15/10/2019  DEL PROGRAMA DE FORMALIZACION DECRETO LEY 902 DE  2017</v>
          </cell>
          <cell r="I153">
            <v>43836</v>
          </cell>
          <cell r="J153" t="str">
            <v>Comunicación oficial</v>
          </cell>
          <cell r="K153" t="str">
            <v>Respuesta a derecho de petición</v>
          </cell>
          <cell r="L153" t="str">
            <v>NO</v>
          </cell>
          <cell r="M153" t="str">
            <v>Liliana Fernanda Sanchez Rodriguez</v>
          </cell>
          <cell r="Q153" t="str">
            <v>ENTRADAS QUE NO REQUIEREN RESPUESTA</v>
          </cell>
          <cell r="R153">
            <v>1</v>
          </cell>
          <cell r="S153" t="str">
            <v>SUBDIRECCION ADMINISTRATIVA Y FINANCIERA</v>
          </cell>
          <cell r="T153" t="str">
            <v>Claudia Marcela Cortes Pinzon</v>
          </cell>
          <cell r="U153" t="str">
            <v>Myriam Gomez Camargo</v>
          </cell>
        </row>
        <row r="154">
          <cell r="A154">
            <v>153</v>
          </cell>
          <cell r="B154">
            <v>20196201340382</v>
          </cell>
          <cell r="C154">
            <v>43816.544745370367</v>
          </cell>
          <cell r="D154" t="str">
            <v>Correo Físico</v>
          </cell>
          <cell r="E154" t="str">
            <v xml:space="preserve">Oficina De Registro de Instrumentos Publicos de Pitalito AURORA CEBALLOS FORERO ORIP   AURORA CEBALLOS FORERO ORIP AURORA CEBALLOS FORERO ORIP AURORA CEBALLOS FORERO ORIP AURORA CEBALLOS FORERO ORIP AURORA CEBALLOS FORERO ORIP AURORA CEBALLES FORERO </v>
          </cell>
          <cell r="F154" t="str">
            <v>Huila</v>
          </cell>
          <cell r="G154" t="str">
            <v>Pitalito</v>
          </cell>
          <cell r="H154" t="str">
            <v>SOLICITUD CORRECCION INSCRIPCION DE RESOLUCION DE CIERRE # 13934 DEL 9 DE SEPTIEMBRE DE 2019 ( FMI 206-104878) RESPECTO AL AREA A FORMALIZAR</v>
          </cell>
          <cell r="I154">
            <v>43836</v>
          </cell>
          <cell r="J154" t="str">
            <v>Comunicación oficial</v>
          </cell>
          <cell r="K154" t="str">
            <v>Constancia de entrega respuesta</v>
          </cell>
          <cell r="L154" t="str">
            <v>NO</v>
          </cell>
          <cell r="M154" t="str">
            <v>Maomar Montes Mercado</v>
          </cell>
          <cell r="Q154" t="str">
            <v>ENTRADAS QUE NO REQUIEREN RESPUESTA</v>
          </cell>
          <cell r="R154">
            <v>1</v>
          </cell>
          <cell r="S154" t="str">
            <v>SUBDIRECCION ADMINISTRATIVA Y FINANCIERA</v>
          </cell>
          <cell r="T154" t="str">
            <v>Claudia Marcela Cortes Pinzon</v>
          </cell>
          <cell r="U154" t="str">
            <v>Myriam Gomez Camargo</v>
          </cell>
        </row>
        <row r="155">
          <cell r="A155">
            <v>154</v>
          </cell>
          <cell r="B155">
            <v>20196201340422</v>
          </cell>
          <cell r="C155">
            <v>43816.547233796293</v>
          </cell>
          <cell r="D155" t="str">
            <v>Correo Físico</v>
          </cell>
          <cell r="E155" t="str">
            <v xml:space="preserve">Oficina De Registro de Instrumentos Publicos de Pitalito AURORA CEBALLOS FORERO ORIP   AURORA CEBALLOS FORERO ORIP AURORA CEBALLOS FORERO ORIP AURORA CEBALLOS FORERO ORIP AURORA CEBALLOS FORERO ORIP AURORA CEBALLOS FORERO ORIP AURORA CEBALLES FORERO </v>
          </cell>
          <cell r="F155" t="str">
            <v>Huila</v>
          </cell>
          <cell r="G155" t="str">
            <v>Pitalito</v>
          </cell>
          <cell r="H155" t="str">
            <v>REGISTRO DE RESOLUCION DE APERTURA DE LA FASE ADMINISTRATIVA PARA LOS  ASUNTOS DE FORMALIZACION PRIVADA RAD: 20193101046991</v>
          </cell>
          <cell r="I155">
            <v>43857</v>
          </cell>
          <cell r="J155" t="str">
            <v>Consulta</v>
          </cell>
          <cell r="K155" t="str">
            <v>Respuesta a derecho de petición</v>
          </cell>
          <cell r="L155" t="str">
            <v>NO</v>
          </cell>
          <cell r="M155" t="str">
            <v>Wilbert Noel Castaño Castro</v>
          </cell>
          <cell r="Q155" t="str">
            <v>ENTRADAS QUE NO REQUIEREN RESPUESTA</v>
          </cell>
          <cell r="R155">
            <v>1</v>
          </cell>
          <cell r="S155" t="str">
            <v>SUBDIRECCION ADMINISTRATIVA Y FINANCIERA</v>
          </cell>
          <cell r="T155" t="str">
            <v>Claudia Marcela Cortes Pinzon</v>
          </cell>
          <cell r="U155" t="str">
            <v>Myriam Gomez Camargo</v>
          </cell>
        </row>
        <row r="156">
          <cell r="A156">
            <v>155</v>
          </cell>
          <cell r="B156">
            <v>20196201340452</v>
          </cell>
          <cell r="C156">
            <v>43816.549247685187</v>
          </cell>
          <cell r="D156" t="str">
            <v>Correo Físico</v>
          </cell>
          <cell r="E156" t="str">
            <v xml:space="preserve">Oficina De Registro de Instrumentos Publicos de Pitalito AURORA CEBALLOS FORERO ORIP   AURORA CEBALLOS FORERO ORIP AURORA CEBALLOS FORERO ORIP AURORA CEBALLOS FORERO ORIP AURORA CEBALLOS FORERO ORIP AURORA CEBALLOS FORERO ORIP AURORA CEBALLES FORERO </v>
          </cell>
          <cell r="F156" t="str">
            <v>Huila</v>
          </cell>
          <cell r="G156" t="str">
            <v>Pitalito</v>
          </cell>
          <cell r="H156" t="str">
            <v>SOLICITUD DE CORRECCION INSCRPCION DE RESOLUCION DE CIERRE # 12910 DEL 02 DE SEPTIEMBRE DE 2019 ( FMI 206-104868) RESPECTO ALAREA A FORMALIZAR</v>
          </cell>
          <cell r="I156">
            <v>43836</v>
          </cell>
          <cell r="J156" t="str">
            <v>Comunicación oficial</v>
          </cell>
          <cell r="K156" t="str">
            <v>Constancia de entrega respuesta</v>
          </cell>
          <cell r="L156" t="str">
            <v>NO</v>
          </cell>
          <cell r="M156" t="str">
            <v>Daniel Guillermo Gamboa Cañon</v>
          </cell>
          <cell r="Q156" t="str">
            <v>ENTRADAS QUE NO REQUIEREN RESPUESTA</v>
          </cell>
          <cell r="R156">
            <v>1</v>
          </cell>
          <cell r="S156" t="str">
            <v>SUBDIRECCION ADMINISTRATIVA Y FINANCIERA</v>
          </cell>
          <cell r="T156" t="str">
            <v>Claudia Marcela Cortes Pinzon</v>
          </cell>
          <cell r="U156" t="str">
            <v>Myriam Gomez Camargo</v>
          </cell>
        </row>
        <row r="157">
          <cell r="A157">
            <v>156</v>
          </cell>
          <cell r="B157">
            <v>20196201341492</v>
          </cell>
          <cell r="C157">
            <v>43816.695023148146</v>
          </cell>
          <cell r="D157" t="str">
            <v>Correo Físico</v>
          </cell>
          <cell r="E157" t="str">
            <v xml:space="preserve">Oficina De Registro de Instrumentos Publicos de Pitalito AURORA CEBALLOS FORERO ORIP   AURORA CEBALLOS FORERO ORIP AURORA CEBALLOS FORERO ORIP AURORA CEBALLOS FORERO ORIP AURORA CEBALLOS FORERO ORIP AURORA CEBALLOS FORERO ORIP AURORA CEBALLES FORERO </v>
          </cell>
          <cell r="F157" t="str">
            <v>Huila</v>
          </cell>
          <cell r="G157" t="str">
            <v>Pitalito</v>
          </cell>
          <cell r="H157" t="str">
            <v>SOLICITUD DE REGISTRO DE RESOLUCIONES DEFINITIVAS POR LOS CUALES SE CIERRA LA FASE ADMINISTRATIVA PARA LOS ASUNTOS DE FORMALIZACION REGULADO POR EL DECRETO LEY 902-2017</v>
          </cell>
          <cell r="I157">
            <v>43836</v>
          </cell>
          <cell r="J157" t="str">
            <v>Comunicación oficial</v>
          </cell>
          <cell r="K157" t="str">
            <v>Constancia de entrega respuesta</v>
          </cell>
          <cell r="L157" t="str">
            <v>NO</v>
          </cell>
          <cell r="M157" t="str">
            <v>Francy Aleixi Gomez Gomez</v>
          </cell>
          <cell r="Q157" t="str">
            <v>ENTRADAS QUE NO REQUIEREN RESPUESTA</v>
          </cell>
          <cell r="R157">
            <v>1</v>
          </cell>
          <cell r="S157" t="str">
            <v>SUBDIRECCION ADMINISTRATIVA Y FINANCIERA</v>
          </cell>
          <cell r="T157" t="str">
            <v>Claudia Marcela Cortes Pinzon</v>
          </cell>
          <cell r="U157" t="str">
            <v>Myriam Gomez Camargo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T152019"/>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47"/>
  <sheetViews>
    <sheetView tabSelected="1" zoomScale="70" zoomScaleNormal="70" workbookViewId="0">
      <selection activeCell="A2" sqref="A2"/>
    </sheetView>
  </sheetViews>
  <sheetFormatPr baseColWidth="10" defaultRowHeight="15" x14ac:dyDescent="0.25"/>
  <cols>
    <col min="3" max="3" width="24.7109375" customWidth="1"/>
    <col min="4" max="4" width="21" style="27" customWidth="1"/>
    <col min="6" max="6" width="26.28515625" customWidth="1"/>
    <col min="7" max="7" width="18.7109375" customWidth="1"/>
    <col min="9" max="9" width="43.5703125" customWidth="1"/>
    <col min="10" max="10" width="30.5703125" style="27" customWidth="1"/>
    <col min="11" max="11" width="13.7109375" customWidth="1"/>
    <col min="15" max="15" width="18.7109375" bestFit="1" customWidth="1"/>
    <col min="16" max="16" width="24.7109375" style="27" customWidth="1"/>
    <col min="17" max="17" width="32" customWidth="1"/>
    <col min="19" max="19" width="20.7109375" customWidth="1"/>
    <col min="23" max="23" width="13.140625" customWidth="1"/>
    <col min="24" max="24" width="8.85546875" customWidth="1"/>
    <col min="27" max="27" width="19.7109375" customWidth="1"/>
    <col min="28" max="28" width="48.42578125" customWidth="1"/>
    <col min="29" max="29" width="25.140625" customWidth="1"/>
  </cols>
  <sheetData>
    <row r="1" spans="1:29" x14ac:dyDescent="0.25">
      <c r="A1" s="30" t="s">
        <v>132</v>
      </c>
      <c r="B1" s="30"/>
      <c r="C1" s="30"/>
      <c r="D1" s="30"/>
      <c r="E1" s="30"/>
      <c r="F1" s="30"/>
      <c r="G1" s="30"/>
      <c r="H1" s="30"/>
      <c r="I1" s="30"/>
      <c r="J1" s="30"/>
      <c r="K1" s="30"/>
      <c r="L1" s="30"/>
      <c r="M1" s="30"/>
      <c r="N1" s="30"/>
      <c r="O1" s="30"/>
      <c r="P1" s="30"/>
      <c r="Q1" s="30"/>
      <c r="R1" s="30"/>
      <c r="S1" s="30"/>
      <c r="T1" s="30"/>
      <c r="U1" s="30"/>
      <c r="V1" s="30"/>
      <c r="W1" s="30"/>
      <c r="X1" s="30"/>
      <c r="Y1" s="30"/>
      <c r="Z1" s="30"/>
      <c r="AA1" s="30"/>
      <c r="AB1" s="30"/>
    </row>
    <row r="2" spans="1:29" ht="63.75" x14ac:dyDescent="0.25">
      <c r="A2" s="1" t="s">
        <v>0</v>
      </c>
      <c r="B2" s="1" t="s">
        <v>1</v>
      </c>
      <c r="C2" s="1" t="s">
        <v>2</v>
      </c>
      <c r="D2" s="1" t="s">
        <v>3</v>
      </c>
      <c r="E2" s="2" t="s">
        <v>4</v>
      </c>
      <c r="F2" s="2" t="s">
        <v>5</v>
      </c>
      <c r="G2" s="2" t="s">
        <v>6</v>
      </c>
      <c r="H2" s="2" t="s">
        <v>7</v>
      </c>
      <c r="I2" s="2" t="s">
        <v>8</v>
      </c>
      <c r="J2" s="2" t="s">
        <v>9</v>
      </c>
      <c r="K2" s="2" t="s">
        <v>10</v>
      </c>
      <c r="L2" s="2" t="s">
        <v>11</v>
      </c>
      <c r="M2" s="2" t="s">
        <v>12</v>
      </c>
      <c r="N2" s="2" t="s">
        <v>13</v>
      </c>
      <c r="O2" s="1" t="s">
        <v>14</v>
      </c>
      <c r="P2" s="1" t="s">
        <v>15</v>
      </c>
      <c r="Q2" s="2" t="s">
        <v>16</v>
      </c>
      <c r="R2" s="2" t="s">
        <v>17</v>
      </c>
      <c r="S2" s="2" t="s">
        <v>18</v>
      </c>
      <c r="T2" s="2" t="s">
        <v>19</v>
      </c>
      <c r="U2" s="2" t="s">
        <v>20</v>
      </c>
      <c r="V2" s="2" t="s">
        <v>21</v>
      </c>
      <c r="W2" s="3" t="s">
        <v>22</v>
      </c>
      <c r="X2" s="3" t="s">
        <v>23</v>
      </c>
      <c r="Y2" s="3" t="s">
        <v>24</v>
      </c>
      <c r="Z2" s="3" t="s">
        <v>25</v>
      </c>
      <c r="AA2" s="4" t="s">
        <v>26</v>
      </c>
      <c r="AB2" s="4" t="s">
        <v>27</v>
      </c>
      <c r="AC2" s="5"/>
    </row>
    <row r="3" spans="1:29" ht="90" x14ac:dyDescent="0.25">
      <c r="A3" s="6">
        <v>1</v>
      </c>
      <c r="B3" s="6">
        <v>24</v>
      </c>
      <c r="C3" s="7">
        <f>VLOOKUP(B3,'[1]BASE 2019'!$A$2:$C$157,2,0)</f>
        <v>20196200193952</v>
      </c>
      <c r="D3" s="25">
        <f>VLOOKUP(B3,'[1]BASE 2019'!$A$1:$C$157,3,0)</f>
        <v>43530.465081018519</v>
      </c>
      <c r="E3" s="8" t="str">
        <f>VLOOKUP(B3,'[1]BASE 2019'!$A$2:$U$157,4,0)</f>
        <v>Correo Electrónico</v>
      </c>
      <c r="F3" s="8" t="str">
        <f>VLOOKUP(B3,'[1]BASE 2019'!$A$2:$U$157,5,0)</f>
        <v>FLORESMIRO VARON ROMERO VARON ROMERO</v>
      </c>
      <c r="G3" s="6" t="str">
        <f>VLOOKUP(B3,'[1]BASE 2019'!$A$2:$U$157,6,0)</f>
        <v>Tolima</v>
      </c>
      <c r="H3" s="8" t="str">
        <f>VLOOKUP(B3,'[1]BASE 2019'!$A$2:$U$157,7,0)</f>
        <v>Chaparral</v>
      </c>
      <c r="I3" s="8" t="str">
        <f>VLOOKUP(B3,'[1]BASE 2019'!$A$2:$U$157,8,0)</f>
        <v>DERECHO DE PETICIÓN EN INTERÉS ESPECIAL - FORMALIZACION Y ADJUDICACIÓN DE PREDIO RURAL</v>
      </c>
      <c r="J3" s="28">
        <f>VLOOKUP(B3,'[1]BASE 2019'!$A$2:$U$157,9,0)</f>
        <v>43550</v>
      </c>
      <c r="K3" s="9" t="str">
        <f>VLOOKUP(B3,'[1]BASE 2019'!$A$2:$U$157,10,0)</f>
        <v>Comunicación oficial</v>
      </c>
      <c r="L3" s="9" t="str">
        <f>VLOOKUP(B3,'[1]BASE 2019'!$A$2:$U$157,11,0)</f>
        <v>Petición</v>
      </c>
      <c r="M3" s="9" t="str">
        <f>VLOOKUP(B3,'[1]BASE 2019'!$A$2:$U$157,12,0)</f>
        <v>SI</v>
      </c>
      <c r="N3" s="9" t="str">
        <f>VLOOKUP(B3,'[1]BASE 2019'!$A$2:$U$157,13,0)</f>
        <v>Jessica Paola Solano Pineda</v>
      </c>
      <c r="O3" s="10">
        <f>VLOOKUP(B3,'[1]BASE 2019'!$A$2:$U$157,14,0)</f>
        <v>20193100284291</v>
      </c>
      <c r="P3" s="28">
        <f>VLOOKUP(B3,'[1]BASE 2019'!$A$2:$U$157,15,0)</f>
        <v>43599</v>
      </c>
      <c r="Q3" s="9" t="str">
        <f>VLOOKUP(B3,'[1]BASE 2019'!$A$2:$U$157,16,0)</f>
        <v>Respuesta a derecho de petición</v>
      </c>
      <c r="R3" s="9" t="str">
        <f>VLOOKUP(B3,'[1]BASE 2019'!$A$2:$U$157,17,0)</f>
        <v>SOLICITUDES SOLUCIONADAS</v>
      </c>
      <c r="S3" s="9">
        <f>VLOOKUP(B3,'[1]BASE 2019'!$A$2:$U$157,18,0)</f>
        <v>43644.432523148149</v>
      </c>
      <c r="T3" s="9" t="str">
        <f>VLOOKUP(B3,'[1]BASE 2019'!$A$2:$U$157,19,0)</f>
        <v>SUBDIRECCION ADMINISTRATIVA Y FINANCIERA</v>
      </c>
      <c r="U3" s="9" t="str">
        <f>VLOOKUP(B3,'[1]BASE 2019'!$A$2:$U$157,20,0)</f>
        <v>Maira Alejandra Laiton Moreno</v>
      </c>
      <c r="V3" s="9" t="str">
        <f>VLOOKUP(B3,'[1]BASE 2019'!$A$2:$U$157,21,0)</f>
        <v>Leonardo Antonio Castañeda Celis</v>
      </c>
      <c r="W3" s="6" t="s">
        <v>28</v>
      </c>
      <c r="X3" s="6" t="s">
        <v>29</v>
      </c>
      <c r="Y3" s="6">
        <v>15</v>
      </c>
      <c r="Z3" s="6" t="s">
        <v>28</v>
      </c>
      <c r="AA3" s="9">
        <v>43644</v>
      </c>
      <c r="AB3" s="8" t="s">
        <v>30</v>
      </c>
      <c r="AC3" s="5"/>
    </row>
    <row r="4" spans="1:29" ht="165" x14ac:dyDescent="0.25">
      <c r="A4" s="6">
        <v>2</v>
      </c>
      <c r="B4" s="6">
        <v>3</v>
      </c>
      <c r="C4" s="7">
        <f>VLOOKUP(B4,'[1]BASE 2019'!$A$2:$C$157,2,0)</f>
        <v>20196200028642</v>
      </c>
      <c r="D4" s="25">
        <f>VLOOKUP(B4,'[1]BASE 2019'!$A$1:$C$157,3,0)</f>
        <v>43482.525543981479</v>
      </c>
      <c r="E4" s="8" t="str">
        <f>VLOOKUP(B4,'[1]BASE 2019'!$A$2:$U$157,4,0)</f>
        <v>Correo Físico</v>
      </c>
      <c r="F4" s="8" t="str">
        <f>VLOOKUP(B4,'[1]BASE 2019'!$A$2:$U$157,5,0)</f>
        <v xml:space="preserve">OFICINA DE REGISTRO DE INSTRUMENTOS PUBLICOS DE RAMIRIQUI - OFICINA DE REGISTRO DE INSTRUMENTOS PUBLICOS DE RA OFICINA DE REGISTRO DE INSTRUMENTOS PUBLICOS DE RA </v>
      </c>
      <c r="G4" s="6" t="str">
        <f>VLOOKUP(B4,'[1]BASE 2019'!$A$2:$U$157,6,0)</f>
        <v>Boyacá</v>
      </c>
      <c r="H4" s="8" t="str">
        <f>VLOOKUP(B4,'[1]BASE 2019'!$A$2:$U$157,7,0)</f>
        <v>Ramiriquí</v>
      </c>
      <c r="I4" s="8" t="str">
        <f>VLOOKUP(B4,'[1]BASE 2019'!$A$2:$U$157,8,0)</f>
        <v xml:space="preserve"> INSCRIPCION DE RESOLUCION DE INICIO DE FORMALIZACION  FMI. 090-29009</v>
      </c>
      <c r="J4" s="28">
        <f>VLOOKUP(B4,'[1]BASE 2019'!$A$2:$U$157,9,0)</f>
        <v>43502</v>
      </c>
      <c r="K4" s="9" t="str">
        <f>VLOOKUP(B4,'[1]BASE 2019'!$A$2:$U$157,10,0)</f>
        <v>Comunicación oficial</v>
      </c>
      <c r="L4" s="9" t="str">
        <f>VLOOKUP(B4,'[1]BASE 2019'!$A$2:$U$157,11,0)</f>
        <v>Respuesta a derecho de petición</v>
      </c>
      <c r="M4" s="9" t="str">
        <f>VLOOKUP(B4,'[1]BASE 2019'!$A$2:$U$157,12,0)</f>
        <v>NO</v>
      </c>
      <c r="N4" s="9" t="str">
        <f>VLOOKUP(B4,'[1]BASE 2019'!$A$2:$U$157,13,0)</f>
        <v>Wilbert Noel Castaño Castro</v>
      </c>
      <c r="O4" s="10">
        <f>VLOOKUP(B4,'[1]BASE 2019'!$A$2:$U$157,14,0)</f>
        <v>0</v>
      </c>
      <c r="P4" s="28">
        <f>VLOOKUP(B4,'[1]BASE 2019'!$A$2:$U$157,15,0)</f>
        <v>0</v>
      </c>
      <c r="Q4" s="9">
        <f>VLOOKUP(B4,'[1]BASE 2019'!$A$2:$U$157,16,0)</f>
        <v>0</v>
      </c>
      <c r="R4" s="9" t="str">
        <f>VLOOKUP(B4,'[1]BASE 2019'!$A$2:$U$157,17,0)</f>
        <v>ENTRADAS QUE NO REQUIEREN RESPUESTA</v>
      </c>
      <c r="S4" s="9">
        <f>VLOOKUP(B4,'[1]BASE 2019'!$A$2:$U$157,18,0)</f>
        <v>1</v>
      </c>
      <c r="T4" s="9" t="str">
        <f>VLOOKUP(B4,'[1]BASE 2019'!$A$2:$U$157,19,0)</f>
        <v>SUBDIRECCION ADMINISTRATIVA Y FINANCIERA</v>
      </c>
      <c r="U4" s="9" t="str">
        <f>VLOOKUP(B4,'[1]BASE 2019'!$A$2:$U$157,20,0)</f>
        <v>Leidy Viviana Garcia Palacio</v>
      </c>
      <c r="V4" s="9" t="str">
        <f>VLOOKUP(B4,'[1]BASE 2019'!$A$2:$U$157,21,0)</f>
        <v>Maira Alejandra Laiton Moreno</v>
      </c>
      <c r="W4" s="6" t="s">
        <v>28</v>
      </c>
      <c r="X4" s="6" t="s">
        <v>31</v>
      </c>
      <c r="Y4" s="6" t="s">
        <v>31</v>
      </c>
      <c r="Z4" s="6" t="s">
        <v>31</v>
      </c>
      <c r="AA4" s="6" t="s">
        <v>31</v>
      </c>
      <c r="AB4" s="8" t="s">
        <v>32</v>
      </c>
      <c r="AC4" s="11"/>
    </row>
    <row r="5" spans="1:29" ht="120" x14ac:dyDescent="0.25">
      <c r="A5" s="6">
        <v>3</v>
      </c>
      <c r="B5" s="6">
        <v>100</v>
      </c>
      <c r="C5" s="7">
        <f>VLOOKUP(B5,'[1]BASE 2019'!$A$2:$C$157,2,0)</f>
        <v>20196201109822</v>
      </c>
      <c r="D5" s="25">
        <f>VLOOKUP(B5,'[1]BASE 2019'!$A$1:$C$157,3,0)</f>
        <v>43755.668287037035</v>
      </c>
      <c r="E5" s="8" t="str">
        <f>VLOOKUP(B5,'[1]BASE 2019'!$A$2:$U$157,4,0)</f>
        <v>Correo Físico</v>
      </c>
      <c r="F5" s="8" t="str">
        <f>VLOOKUP(B5,'[1]BASE 2019'!$A$2:$U$157,5,0)</f>
        <v>MARIA ELCY ROJAS LEÓN</v>
      </c>
      <c r="G5" s="6" t="str">
        <f>VLOOKUP(B5,'[1]BASE 2019'!$A$2:$U$157,6,0)</f>
        <v>Valle del Cauca</v>
      </c>
      <c r="H5" s="8" t="str">
        <f>VLOOKUP(B5,'[1]BASE 2019'!$A$2:$U$157,7,0)</f>
        <v>Jamundí</v>
      </c>
      <c r="I5" s="8" t="str">
        <f>VLOOKUP(B5,'[1]BASE 2019'!$A$2:$U$157,8,0)</f>
        <v>DERECHO DE PETICION - SOLICITUD DE INFORMACION DE TRAMITE DE FORMALIZACION DEL PREDIO - VILLA JEHOVA - EXPEDIENTE # 763640100080146 DE OCTUBRE DE 2018.  NOTA: NOTIFICACIONES AL CELULAR</v>
      </c>
      <c r="J5" s="28">
        <f>VLOOKUP(B5,'[1]BASE 2019'!$A$2:$U$157,9,0)</f>
        <v>43775</v>
      </c>
      <c r="K5" s="9" t="str">
        <f>VLOOKUP(B5,'[1]BASE 2019'!$A$2:$U$157,10,0)</f>
        <v>Comunicación oficial</v>
      </c>
      <c r="L5" s="9" t="str">
        <f>VLOOKUP(B5,'[1]BASE 2019'!$A$2:$U$157,11,0)</f>
        <v>Petición</v>
      </c>
      <c r="M5" s="9" t="str">
        <f>VLOOKUP(B5,'[1]BASE 2019'!$A$2:$U$157,12,0)</f>
        <v>SI</v>
      </c>
      <c r="N5" s="9" t="str">
        <f>VLOOKUP(B5,'[1]BASE 2019'!$A$2:$U$157,13,0)</f>
        <v>Carla Johana Zamora Herrera</v>
      </c>
      <c r="O5" s="10">
        <f>VLOOKUP(B5,'[1]BASE 2019'!$A$2:$U$157,14,0)</f>
        <v>20203100120301</v>
      </c>
      <c r="P5" s="28">
        <f>VLOOKUP(B5,'[1]BASE 2019'!$A$2:$U$157,15,0)</f>
        <v>43872</v>
      </c>
      <c r="Q5" s="9" t="str">
        <f>VLOOKUP(B5,'[1]BASE 2019'!$A$2:$U$157,16,0)</f>
        <v>Consulta</v>
      </c>
      <c r="R5" s="9" t="str">
        <f>VLOOKUP(B5,'[1]BASE 2019'!$A$2:$U$157,17,0)</f>
        <v>SOLICITUDES SOLUCIONADAS</v>
      </c>
      <c r="S5" s="9">
        <f>VLOOKUP(B5,'[1]BASE 2019'!$A$2:$U$157,18,0)</f>
        <v>1</v>
      </c>
      <c r="T5" s="9" t="str">
        <f>VLOOKUP(B5,'[1]BASE 2019'!$A$2:$U$157,19,0)</f>
        <v>SUBDIRECCION ADMINISTRATIVA Y FINANCIERA</v>
      </c>
      <c r="U5" s="9" t="str">
        <f>VLOOKUP(B5,'[1]BASE 2019'!$A$2:$U$157,20,0)</f>
        <v>Claudia Marcela Cortes Pinzon</v>
      </c>
      <c r="V5" s="9" t="str">
        <f>VLOOKUP(B5,'[1]BASE 2019'!$A$2:$U$157,21,0)</f>
        <v>Myriam Gomez Camargo</v>
      </c>
      <c r="W5" s="6" t="s">
        <v>28</v>
      </c>
      <c r="X5" s="6" t="s">
        <v>29</v>
      </c>
      <c r="Y5" s="6">
        <v>61</v>
      </c>
      <c r="Z5" s="6" t="s">
        <v>28</v>
      </c>
      <c r="AA5" s="6" t="s">
        <v>29</v>
      </c>
      <c r="AB5" s="8" t="s">
        <v>33</v>
      </c>
      <c r="AC5" s="11"/>
    </row>
    <row r="6" spans="1:29" ht="135" x14ac:dyDescent="0.25">
      <c r="A6" s="6">
        <v>4</v>
      </c>
      <c r="B6" s="6">
        <v>43</v>
      </c>
      <c r="C6" s="7">
        <f>VLOOKUP(B6,'[1]BASE 2019'!$A$2:$C$157,2,0)</f>
        <v>20196200463392</v>
      </c>
      <c r="D6" s="25">
        <f>VLOOKUP(B6,'[1]BASE 2019'!$A$1:$C$157,3,0)</f>
        <v>43598.613587962966</v>
      </c>
      <c r="E6" s="8" t="str">
        <f>VLOOKUP(B6,'[1]BASE 2019'!$A$2:$U$157,4,0)</f>
        <v>Correo Físico</v>
      </c>
      <c r="F6" s="8" t="str">
        <f>VLOOKUP(B6,'[1]BASE 2019'!$A$2:$U$157,5,0)</f>
        <v xml:space="preserve">ORIP CHOCONTA ORIP CHOCONTA </v>
      </c>
      <c r="G6" s="6" t="str">
        <f>VLOOKUP(B6,'[1]BASE 2019'!$A$2:$U$157,6,0)</f>
        <v>Cundinamarca</v>
      </c>
      <c r="H6" s="8" t="str">
        <f>VLOOKUP(B6,'[1]BASE 2019'!$A$2:$U$157,7,0)</f>
        <v>Chocontá</v>
      </c>
      <c r="I6" s="8" t="str">
        <f>VLOOKUP(B6,'[1]BASE 2019'!$A$2:$U$157,8,0)</f>
        <v>REGISTRO DE RESOLUCION DE CIERRE FASE ADMINISTRATIVA PARA LOS ASUNTOS DE FORMALIZACION PRIVADA Y ADMON DE DERECHOS</v>
      </c>
      <c r="J6" s="28">
        <f>VLOOKUP(B6,'[1]BASE 2019'!$A$2:$U$157,9,0)</f>
        <v>43616</v>
      </c>
      <c r="K6" s="9" t="str">
        <f>VLOOKUP(B6,'[1]BASE 2019'!$A$2:$U$157,10,0)</f>
        <v>Comunicación oficial</v>
      </c>
      <c r="L6" s="9" t="str">
        <f>VLOOKUP(B6,'[1]BASE 2019'!$A$2:$U$157,11,0)</f>
        <v>Constancia de entrega respuesta</v>
      </c>
      <c r="M6" s="9" t="str">
        <f>VLOOKUP(B6,'[1]BASE 2019'!$A$2:$U$157,12,0)</f>
        <v>NO</v>
      </c>
      <c r="N6" s="9" t="str">
        <f>VLOOKUP(B6,'[1]BASE 2019'!$A$2:$U$157,13,0)</f>
        <v>Yors Alexander Zamudio</v>
      </c>
      <c r="O6" s="10">
        <f>VLOOKUP(B6,'[1]BASE 2019'!$A$2:$U$157,14,0)</f>
        <v>0</v>
      </c>
      <c r="P6" s="28">
        <f>VLOOKUP(B6,'[1]BASE 2019'!$A$2:$U$157,15,0)</f>
        <v>0</v>
      </c>
      <c r="Q6" s="9">
        <f>VLOOKUP(B6,'[1]BASE 2019'!$A$2:$U$157,16,0)</f>
        <v>0</v>
      </c>
      <c r="R6" s="9" t="str">
        <f>VLOOKUP(B6,'[1]BASE 2019'!$A$2:$U$157,17,0)</f>
        <v>ENTRADAS QUE NO REQUIEREN RESPUESTA</v>
      </c>
      <c r="S6" s="9">
        <f>VLOOKUP(B6,'[1]BASE 2019'!$A$2:$U$157,18,0)</f>
        <v>1</v>
      </c>
      <c r="T6" s="9" t="str">
        <f>VLOOKUP(B6,'[1]BASE 2019'!$A$2:$U$157,19,0)</f>
        <v>SUBDIRECCION ADMINISTRATIVA Y FINANCIERA</v>
      </c>
      <c r="U6" s="9" t="str">
        <f>VLOOKUP(B6,'[1]BASE 2019'!$A$2:$U$157,20,0)</f>
        <v>Melissa Andrea Sandoval Sanchez</v>
      </c>
      <c r="V6" s="9" t="str">
        <f>VLOOKUP(B6,'[1]BASE 2019'!$A$2:$U$157,21,0)</f>
        <v>Myriam Gomez Camargo</v>
      </c>
      <c r="W6" s="6" t="s">
        <v>28</v>
      </c>
      <c r="X6" s="6" t="s">
        <v>31</v>
      </c>
      <c r="Y6" s="6" t="s">
        <v>31</v>
      </c>
      <c r="Z6" s="6" t="s">
        <v>28</v>
      </c>
      <c r="AA6" s="6" t="s">
        <v>31</v>
      </c>
      <c r="AB6" s="8" t="s">
        <v>34</v>
      </c>
      <c r="AC6" s="5"/>
    </row>
    <row r="7" spans="1:29" ht="120" x14ac:dyDescent="0.25">
      <c r="A7" s="6">
        <v>5</v>
      </c>
      <c r="B7" s="6">
        <v>47</v>
      </c>
      <c r="C7" s="7">
        <f>VLOOKUP(B7,'[1]BASE 2019'!$A$2:$C$157,2,0)</f>
        <v>20196200501972</v>
      </c>
      <c r="D7" s="25">
        <f>VLOOKUP(B7,'[1]BASE 2019'!$A$1:$C$157,3,0)</f>
        <v>43606.575312499997</v>
      </c>
      <c r="E7" s="8" t="str">
        <f>VLOOKUP(B7,'[1]BASE 2019'!$A$2:$U$157,4,0)</f>
        <v>Correo Físico</v>
      </c>
      <c r="F7" s="8" t="str">
        <f>VLOOKUP(B7,'[1]BASE 2019'!$A$2:$U$157,5,0)</f>
        <v>Oficina de Registro de Instrumentos Públicos Seccional Yarumal Antioquia SONIA JOYA SANTIAGO SONIA JOYA SANTIAGO SONIA JOYA SANTIAGO</v>
      </c>
      <c r="G7" s="6" t="str">
        <f>VLOOKUP(B7,'[1]BASE 2019'!$A$2:$U$157,6,0)</f>
        <v>Antioquia</v>
      </c>
      <c r="H7" s="8" t="str">
        <f>VLOOKUP(B7,'[1]BASE 2019'!$A$2:$U$157,7,0)</f>
        <v>Yarumal</v>
      </c>
      <c r="I7" s="8" t="str">
        <f>VLOOKUP(B7,'[1]BASE 2019'!$A$2:$U$157,8,0)</f>
        <v xml:space="preserve">INICIO FASE ADMINISTRATIVA DE FORMALIZACION PRIVADA </v>
      </c>
      <c r="J7" s="28">
        <f>VLOOKUP(B7,'[1]BASE 2019'!$A$2:$U$157,9,0)</f>
        <v>43626</v>
      </c>
      <c r="K7" s="9" t="str">
        <f>VLOOKUP(B7,'[1]BASE 2019'!$A$2:$U$157,10,0)</f>
        <v>Comunicación oficial</v>
      </c>
      <c r="L7" s="9" t="str">
        <f>VLOOKUP(B7,'[1]BASE 2019'!$A$2:$U$157,11,0)</f>
        <v>Respuestas a derechos de petición remitidos por externos</v>
      </c>
      <c r="M7" s="9" t="str">
        <f>VLOOKUP(B7,'[1]BASE 2019'!$A$2:$U$157,12,0)</f>
        <v>NO</v>
      </c>
      <c r="N7" s="9" t="str">
        <f>VLOOKUP(B7,'[1]BASE 2019'!$A$2:$U$157,13,0)</f>
        <v>Gina Marcela Mestre Duran</v>
      </c>
      <c r="O7" s="10">
        <f>VLOOKUP(B7,'[1]BASE 2019'!$A$2:$U$157,14,0)</f>
        <v>0</v>
      </c>
      <c r="P7" s="28">
        <f>VLOOKUP(B7,'[1]BASE 2019'!$A$2:$U$157,15,0)</f>
        <v>0</v>
      </c>
      <c r="Q7" s="9">
        <f>VLOOKUP(B7,'[1]BASE 2019'!$A$2:$U$157,16,0)</f>
        <v>0</v>
      </c>
      <c r="R7" s="9" t="str">
        <f>VLOOKUP(B7,'[1]BASE 2019'!$A$2:$U$157,17,0)</f>
        <v>ENTRADAS QUE NO REQUIEREN RESPUESTA</v>
      </c>
      <c r="S7" s="9">
        <f>VLOOKUP(B7,'[1]BASE 2019'!$A$2:$U$157,18,0)</f>
        <v>1</v>
      </c>
      <c r="T7" s="9" t="str">
        <f>VLOOKUP(B7,'[1]BASE 2019'!$A$2:$U$157,19,0)</f>
        <v>SUBDIRECCION ADMINISTRATIVA Y FINANCIERA</v>
      </c>
      <c r="U7" s="9" t="str">
        <f>VLOOKUP(B7,'[1]BASE 2019'!$A$2:$U$157,20,0)</f>
        <v>Leidy Viviana Garcia Palacio</v>
      </c>
      <c r="V7" s="9" t="str">
        <f>VLOOKUP(B7,'[1]BASE 2019'!$A$2:$U$157,21,0)</f>
        <v>Myriam Gomez Camargo</v>
      </c>
      <c r="W7" s="6" t="s">
        <v>28</v>
      </c>
      <c r="X7" s="6" t="s">
        <v>31</v>
      </c>
      <c r="Y7" s="6" t="s">
        <v>31</v>
      </c>
      <c r="Z7" s="6" t="s">
        <v>28</v>
      </c>
      <c r="AA7" s="6" t="s">
        <v>31</v>
      </c>
      <c r="AB7" s="8" t="s">
        <v>35</v>
      </c>
      <c r="AC7" s="5"/>
    </row>
    <row r="8" spans="1:29" ht="105" x14ac:dyDescent="0.25">
      <c r="A8" s="6">
        <v>6</v>
      </c>
      <c r="B8" s="6">
        <v>26</v>
      </c>
      <c r="C8" s="7">
        <f>VLOOKUP(B8,'[1]BASE 2019'!$A$2:$C$157,2,0)</f>
        <v>20196200256172</v>
      </c>
      <c r="D8" s="25">
        <f>VLOOKUP(B8,'[1]BASE 2019'!$A$1:$C$157,3,0)</f>
        <v>43542.732928240737</v>
      </c>
      <c r="E8" s="8" t="str">
        <f>VLOOKUP(B8,'[1]BASE 2019'!$A$2:$U$157,4,0)</f>
        <v>Internet</v>
      </c>
      <c r="F8" s="8" t="str">
        <f>VLOOKUP(B8,'[1]BASE 2019'!$A$2:$U$157,5,0)</f>
        <v>JUAN PABLO PEREA ARTETA</v>
      </c>
      <c r="G8" s="6" t="str">
        <f>VLOOKUP(B8,'[1]BASE 2019'!$A$2:$U$157,6,0)</f>
        <v>Atlántico</v>
      </c>
      <c r="H8" s="8" t="str">
        <f>VLOOKUP(B8,'[1]BASE 2019'!$A$2:$U$157,7,0)</f>
        <v>Barranquilla</v>
      </c>
      <c r="I8" s="8" t="str">
        <f>VLOOKUP(B8,'[1]BASE 2019'!$A$2:$U$157,8,0)</f>
        <v>CONSULTA DECRETO 902 DEL 2017 - Consulta por inquietudes sobre el procedimiento de Formalización de predios privados al tenor del lo dispuesto en el Decreto Ley 902 del 2017</v>
      </c>
      <c r="J8" s="28">
        <f>VLOOKUP(B8,'[1]BASE 2019'!$A$2:$U$157,9,0)</f>
        <v>43560</v>
      </c>
      <c r="K8" s="9" t="str">
        <f>VLOOKUP(B8,'[1]BASE 2019'!$A$2:$U$157,10,0)</f>
        <v>Comunicación oficial</v>
      </c>
      <c r="L8" s="9" t="str">
        <f>VLOOKUP(B8,'[1]BASE 2019'!$A$2:$U$157,11,0)</f>
        <v>Petición</v>
      </c>
      <c r="M8" s="9" t="str">
        <f>VLOOKUP(B8,'[1]BASE 2019'!$A$2:$U$157,12,0)</f>
        <v>SI</v>
      </c>
      <c r="N8" s="9" t="str">
        <f>VLOOKUP(B8,'[1]BASE 2019'!$A$2:$U$157,13,0)</f>
        <v>Julia Viviana Molano Chavarria</v>
      </c>
      <c r="O8" s="10">
        <f>VLOOKUP(B8,'[1]BASE 2019'!$A$2:$U$157,14,0)</f>
        <v>20193100833791</v>
      </c>
      <c r="P8" s="28">
        <f>VLOOKUP(B8,'[1]BASE 2019'!$A$2:$U$157,15,0)</f>
        <v>43726</v>
      </c>
      <c r="Q8" s="9" t="str">
        <f>VLOOKUP(B8,'[1]BASE 2019'!$A$2:$U$157,16,0)</f>
        <v>Respuesta a derecho de petición</v>
      </c>
      <c r="R8" s="9" t="str">
        <f>VLOOKUP(B8,'[1]BASE 2019'!$A$2:$U$157,17,0)</f>
        <v>SOLICITUDES SOLUCIONADAS</v>
      </c>
      <c r="S8" s="9">
        <f>VLOOKUP(B8,'[1]BASE 2019'!$A$2:$U$157,18,0)</f>
        <v>43733.615925925929</v>
      </c>
      <c r="T8" s="9" t="str">
        <f>VLOOKUP(B8,'[1]BASE 2019'!$A$2:$U$157,19,0)</f>
        <v>SUBDIRECCION ADMINISTRATIVA Y FINANCIERA</v>
      </c>
      <c r="U8" s="9" t="str">
        <f>VLOOKUP(B8,'[1]BASE 2019'!$A$2:$U$157,20,0)</f>
        <v>Usuario Robot del Sistema</v>
      </c>
      <c r="V8" s="9" t="str">
        <f>VLOOKUP(B8,'[1]BASE 2019'!$A$2:$U$157,21,0)</f>
        <v>Maira Alejandra Laiton Moreno</v>
      </c>
      <c r="W8" s="6" t="s">
        <v>28</v>
      </c>
      <c r="X8" s="6" t="s">
        <v>29</v>
      </c>
      <c r="Y8" s="6">
        <v>94</v>
      </c>
      <c r="Z8" s="6" t="s">
        <v>28</v>
      </c>
      <c r="AA8" s="12">
        <v>43733</v>
      </c>
      <c r="AB8" s="8" t="s">
        <v>36</v>
      </c>
      <c r="AC8" s="5"/>
    </row>
    <row r="9" spans="1:29" ht="90" x14ac:dyDescent="0.25">
      <c r="A9" s="6">
        <v>7</v>
      </c>
      <c r="B9" s="6">
        <v>44</v>
      </c>
      <c r="C9" s="7">
        <f>VLOOKUP(B9,'[1]BASE 2019'!$A$2:$C$157,2,0)</f>
        <v>20196200470022</v>
      </c>
      <c r="D9" s="25">
        <f>VLOOKUP(B9,'[1]BASE 2019'!$A$1:$C$157,3,0)</f>
        <v>43599.55159722222</v>
      </c>
      <c r="E9" s="8" t="str">
        <f>VLOOKUP(B9,'[1]BASE 2019'!$A$2:$U$157,4,0)</f>
        <v>Correo Físico</v>
      </c>
      <c r="F9" s="8" t="str">
        <f>VLOOKUP(B9,'[1]BASE 2019'!$A$2:$U$157,5,0)</f>
        <v>JOSE FERNELLY MORENO TULANDI MORENO TULANDI</v>
      </c>
      <c r="G9" s="6" t="str">
        <f>VLOOKUP(B9,'[1]BASE 2019'!$A$2:$U$157,6,0)</f>
        <v>D. C.</v>
      </c>
      <c r="H9" s="8" t="str">
        <f>VLOOKUP(B9,'[1]BASE 2019'!$A$2:$U$157,7,0)</f>
        <v>Bogotá</v>
      </c>
      <c r="I9" s="8" t="str">
        <f>VLOOKUP(B9,'[1]BASE 2019'!$A$2:$U$157,8,0)</f>
        <v>DERECHO DE PETICIÓN FORMALIZACION O TITULACION PREDIO EL PALMAR</v>
      </c>
      <c r="J9" s="28">
        <f>VLOOKUP(B9,'[1]BASE 2019'!$A$2:$U$157,9,0)</f>
        <v>43619</v>
      </c>
      <c r="K9" s="9" t="str">
        <f>VLOOKUP(B9,'[1]BASE 2019'!$A$2:$U$157,10,0)</f>
        <v>Comunicación oficial</v>
      </c>
      <c r="L9" s="9" t="str">
        <f>VLOOKUP(B9,'[1]BASE 2019'!$A$2:$U$157,11,0)</f>
        <v>Petición</v>
      </c>
      <c r="M9" s="9" t="str">
        <f>VLOOKUP(B9,'[1]BASE 2019'!$A$2:$U$157,12,0)</f>
        <v>SI</v>
      </c>
      <c r="N9" s="9" t="str">
        <f>VLOOKUP(B9,'[1]BASE 2019'!$A$2:$U$157,13,0)</f>
        <v>Julia Viviana Molano Chavarria</v>
      </c>
      <c r="O9" s="10">
        <f>VLOOKUP(B9,'[1]BASE 2019'!$A$2:$U$157,14,0)</f>
        <v>20193100795841</v>
      </c>
      <c r="P9" s="28">
        <f>VLOOKUP(B9,'[1]BASE 2019'!$A$2:$U$157,15,0)</f>
        <v>43718</v>
      </c>
      <c r="Q9" s="9" t="str">
        <f>VLOOKUP(B9,'[1]BASE 2019'!$A$2:$U$157,16,0)</f>
        <v>Respuesta a derecho de petición</v>
      </c>
      <c r="R9" s="9" t="str">
        <f>VLOOKUP(B9,'[1]BASE 2019'!$A$2:$U$157,17,0)</f>
        <v>SOLICITUDES SOLUCIONADAS</v>
      </c>
      <c r="S9" s="9">
        <f>VLOOKUP(B9,'[1]BASE 2019'!$A$2:$U$157,18,0)</f>
        <v>43725.533761574072</v>
      </c>
      <c r="T9" s="9" t="str">
        <f>VLOOKUP(B9,'[1]BASE 2019'!$A$2:$U$157,19,0)</f>
        <v>SUBDIRECCION ADMINISTRATIVA Y FINANCIERA</v>
      </c>
      <c r="U9" s="9" t="str">
        <f>VLOOKUP(B9,'[1]BASE 2019'!$A$2:$U$157,20,0)</f>
        <v xml:space="preserve">Sonia Erlinda Cuervo Acosta </v>
      </c>
      <c r="V9" s="9" t="str">
        <f>VLOOKUP(B9,'[1]BASE 2019'!$A$2:$U$157,21,0)</f>
        <v>Myriam Gomez Camargo</v>
      </c>
      <c r="W9" s="6" t="s">
        <v>28</v>
      </c>
      <c r="X9" s="6" t="s">
        <v>29</v>
      </c>
      <c r="Y9" s="6">
        <v>64</v>
      </c>
      <c r="Z9" s="6" t="s">
        <v>28</v>
      </c>
      <c r="AA9" s="12">
        <v>43725</v>
      </c>
      <c r="AB9" s="8" t="s">
        <v>37</v>
      </c>
      <c r="AC9" s="5"/>
    </row>
    <row r="10" spans="1:29" ht="90" x14ac:dyDescent="0.25">
      <c r="A10" s="6">
        <v>8</v>
      </c>
      <c r="B10" s="6">
        <v>117</v>
      </c>
      <c r="C10" s="7">
        <f>VLOOKUP(B10,'[1]BASE 2019'!$A$2:$C$157,2,0)</f>
        <v>20196201181332</v>
      </c>
      <c r="D10" s="25">
        <f>VLOOKUP(B10,'[1]BASE 2019'!$A$1:$C$157,3,0)</f>
        <v>43776.544664351852</v>
      </c>
      <c r="E10" s="8" t="str">
        <f>VLOOKUP(B10,'[1]BASE 2019'!$A$2:$U$157,4,0)</f>
        <v>Correo Físico</v>
      </c>
      <c r="F10" s="8" t="str">
        <f>VLOOKUP(B10,'[1]BASE 2019'!$A$2:$U$157,5,0)</f>
        <v xml:space="preserve">Oficina de Registro de Instrumentos Públicos de Pitalito ORIP ORIP ORIP </v>
      </c>
      <c r="G10" s="6" t="str">
        <f>VLOOKUP(B10,'[1]BASE 2019'!$A$2:$U$157,6,0)</f>
        <v>Huila</v>
      </c>
      <c r="H10" s="8" t="str">
        <f>VLOOKUP(B10,'[1]BASE 2019'!$A$2:$U$157,7,0)</f>
        <v>Pitalito</v>
      </c>
      <c r="I10" s="8" t="str">
        <f>VLOOKUP(B10,'[1]BASE 2019'!$A$2:$U$157,8,0)</f>
        <v>REGISTRO DE RESOLUCIONES DE CIERRE  DE LA FASE  ADMINISTRATIVA PARA LOS ASUNTOS DE FORMALIZACION PRIVADA Y ADMINISTRACION DE DERECHOS</v>
      </c>
      <c r="J10" s="28">
        <f>VLOOKUP(B10,'[1]BASE 2019'!$A$2:$U$157,9,0)</f>
        <v>43796</v>
      </c>
      <c r="K10" s="9" t="str">
        <f>VLOOKUP(B10,'[1]BASE 2019'!$A$2:$U$157,10,0)</f>
        <v>Comunicación oficial</v>
      </c>
      <c r="L10" s="9" t="str">
        <f>VLOOKUP(B10,'[1]BASE 2019'!$A$2:$U$157,11,0)</f>
        <v>Constancia de entrega respuesta</v>
      </c>
      <c r="M10" s="9" t="str">
        <f>VLOOKUP(B10,'[1]BASE 2019'!$A$2:$U$157,12,0)</f>
        <v>NO</v>
      </c>
      <c r="N10" s="9" t="str">
        <f>VLOOKUP(B10,'[1]BASE 2019'!$A$2:$U$157,13,0)</f>
        <v>Yenny Marcela  Pulido Caballero</v>
      </c>
      <c r="O10" s="10">
        <f>VLOOKUP(B10,'[1]BASE 2019'!$A$2:$U$157,14,0)</f>
        <v>0</v>
      </c>
      <c r="P10" s="28">
        <f>VLOOKUP(B10,'[1]BASE 2019'!$A$2:$U$157,15,0)</f>
        <v>0</v>
      </c>
      <c r="Q10" s="9">
        <f>VLOOKUP(B10,'[1]BASE 2019'!$A$2:$U$157,16,0)</f>
        <v>0</v>
      </c>
      <c r="R10" s="9" t="str">
        <f>VLOOKUP(B10,'[1]BASE 2019'!$A$2:$U$157,17,0)</f>
        <v>ENTRADAS QUE NO REQUIEREN RESPUESTA</v>
      </c>
      <c r="S10" s="9">
        <f>VLOOKUP(B10,'[1]BASE 2019'!$A$2:$U$157,18,0)</f>
        <v>1</v>
      </c>
      <c r="T10" s="9" t="str">
        <f>VLOOKUP(B10,'[1]BASE 2019'!$A$2:$U$157,19,0)</f>
        <v>SUBDIRECCION ADMINISTRATIVA Y FINANCIERA</v>
      </c>
      <c r="U10" s="9" t="str">
        <f>VLOOKUP(B10,'[1]BASE 2019'!$A$2:$U$157,20,0)</f>
        <v>Leidy Viviana Garcia Palacio</v>
      </c>
      <c r="V10" s="9" t="str">
        <f>VLOOKUP(B10,'[1]BASE 2019'!$A$2:$U$157,21,0)</f>
        <v>Myriam Gomez Camargo</v>
      </c>
      <c r="W10" s="6" t="s">
        <v>28</v>
      </c>
      <c r="X10" s="6" t="s">
        <v>31</v>
      </c>
      <c r="Y10" s="6" t="s">
        <v>31</v>
      </c>
      <c r="Z10" s="6" t="s">
        <v>31</v>
      </c>
      <c r="AA10" s="6" t="s">
        <v>31</v>
      </c>
      <c r="AB10" s="8" t="s">
        <v>38</v>
      </c>
      <c r="AC10" s="5"/>
    </row>
    <row r="11" spans="1:29" ht="105" x14ac:dyDescent="0.25">
      <c r="A11" s="6">
        <v>9</v>
      </c>
      <c r="B11" s="6">
        <v>83</v>
      </c>
      <c r="C11" s="7">
        <f>VLOOKUP(B11,'[1]BASE 2019'!$A$2:$C$157,2,0)</f>
        <v>20196200889212</v>
      </c>
      <c r="D11" s="25">
        <f>VLOOKUP(B11,'[1]BASE 2019'!$A$1:$C$157,3,0)</f>
        <v>43699.717557870368</v>
      </c>
      <c r="E11" s="8" t="str">
        <f>VLOOKUP(B11,'[1]BASE 2019'!$A$2:$U$157,4,0)</f>
        <v>Correo Físico</v>
      </c>
      <c r="F11" s="8" t="str">
        <f>VLOOKUP(B11,'[1]BASE 2019'!$A$2:$U$157,5,0)</f>
        <v>ALIRIO CRUZ CRISTANCHO   CRUZ CRISTANCHO CRUZ CRISTANCHO   CRUZ CRISTANCHO CRUZ CRISTANCHO</v>
      </c>
      <c r="G11" s="6" t="str">
        <f>VLOOKUP(B11,'[1]BASE 2019'!$A$2:$U$157,6,0)</f>
        <v>Boyacá</v>
      </c>
      <c r="H11" s="8" t="str">
        <f>VLOOKUP(B11,'[1]BASE 2019'!$A$2:$U$157,7,0)</f>
        <v>Chiquinquirá</v>
      </c>
      <c r="I11" s="8" t="str">
        <f>VLOOKUP(B11,'[1]BASE 2019'!$A$2:$U$157,8,0)</f>
        <v>PODER SOLICITUD ESTUDIO DE TITULOS - SOLICITUD DE FORMALIZACIÓN DE LA PROPIEDAD DEL SEÑOR: EDGAR ANTONIO PINILLA SALAZAR,MI:# 072-503</v>
      </c>
      <c r="J11" s="28">
        <f>VLOOKUP(B11,'[1]BASE 2019'!$A$2:$U$157,9,0)</f>
        <v>43719</v>
      </c>
      <c r="K11" s="9" t="str">
        <f>VLOOKUP(B11,'[1]BASE 2019'!$A$2:$U$157,10,0)</f>
        <v>Comunicación oficial</v>
      </c>
      <c r="L11" s="9" t="str">
        <f>VLOOKUP(B11,'[1]BASE 2019'!$A$2:$U$157,11,0)</f>
        <v>Petición</v>
      </c>
      <c r="M11" s="9" t="str">
        <f>VLOOKUP(B11,'[1]BASE 2019'!$A$2:$U$157,12,0)</f>
        <v>SI</v>
      </c>
      <c r="N11" s="9" t="str">
        <f>VLOOKUP(B11,'[1]BASE 2019'!$A$2:$U$157,13,0)</f>
        <v>Sulma Paola Mendoza Salas</v>
      </c>
      <c r="O11" s="10">
        <f>VLOOKUP(B11,'[1]BASE 2019'!$A$2:$U$157,14,0)</f>
        <v>20193101068831</v>
      </c>
      <c r="P11" s="28">
        <f>VLOOKUP(B11,'[1]BASE 2019'!$A$2:$U$157,15,0)</f>
        <v>43788</v>
      </c>
      <c r="Q11" s="9" t="str">
        <f>VLOOKUP(B11,'[1]BASE 2019'!$A$2:$U$157,16,0)</f>
        <v>Respuesta a derecho de petición</v>
      </c>
      <c r="R11" s="9" t="str">
        <f>VLOOKUP(B11,'[1]BASE 2019'!$A$2:$U$157,17,0)</f>
        <v>SOLICITUDES SOLUCIONADAS</v>
      </c>
      <c r="S11" s="9">
        <f>VLOOKUP(B11,'[1]BASE 2019'!$A$2:$U$157,18,0)</f>
        <v>43903.684270833335</v>
      </c>
      <c r="T11" s="9" t="str">
        <f>VLOOKUP(B11,'[1]BASE 2019'!$A$2:$U$157,19,0)</f>
        <v>SUBDIRECCION ADMINISTRATIVA Y FINANCIERA</v>
      </c>
      <c r="U11" s="9" t="str">
        <f>VLOOKUP(B11,'[1]BASE 2019'!$A$2:$U$157,20,0)</f>
        <v>Claudia Marcela Cortes Pinzon</v>
      </c>
      <c r="V11" s="9" t="str">
        <f>VLOOKUP(B11,'[1]BASE 2019'!$A$2:$U$157,21,0)</f>
        <v>Maira Alejandra Laiton Moreno</v>
      </c>
      <c r="W11" s="6" t="s">
        <v>28</v>
      </c>
      <c r="X11" s="6" t="s">
        <v>29</v>
      </c>
      <c r="Y11" s="6">
        <v>46</v>
      </c>
      <c r="Z11" s="6" t="s">
        <v>29</v>
      </c>
      <c r="AA11" s="12">
        <v>43903</v>
      </c>
      <c r="AB11" s="8" t="s">
        <v>39</v>
      </c>
      <c r="AC11" s="5"/>
    </row>
    <row r="12" spans="1:29" ht="180" x14ac:dyDescent="0.25">
      <c r="A12" s="6">
        <v>10</v>
      </c>
      <c r="B12" s="6">
        <v>12</v>
      </c>
      <c r="C12" s="7">
        <f>VLOOKUP(B12,'[1]BASE 2019'!$A$2:$C$157,2,0)</f>
        <v>20196200062362</v>
      </c>
      <c r="D12" s="25">
        <f>VLOOKUP(B12,'[1]BASE 2019'!$A$1:$C$157,3,0)</f>
        <v>43493.729699074072</v>
      </c>
      <c r="E12" s="8" t="str">
        <f>VLOOKUP(B12,'[1]BASE 2019'!$A$2:$U$157,4,0)</f>
        <v>Correo Físico</v>
      </c>
      <c r="F12" s="8" t="str">
        <f>VLOOKUP(B12,'[1]BASE 2019'!$A$2:$U$157,5,0)</f>
        <v>OFICINA DE REGISTRO DE INSTRUMENTOS PUBLICOS DE SOGAMOSO - OFICINA DE REGISTRO DE INSTRUMENTOS PUBLICOS DE SO OFICINA DE REGISTRO DE INSTRUMENTOS PUBLICOS DE SO OFICINA DE REGISTRO DE INSTRUMENTOS PUBLICOS DE SOGAMOSO OFICINA DE REGISTRO DE INSTRUMEN</v>
      </c>
      <c r="G12" s="6" t="str">
        <f>VLOOKUP(B12,'[1]BASE 2019'!$A$2:$U$157,6,0)</f>
        <v>Boyacá</v>
      </c>
      <c r="H12" s="8" t="str">
        <f>VLOOKUP(B12,'[1]BASE 2019'!$A$2:$U$157,7,0)</f>
        <v>Sogamoso</v>
      </c>
      <c r="I12" s="8" t="str">
        <f>VLOOKUP(B12,'[1]BASE 2019'!$A$2:$U$157,8,0)</f>
        <v xml:space="preserve"> FORMALIZACION PRIVADA Y ADMINISTRATIVA DE DERECHOS REF. RESOLUCIÓN No 8506-2018</v>
      </c>
      <c r="J12" s="28">
        <f>VLOOKUP(B12,'[1]BASE 2019'!$A$2:$U$157,9,0)</f>
        <v>43511</v>
      </c>
      <c r="K12" s="9" t="str">
        <f>VLOOKUP(B12,'[1]BASE 2019'!$A$2:$U$157,10,0)</f>
        <v>Comunicación oficial</v>
      </c>
      <c r="L12" s="9" t="str">
        <f>VLOOKUP(B12,'[1]BASE 2019'!$A$2:$U$157,11,0)</f>
        <v>Constancia de entrega respuesta</v>
      </c>
      <c r="M12" s="9" t="str">
        <f>VLOOKUP(B12,'[1]BASE 2019'!$A$2:$U$157,12,0)</f>
        <v>NO</v>
      </c>
      <c r="N12" s="9" t="str">
        <f>VLOOKUP(B12,'[1]BASE 2019'!$A$2:$U$157,13,0)</f>
        <v>Nahir Mancipe Moreno</v>
      </c>
      <c r="O12" s="10">
        <f>VLOOKUP(B12,'[1]BASE 2019'!$A$2:$U$157,14,0)</f>
        <v>0</v>
      </c>
      <c r="P12" s="28">
        <f>VLOOKUP(B12,'[1]BASE 2019'!$A$2:$U$157,15,0)</f>
        <v>0</v>
      </c>
      <c r="Q12" s="9">
        <f>VLOOKUP(B12,'[1]BASE 2019'!$A$2:$U$157,16,0)</f>
        <v>0</v>
      </c>
      <c r="R12" s="9" t="str">
        <f>VLOOKUP(B12,'[1]BASE 2019'!$A$2:$U$157,17,0)</f>
        <v>ENTRADAS QUE NO REQUIEREN RESPUESTA</v>
      </c>
      <c r="S12" s="9">
        <f>VLOOKUP(B12,'[1]BASE 2019'!$A$2:$U$157,18,0)</f>
        <v>1</v>
      </c>
      <c r="T12" s="9" t="str">
        <f>VLOOKUP(B12,'[1]BASE 2019'!$A$2:$U$157,19,0)</f>
        <v>SUBDIRECCION ADMINISTRATIVA Y FINANCIERA</v>
      </c>
      <c r="U12" s="9" t="str">
        <f>VLOOKUP(B12,'[1]BASE 2019'!$A$2:$U$157,20,0)</f>
        <v>Leidy Viviana Garcia Palacio</v>
      </c>
      <c r="V12" s="9" t="str">
        <f>VLOOKUP(B12,'[1]BASE 2019'!$A$2:$U$157,21,0)</f>
        <v>Maira Alejandra Laiton Moreno</v>
      </c>
      <c r="W12" s="6" t="s">
        <v>28</v>
      </c>
      <c r="X12" s="6" t="s">
        <v>28</v>
      </c>
      <c r="Y12" s="6"/>
      <c r="Z12" s="6" t="s">
        <v>28</v>
      </c>
      <c r="AA12" s="6" t="s">
        <v>31</v>
      </c>
      <c r="AB12" s="8" t="s">
        <v>40</v>
      </c>
      <c r="AC12" s="5"/>
    </row>
    <row r="13" spans="1:29" ht="90" x14ac:dyDescent="0.25">
      <c r="A13" s="6">
        <v>11</v>
      </c>
      <c r="B13" s="6">
        <v>35</v>
      </c>
      <c r="C13" s="7">
        <f>VLOOKUP(B13,'[1]BASE 2019'!$A$2:$C$157,2,0)</f>
        <v>20196200375212</v>
      </c>
      <c r="D13" s="25">
        <f>VLOOKUP(B13,'[1]BASE 2019'!$A$1:$C$157,3,0)</f>
        <v>43577.459004629629</v>
      </c>
      <c r="E13" s="8" t="str">
        <f>VLOOKUP(B13,'[1]BASE 2019'!$A$2:$U$157,4,0)</f>
        <v>Correo Físico</v>
      </c>
      <c r="F13" s="8" t="str">
        <f>VLOOKUP(B13,'[1]BASE 2019'!$A$2:$U$157,5,0)</f>
        <v>REYNALDO JIMENEZ BAUTISTA</v>
      </c>
      <c r="G13" s="6" t="str">
        <f>VLOOKUP(B13,'[1]BASE 2019'!$A$2:$U$157,6,0)</f>
        <v>D. C.</v>
      </c>
      <c r="H13" s="8" t="str">
        <f>VLOOKUP(B13,'[1]BASE 2019'!$A$2:$U$157,7,0)</f>
        <v>Bogotá</v>
      </c>
      <c r="I13" s="8" t="str">
        <f>VLOOKUP(B13,'[1]BASE 2019'!$A$2:$U$157,8,0)</f>
        <v>REMISION DE DOCUMENTOS PARA PROCESO DE FORMALIZACION PREDIO EL PARAISO Y EL PORVENIR</v>
      </c>
      <c r="J13" s="28">
        <f>VLOOKUP(B13,'[1]BASE 2019'!$A$2:$U$157,9,0)</f>
        <v>43595</v>
      </c>
      <c r="K13" s="9" t="str">
        <f>VLOOKUP(B13,'[1]BASE 2019'!$A$2:$U$157,10,0)</f>
        <v>Comunicación oficial</v>
      </c>
      <c r="L13" s="9" t="str">
        <f>VLOOKUP(B13,'[1]BASE 2019'!$A$2:$U$157,11,0)</f>
        <v>Petición</v>
      </c>
      <c r="M13" s="9" t="str">
        <f>VLOOKUP(B13,'[1]BASE 2019'!$A$2:$U$157,12,0)</f>
        <v>SI</v>
      </c>
      <c r="N13" s="9" t="str">
        <f>VLOOKUP(B13,'[1]BASE 2019'!$A$2:$U$157,13,0)</f>
        <v>Jenny Maritza Pacheco Gomez</v>
      </c>
      <c r="O13" s="10">
        <f>VLOOKUP(B13,'[1]BASE 2019'!$A$2:$U$157,14,0)</f>
        <v>20193100306961</v>
      </c>
      <c r="P13" s="28">
        <f>VLOOKUP(B13,'[1]BASE 2019'!$A$2:$U$157,15,0)</f>
        <v>43585</v>
      </c>
      <c r="Q13" s="9" t="str">
        <f>VLOOKUP(B13,'[1]BASE 2019'!$A$2:$U$157,16,0)</f>
        <v>Respuesta a derecho de petición</v>
      </c>
      <c r="R13" s="9" t="str">
        <f>VLOOKUP(B13,'[1]BASE 2019'!$A$2:$U$157,17,0)</f>
        <v>SOLICITUDES SOLUCIONADAS</v>
      </c>
      <c r="S13" s="9">
        <f>VLOOKUP(B13,'[1]BASE 2019'!$A$2:$U$157,18,0)</f>
        <v>43587.599097222221</v>
      </c>
      <c r="T13" s="9" t="str">
        <f>VLOOKUP(B13,'[1]BASE 2019'!$A$2:$U$157,19,0)</f>
        <v>SUBDIRECCION ADMINISTRATIVA Y FINANCIERA</v>
      </c>
      <c r="U13" s="9" t="str">
        <f>VLOOKUP(B13,'[1]BASE 2019'!$A$2:$U$157,20,0)</f>
        <v>Melissa Andrea Sandoval Sanchez</v>
      </c>
      <c r="V13" s="9" t="str">
        <f>VLOOKUP(B13,'[1]BASE 2019'!$A$2:$U$157,21,0)</f>
        <v>Myriam Gomez Camargo</v>
      </c>
      <c r="W13" s="6" t="s">
        <v>28</v>
      </c>
      <c r="X13" s="6" t="s">
        <v>28</v>
      </c>
      <c r="Y13" s="6">
        <v>0</v>
      </c>
      <c r="Z13" s="6" t="s">
        <v>28</v>
      </c>
      <c r="AA13" s="12">
        <v>43587</v>
      </c>
      <c r="AB13" s="8" t="s">
        <v>41</v>
      </c>
      <c r="AC13" s="5"/>
    </row>
    <row r="14" spans="1:29" ht="180" x14ac:dyDescent="0.25">
      <c r="A14" s="6">
        <v>12</v>
      </c>
      <c r="B14" s="6">
        <v>144</v>
      </c>
      <c r="C14" s="7">
        <f>VLOOKUP(B14,'[1]BASE 2019'!$A$2:$C$157,2,0)</f>
        <v>20196201306362</v>
      </c>
      <c r="D14" s="25">
        <f>VLOOKUP(B14,'[1]BASE 2019'!$A$1:$C$157,3,0)</f>
        <v>43809.357951388891</v>
      </c>
      <c r="E14" s="8" t="str">
        <f>VLOOKUP(B14,'[1]BASE 2019'!$A$2:$U$157,4,0)</f>
        <v>Correo Físico</v>
      </c>
      <c r="F14" s="8" t="str">
        <f>VLOOKUP(B14,'[1]BASE 2019'!$A$2:$U$157,5,0)</f>
        <v>OFICINA DE REGISTRO DE INSTRUMENTOS PÚBLICOS ORIP- CAUCA POPAYAN DORIS AMPARO AVILES FIESCO   ORIP- CAUCA POPAYAN DORIS AMPARO AVILES FIESCO   ORIP- CAUCA POPAYAN DORIS AMPARO AVILES FIESCO   ORIP- CAUCA POPAYAN DORIS AMPARO AVILES FIESCO ORIP- CAUCA</v>
      </c>
      <c r="G14" s="6" t="str">
        <f>VLOOKUP(B14,'[1]BASE 2019'!$A$2:$U$157,6,0)</f>
        <v>Cauca</v>
      </c>
      <c r="H14" s="8" t="str">
        <f>VLOOKUP(B14,'[1]BASE 2019'!$A$2:$U$157,7,0)</f>
        <v>Popayán</v>
      </c>
      <c r="I14" s="8" t="str">
        <f>VLOOKUP(B14,'[1]BASE 2019'!$A$2:$U$157,8,0)</f>
        <v xml:space="preserve">RESOLUCION  # 7193  DEL 10/06/2020 MI:# 120-61440 DEMANDADO: PRIMITIVO MOSQUERA PIZO - DEVOLUCION DE ORDEN DE FORMALIZACION PRIVADA    </v>
      </c>
      <c r="J14" s="28">
        <f>VLOOKUP(B14,'[1]BASE 2019'!$A$2:$U$157,9,0)</f>
        <v>43829</v>
      </c>
      <c r="K14" s="9" t="str">
        <f>VLOOKUP(B14,'[1]BASE 2019'!$A$2:$U$157,10,0)</f>
        <v>Comunicación oficial</v>
      </c>
      <c r="L14" s="9" t="str">
        <f>VLOOKUP(B14,'[1]BASE 2019'!$A$2:$U$157,11,0)</f>
        <v>Constancia de entrega respuesta</v>
      </c>
      <c r="M14" s="9" t="str">
        <f>VLOOKUP(B14,'[1]BASE 2019'!$A$2:$U$157,12,0)</f>
        <v>NO</v>
      </c>
      <c r="N14" s="9" t="str">
        <f>VLOOKUP(B14,'[1]BASE 2019'!$A$2:$U$157,13,0)</f>
        <v>Ana Alejandra Herran Jimenez</v>
      </c>
      <c r="O14" s="10">
        <f>VLOOKUP(B14,'[1]BASE 2019'!$A$2:$U$157,14,0)</f>
        <v>0</v>
      </c>
      <c r="P14" s="28">
        <f>VLOOKUP(B14,'[1]BASE 2019'!$A$2:$U$157,15,0)</f>
        <v>0</v>
      </c>
      <c r="Q14" s="9">
        <f>VLOOKUP(B14,'[1]BASE 2019'!$A$2:$U$157,16,0)</f>
        <v>0</v>
      </c>
      <c r="R14" s="9" t="str">
        <f>VLOOKUP(B14,'[1]BASE 2019'!$A$2:$U$157,17,0)</f>
        <v>ENTRADAS QUE NO REQUIEREN RESPUESTA</v>
      </c>
      <c r="S14" s="9">
        <f>VLOOKUP(B14,'[1]BASE 2019'!$A$2:$U$157,18,0)</f>
        <v>1</v>
      </c>
      <c r="T14" s="9" t="str">
        <f>VLOOKUP(B14,'[1]BASE 2019'!$A$2:$U$157,19,0)</f>
        <v>SUBDIRECCION ADMINISTRATIVA Y FINANCIERA</v>
      </c>
      <c r="U14" s="9" t="str">
        <f>VLOOKUP(B14,'[1]BASE 2019'!$A$2:$U$157,20,0)</f>
        <v>Claudia Marcela Cortes Pinzon</v>
      </c>
      <c r="V14" s="9" t="str">
        <f>VLOOKUP(B14,'[1]BASE 2019'!$A$2:$U$157,21,0)</f>
        <v>Myriam Gomez Camargo</v>
      </c>
      <c r="W14" s="6" t="s">
        <v>28</v>
      </c>
      <c r="X14" s="6" t="s">
        <v>31</v>
      </c>
      <c r="Y14" s="6" t="s">
        <v>31</v>
      </c>
      <c r="Z14" s="6" t="s">
        <v>31</v>
      </c>
      <c r="AA14" s="6" t="s">
        <v>31</v>
      </c>
      <c r="AB14" s="8" t="s">
        <v>42</v>
      </c>
      <c r="AC14" s="5"/>
    </row>
    <row r="15" spans="1:29" ht="105" x14ac:dyDescent="0.25">
      <c r="A15" s="6">
        <v>13</v>
      </c>
      <c r="B15" s="6">
        <v>81</v>
      </c>
      <c r="C15" s="7">
        <f>VLOOKUP(B15,'[1]BASE 2019'!$A$2:$C$157,2,0)</f>
        <v>20196200884402</v>
      </c>
      <c r="D15" s="25">
        <f>VLOOKUP(B15,'[1]BASE 2019'!$A$1:$C$157,3,0)</f>
        <v>43699.410671296297</v>
      </c>
      <c r="E15" s="8" t="str">
        <f>VLOOKUP(B15,'[1]BASE 2019'!$A$2:$U$157,4,0)</f>
        <v>Correo Físico</v>
      </c>
      <c r="F15" s="8" t="str">
        <f>VLOOKUP(B15,'[1]BASE 2019'!$A$2:$U$157,5,0)</f>
        <v>FLOR ELISA BETANCOURT RODRIGUEZ</v>
      </c>
      <c r="G15" s="6" t="str">
        <f>VLOOKUP(B15,'[1]BASE 2019'!$A$2:$U$157,6,0)</f>
        <v>D. C.</v>
      </c>
      <c r="H15" s="8" t="str">
        <f>VLOOKUP(B15,'[1]BASE 2019'!$A$2:$U$157,7,0)</f>
        <v>Bogotá</v>
      </c>
      <c r="I15" s="8" t="str">
        <f>VLOOKUP(B15,'[1]BASE 2019'!$A$2:$U$157,8,0)</f>
        <v>SOLICITUD CÓDIGO 156460000120075 - FMI: 070-75388 Y 070-40607</v>
      </c>
      <c r="J15" s="28">
        <f>VLOOKUP(B15,'[1]BASE 2019'!$A$2:$U$157,9,0)</f>
        <v>43740</v>
      </c>
      <c r="K15" s="9" t="str">
        <f>VLOOKUP(B15,'[1]BASE 2019'!$A$2:$U$157,10,0)</f>
        <v>Petición</v>
      </c>
      <c r="L15" s="9" t="str">
        <f>VLOOKUP(B15,'[1]BASE 2019'!$A$2:$U$157,11,0)</f>
        <v>Solicitud de autorización de fraccionamiento</v>
      </c>
      <c r="M15" s="9" t="str">
        <f>VLOOKUP(B15,'[1]BASE 2019'!$A$2:$U$157,12,0)</f>
        <v>NO</v>
      </c>
      <c r="N15" s="9" t="str">
        <f>VLOOKUP(B15,'[1]BASE 2019'!$A$2:$U$157,13,0)</f>
        <v>Nelson Enrique Daza Ladino</v>
      </c>
      <c r="O15" s="10">
        <f>VLOOKUP(B15,'[1]BASE 2019'!$A$2:$U$157,14,0)</f>
        <v>0</v>
      </c>
      <c r="P15" s="28">
        <f>VLOOKUP(B15,'[1]BASE 2019'!$A$2:$U$157,15,0)</f>
        <v>0</v>
      </c>
      <c r="Q15" s="9">
        <f>VLOOKUP(B15,'[1]BASE 2019'!$A$2:$U$157,16,0)</f>
        <v>0</v>
      </c>
      <c r="R15" s="9" t="str">
        <f>VLOOKUP(B15,'[1]BASE 2019'!$A$2:$U$157,17,0)</f>
        <v>ENTRADAS QUE NO REQUIEREN RESPUESTA</v>
      </c>
      <c r="S15" s="9">
        <f>VLOOKUP(B15,'[1]BASE 2019'!$A$2:$U$157,18,0)</f>
        <v>1</v>
      </c>
      <c r="T15" s="9" t="str">
        <f>VLOOKUP(B15,'[1]BASE 2019'!$A$2:$U$157,19,0)</f>
        <v>SUBDIRECCION ADMINISTRATIVA Y FINANCIERA</v>
      </c>
      <c r="U15" s="9" t="str">
        <f>VLOOKUP(B15,'[1]BASE 2019'!$A$2:$U$157,20,0)</f>
        <v xml:space="preserve">Sonia Erlinda Cuervo Acosta </v>
      </c>
      <c r="V15" s="9" t="str">
        <f>VLOOKUP(B15,'[1]BASE 2019'!$A$2:$U$157,21,0)</f>
        <v>Maira Alejandra Laiton Moreno</v>
      </c>
      <c r="W15" s="6" t="s">
        <v>28</v>
      </c>
      <c r="X15" s="6" t="s">
        <v>29</v>
      </c>
      <c r="Y15" s="6" t="s">
        <v>29</v>
      </c>
      <c r="Z15" s="6" t="s">
        <v>29</v>
      </c>
      <c r="AA15" s="6" t="s">
        <v>29</v>
      </c>
      <c r="AB15" s="8" t="s">
        <v>43</v>
      </c>
      <c r="AC15" s="5"/>
    </row>
    <row r="16" spans="1:29" ht="180" x14ac:dyDescent="0.25">
      <c r="A16" s="6">
        <v>14</v>
      </c>
      <c r="B16" s="6">
        <v>118</v>
      </c>
      <c r="C16" s="7">
        <f>VLOOKUP(B16,'[1]BASE 2019'!$A$2:$C$157,2,0)</f>
        <v>20196201183642</v>
      </c>
      <c r="D16" s="25">
        <f>VLOOKUP(B16,'[1]BASE 2019'!$A$1:$C$157,3,0)</f>
        <v>43776.758159722223</v>
      </c>
      <c r="E16" s="8" t="str">
        <f>VLOOKUP(B16,'[1]BASE 2019'!$A$2:$U$157,4,0)</f>
        <v>Correo Físico</v>
      </c>
      <c r="F16" s="8" t="str">
        <f>VLOOKUP(B16,'[1]BASE 2019'!$A$2:$U$157,5,0)</f>
        <v xml:space="preserve">Oficina De Registro de Instrumentos Publicos de Pitalito AURORA CEBALLOS FORERO ORIP   AURORA CEBALLOS FORERO ORIP AURORA CEBALLOS FORERO ORIP AURORA CEBALLOS FORERO ORIP AURORA CEBALLOS FORERO ORIP AURORA CEBALLOS FORERO ORIP AURORA CEBALLES FORERO </v>
      </c>
      <c r="G16" s="6" t="str">
        <f>VLOOKUP(B16,'[1]BASE 2019'!$A$2:$U$157,6,0)</f>
        <v>Huila</v>
      </c>
      <c r="H16" s="8" t="str">
        <f>VLOOKUP(B16,'[1]BASE 2019'!$A$2:$U$157,7,0)</f>
        <v>Pitalito</v>
      </c>
      <c r="I16" s="8" t="str">
        <f>VLOOKUP(B16,'[1]BASE 2019'!$A$2:$U$157,8,0)</f>
        <v>REGISTRO DE RESOLUCION DE CIERRE DE LA FASE ADMINISTRATIVA PARA LOS ASUNTOS DE FORMALIZACION PRIVADA Y ADMINISTRACION DE DERECHOS</v>
      </c>
      <c r="J16" s="28">
        <f>VLOOKUP(B16,'[1]BASE 2019'!$A$2:$U$157,9,0)</f>
        <v>43796</v>
      </c>
      <c r="K16" s="9" t="str">
        <f>VLOOKUP(B16,'[1]BASE 2019'!$A$2:$U$157,10,0)</f>
        <v>Comunicación oficial</v>
      </c>
      <c r="L16" s="9" t="str">
        <f>VLOOKUP(B16,'[1]BASE 2019'!$A$2:$U$157,11,0)</f>
        <v>Constancia de entrega respuesta</v>
      </c>
      <c r="M16" s="9" t="str">
        <f>VLOOKUP(B16,'[1]BASE 2019'!$A$2:$U$157,12,0)</f>
        <v>NO</v>
      </c>
      <c r="N16" s="9" t="str">
        <f>VLOOKUP(B16,'[1]BASE 2019'!$A$2:$U$157,13,0)</f>
        <v>Maomar Montes Mercado</v>
      </c>
      <c r="O16" s="10">
        <f>VLOOKUP(B16,'[1]BASE 2019'!$A$2:$U$157,14,0)</f>
        <v>0</v>
      </c>
      <c r="P16" s="28">
        <f>VLOOKUP(B16,'[1]BASE 2019'!$A$2:$U$157,15,0)</f>
        <v>0</v>
      </c>
      <c r="Q16" s="9">
        <f>VLOOKUP(B16,'[1]BASE 2019'!$A$2:$U$157,16,0)</f>
        <v>0</v>
      </c>
      <c r="R16" s="9" t="str">
        <f>VLOOKUP(B16,'[1]BASE 2019'!$A$2:$U$157,17,0)</f>
        <v>ENTRADAS QUE NO REQUIEREN RESPUESTA</v>
      </c>
      <c r="S16" s="9">
        <f>VLOOKUP(B16,'[1]BASE 2019'!$A$2:$U$157,18,0)</f>
        <v>1</v>
      </c>
      <c r="T16" s="9" t="str">
        <f>VLOOKUP(B16,'[1]BASE 2019'!$A$2:$U$157,19,0)</f>
        <v>SUBDIRECCION ADMINISTRATIVA Y FINANCIERA</v>
      </c>
      <c r="U16" s="9" t="e">
        <f>VLOOKUP(B16,'[2]BASE T152019'!$A$2:$U$157,20,0)</f>
        <v>#N/A</v>
      </c>
      <c r="V16" s="9" t="str">
        <f>VLOOKUP(B16,'[1]BASE 2019'!$A$2:$U$157,21,0)</f>
        <v>Maira Alejandra Laiton Moreno</v>
      </c>
      <c r="W16" s="6" t="s">
        <v>28</v>
      </c>
      <c r="X16" s="6" t="s">
        <v>31</v>
      </c>
      <c r="Y16" s="6" t="s">
        <v>31</v>
      </c>
      <c r="Z16" s="6" t="s">
        <v>31</v>
      </c>
      <c r="AA16" s="6" t="s">
        <v>31</v>
      </c>
      <c r="AB16" s="8" t="s">
        <v>44</v>
      </c>
      <c r="AC16" s="5"/>
    </row>
    <row r="17" spans="1:29" ht="90" x14ac:dyDescent="0.25">
      <c r="A17" s="6">
        <v>15</v>
      </c>
      <c r="B17" s="6">
        <v>107</v>
      </c>
      <c r="C17" s="7">
        <f>VLOOKUP(B17,'[1]BASE 2019'!$A$2:$C$157,2,0)</f>
        <v>20196201116962</v>
      </c>
      <c r="D17" s="25">
        <f>VLOOKUP(B17,'[1]BASE 2019'!$A$1:$C$157,3,0)</f>
        <v>43759.328703703701</v>
      </c>
      <c r="E17" s="8" t="str">
        <f>VLOOKUP(B17,'[1]BASE 2019'!$A$2:$U$157,4,0)</f>
        <v>Correo Electrónico</v>
      </c>
      <c r="F17" s="8" t="str">
        <f>VLOOKUP(B17,'[1]BASE 2019'!$A$2:$U$157,5,0)</f>
        <v xml:space="preserve">procuraduria 15 judicial II ambiental y agraria de pasto ANA PATRICIA VELA RICAURTE </v>
      </c>
      <c r="G17" s="6" t="str">
        <f>VLOOKUP(B17,'[1]BASE 2019'!$A$2:$U$157,6,0)</f>
        <v>Nariño</v>
      </c>
      <c r="H17" s="8" t="str">
        <f>VLOOKUP(B17,'[1]BASE 2019'!$A$2:$U$157,7,0)</f>
        <v>Pasto</v>
      </c>
      <c r="I17" s="8" t="str">
        <f>VLOOKUP(B17,'[1]BASE 2019'!$A$2:$U$157,8,0)</f>
        <v>IntervenciÃ³n administrativa agraria â Asunto de formalizaciÃ³n privada de tierras No. 526940000100038 â Predio Julio Arboleda â Solicitante: ÃLVARO POPAYÃN CERÃN.</v>
      </c>
      <c r="J17" s="28">
        <f>VLOOKUP(B17,'[1]BASE 2019'!$A$2:$U$157,9,0)</f>
        <v>43777</v>
      </c>
      <c r="K17" s="9" t="str">
        <f>VLOOKUP(B17,'[1]BASE 2019'!$A$2:$U$157,10,0)</f>
        <v>Comunicación oficial</v>
      </c>
      <c r="L17" s="9" t="str">
        <f>VLOOKUP(B17,'[1]BASE 2019'!$A$2:$U$157,11,0)</f>
        <v>Traslado por competencia</v>
      </c>
      <c r="M17" s="9" t="str">
        <f>VLOOKUP(B17,'[1]BASE 2019'!$A$2:$U$157,12,0)</f>
        <v>NO</v>
      </c>
      <c r="N17" s="9" t="str">
        <f>VLOOKUP(B17,'[1]BASE 2019'!$A$2:$U$157,13,0)</f>
        <v>Carolina Acosta  - Convenio OIM</v>
      </c>
      <c r="O17" s="10">
        <f>VLOOKUP(B17,'[1]BASE 2019'!$A$2:$U$157,14,0)</f>
        <v>0</v>
      </c>
      <c r="P17" s="28">
        <f>VLOOKUP(B17,'[1]BASE 2019'!$A$2:$U$157,15,0)</f>
        <v>0</v>
      </c>
      <c r="Q17" s="9">
        <f>VLOOKUP(B17,'[1]BASE 2019'!$A$2:$U$157,16,0)</f>
        <v>0</v>
      </c>
      <c r="R17" s="9" t="str">
        <f>VLOOKUP(B17,'[1]BASE 2019'!$A$2:$U$157,17,0)</f>
        <v>ENTRADAS QUE NO REQUIEREN RESPUESTA</v>
      </c>
      <c r="S17" s="9">
        <f>VLOOKUP(B17,'[1]BASE 2019'!$A$2:$U$157,18,0)</f>
        <v>1</v>
      </c>
      <c r="T17" s="9" t="str">
        <f>VLOOKUP(B17,'[1]BASE 2019'!$A$2:$U$157,19,0)</f>
        <v>SUBDIRECCION ADMINISTRATIVA Y FINANCIERA</v>
      </c>
      <c r="U17" s="9" t="str">
        <f>VLOOKUP(B17,'[1]BASE 2019'!$A$2:$U$157,20,0)</f>
        <v>Myriam Gomez Camargo</v>
      </c>
      <c r="V17" s="9" t="str">
        <f>VLOOKUP(B17,'[1]BASE 2019'!$A$2:$U$157,21,0)</f>
        <v>Gloria Inés Robledo Blanco</v>
      </c>
      <c r="W17" s="6" t="s">
        <v>31</v>
      </c>
      <c r="X17" s="6" t="s">
        <v>31</v>
      </c>
      <c r="Y17" s="6" t="s">
        <v>31</v>
      </c>
      <c r="Z17" s="6" t="s">
        <v>31</v>
      </c>
      <c r="AA17" s="6" t="s">
        <v>31</v>
      </c>
      <c r="AB17" s="8" t="s">
        <v>45</v>
      </c>
      <c r="AC17" s="5"/>
    </row>
    <row r="18" spans="1:29" ht="90" x14ac:dyDescent="0.25">
      <c r="A18" s="6">
        <v>16</v>
      </c>
      <c r="B18" s="6">
        <v>124</v>
      </c>
      <c r="C18" s="7">
        <f>VLOOKUP(B18,'[1]BASE 2019'!$A$2:$C$157,2,0)</f>
        <v>20196201238632</v>
      </c>
      <c r="D18" s="25">
        <f>VLOOKUP(B18,'[1]BASE 2019'!$A$1:$C$157,3,0)</f>
        <v>43791.503148148149</v>
      </c>
      <c r="E18" s="8" t="str">
        <f>VLOOKUP(B18,'[1]BASE 2019'!$A$2:$U$157,4,0)</f>
        <v>Correo Físico</v>
      </c>
      <c r="F18" s="8" t="str">
        <f>VLOOKUP(B18,'[1]BASE 2019'!$A$2:$U$157,5,0)</f>
        <v>andres Felipe Jimenez Garcia Jimenez Garcia</v>
      </c>
      <c r="G18" s="6" t="str">
        <f>VLOOKUP(B18,'[1]BASE 2019'!$A$2:$U$157,6,0)</f>
        <v>Quindío</v>
      </c>
      <c r="H18" s="8" t="str">
        <f>VLOOKUP(B18,'[1]BASE 2019'!$A$2:$U$157,7,0)</f>
        <v>Armenia</v>
      </c>
      <c r="I18" s="8" t="str">
        <f>VLOOKUP(B18,'[1]BASE 2019'!$A$2:$U$157,8,0)</f>
        <v>DERECHO DEPETICION - SOLICITUD DE FORMALIZACION DE PROPIEDAD RURAL</v>
      </c>
      <c r="J18" s="28">
        <f>VLOOKUP(B18,'[1]BASE 2019'!$A$2:$U$157,9,0)</f>
        <v>43811</v>
      </c>
      <c r="K18" s="9" t="str">
        <f>VLOOKUP(B18,'[1]BASE 2019'!$A$2:$U$157,10,0)</f>
        <v>Comunicación oficial</v>
      </c>
      <c r="L18" s="9" t="str">
        <f>VLOOKUP(B18,'[1]BASE 2019'!$A$2:$U$157,11,0)</f>
        <v>Petición</v>
      </c>
      <c r="M18" s="9" t="str">
        <f>VLOOKUP(B18,'[1]BASE 2019'!$A$2:$U$157,12,0)</f>
        <v>SI</v>
      </c>
      <c r="N18" s="9" t="str">
        <f>VLOOKUP(B18,'[1]BASE 2019'!$A$2:$U$157,13,0)</f>
        <v>Rosarith Montes Trespalacios</v>
      </c>
      <c r="O18" s="10">
        <f>VLOOKUP(B18,'[1]BASE 2019'!$A$2:$U$157,14,0)</f>
        <v>20193101179861</v>
      </c>
      <c r="P18" s="28">
        <f>VLOOKUP(B18,'[1]BASE 2019'!$A$2:$U$157,15,0)</f>
        <v>43802</v>
      </c>
      <c r="Q18" s="9" t="str">
        <f>VLOOKUP(B18,'[1]BASE 2019'!$A$2:$U$157,16,0)</f>
        <v>Petición</v>
      </c>
      <c r="R18" s="9" t="str">
        <f>VLOOKUP(B18,'[1]BASE 2019'!$A$2:$U$157,17,0)</f>
        <v>SOLICITUDES SOLUCIONADAS</v>
      </c>
      <c r="S18" s="9">
        <f>VLOOKUP(B18,'[1]BASE 2019'!$A$2:$U$157,18,0)</f>
        <v>43805.768379629626</v>
      </c>
      <c r="T18" s="9" t="str">
        <f>VLOOKUP(B18,'[1]BASE 2019'!$A$2:$U$157,19,0)</f>
        <v>SUBDIRECCION ADMINISTRATIVA Y FINANCIERA</v>
      </c>
      <c r="U18" s="9" t="str">
        <f>VLOOKUP(B18,'[1]BASE 2019'!$A$2:$U$157,20,0)</f>
        <v>Claudia Marcela Cortes Pinzon</v>
      </c>
      <c r="V18" s="9" t="str">
        <f>VLOOKUP(B18,'[1]BASE 2019'!$A$2:$U$157,21,0)</f>
        <v>Myriam Gomez Camargo</v>
      </c>
      <c r="W18" s="6" t="s">
        <v>28</v>
      </c>
      <c r="X18" s="6" t="s">
        <v>28</v>
      </c>
      <c r="Y18" s="6">
        <v>0</v>
      </c>
      <c r="Z18" s="6" t="s">
        <v>28</v>
      </c>
      <c r="AA18" s="12">
        <v>43805</v>
      </c>
      <c r="AB18" s="8" t="s">
        <v>46</v>
      </c>
      <c r="AC18" s="5"/>
    </row>
    <row r="19" spans="1:29" ht="90" x14ac:dyDescent="0.25">
      <c r="A19" s="6">
        <v>17</v>
      </c>
      <c r="B19" s="6">
        <v>53</v>
      </c>
      <c r="C19" s="7">
        <f>VLOOKUP(B19,'[1]BASE 2019'!$A$2:$C$157,2,0)</f>
        <v>20196200600972</v>
      </c>
      <c r="D19" s="25">
        <f>VLOOKUP(B19,'[1]BASE 2019'!$A$1:$C$157,3,0)</f>
        <v>43628.635104166664</v>
      </c>
      <c r="E19" s="8" t="str">
        <f>VLOOKUP(B19,'[1]BASE 2019'!$A$2:$U$157,4,0)</f>
        <v>Correo Físico</v>
      </c>
      <c r="F19" s="8" t="str">
        <f>VLOOKUP(B19,'[1]BASE 2019'!$A$2:$U$157,5,0)</f>
        <v>LUZ MARINA VELASQUEZ VARGAS</v>
      </c>
      <c r="G19" s="6" t="str">
        <f>VLOOKUP(B19,'[1]BASE 2019'!$A$2:$U$157,6,0)</f>
        <v>Boyacá</v>
      </c>
      <c r="H19" s="8" t="str">
        <f>VLOOKUP(B19,'[1]BASE 2019'!$A$2:$U$157,7,0)</f>
        <v>Moniquirá</v>
      </c>
      <c r="I19" s="8" t="str">
        <f>VLOOKUP(B19,'[1]BASE 2019'!$A$2:$U$157,8,0)</f>
        <v>FORMALIZACION DE LA PROPIEDAD</v>
      </c>
      <c r="J19" s="28">
        <f>VLOOKUP(B19,'[1]BASE 2019'!$A$2:$U$157,9,0)</f>
        <v>43648</v>
      </c>
      <c r="K19" s="9" t="str">
        <f>VLOOKUP(B19,'[1]BASE 2019'!$A$2:$U$157,10,0)</f>
        <v>Comunicación oficial</v>
      </c>
      <c r="L19" s="9" t="str">
        <f>VLOOKUP(B19,'[1]BASE 2019'!$A$2:$U$157,11,0)</f>
        <v>Petición</v>
      </c>
      <c r="M19" s="9" t="str">
        <f>VLOOKUP(B19,'[1]BASE 2019'!$A$2:$U$157,12,0)</f>
        <v>SI</v>
      </c>
      <c r="N19" s="9" t="str">
        <f>VLOOKUP(B19,'[1]BASE 2019'!$A$2:$U$157,13,0)</f>
        <v>Julia Viviana Molano Chavarria</v>
      </c>
      <c r="O19" s="10">
        <f>VLOOKUP(B19,'[1]BASE 2019'!$A$2:$U$157,14,0)</f>
        <v>20203100439981</v>
      </c>
      <c r="P19" s="28">
        <f>VLOOKUP(B19,'[1]BASE 2019'!$A$2:$U$157,15,0)</f>
        <v>43968</v>
      </c>
      <c r="Q19" s="9" t="str">
        <f>VLOOKUP(B19,'[1]BASE 2019'!$A$2:$U$157,16,0)</f>
        <v>Respuesta a derecho de petición</v>
      </c>
      <c r="R19" s="9" t="str">
        <f>VLOOKUP(B19,'[1]BASE 2019'!$A$2:$U$157,17,0)</f>
        <v>SOLICITUDES SOLUCIONADAS</v>
      </c>
      <c r="S19" s="9">
        <f>VLOOKUP(B19,'[1]BASE 2019'!$A$2:$U$157,18,0)</f>
        <v>43971.653287037036</v>
      </c>
      <c r="T19" s="9" t="str">
        <f>VLOOKUP(B19,'[1]BASE 2019'!$A$2:$U$157,19,0)</f>
        <v>SUBDIRECCION ADMINISTRATIVA Y FINANCIERA</v>
      </c>
      <c r="U19" s="9" t="str">
        <f>VLOOKUP(B19,'[1]BASE 2019'!$A$2:$U$157,20,0)</f>
        <v>Melissa Andrea Sandoval Sanchez</v>
      </c>
      <c r="V19" s="9" t="str">
        <f>VLOOKUP(B19,'[1]BASE 2019'!$A$2:$U$157,21,0)</f>
        <v>Maira Alejandra Laiton Moreno</v>
      </c>
      <c r="W19" s="6" t="s">
        <v>28</v>
      </c>
      <c r="X19" s="6" t="s">
        <v>29</v>
      </c>
      <c r="Y19" s="6">
        <v>211</v>
      </c>
      <c r="Z19" s="6" t="s">
        <v>28</v>
      </c>
      <c r="AA19" s="12">
        <v>37396</v>
      </c>
      <c r="AB19" s="8" t="s">
        <v>47</v>
      </c>
      <c r="AC19" s="5"/>
    </row>
    <row r="20" spans="1:29" ht="180" x14ac:dyDescent="0.25">
      <c r="A20" s="6">
        <v>18</v>
      </c>
      <c r="B20" s="6">
        <v>155</v>
      </c>
      <c r="C20" s="7">
        <f>VLOOKUP(B20,'[1]BASE 2019'!$A$2:$C$157,2,0)</f>
        <v>20196201340452</v>
      </c>
      <c r="D20" s="25">
        <f>VLOOKUP(B20,'[1]BASE 2019'!$A$1:$C$157,3,0)</f>
        <v>43816.549247685187</v>
      </c>
      <c r="E20" s="8" t="str">
        <f>VLOOKUP(B20,'[1]BASE 2019'!$A$2:$U$157,4,0)</f>
        <v>Correo Físico</v>
      </c>
      <c r="F20" s="8" t="str">
        <f>VLOOKUP(B20,'[1]BASE 2019'!$A$2:$U$157,5,0)</f>
        <v xml:space="preserve">Oficina De Registro de Instrumentos Publicos de Pitalito AURORA CEBALLOS FORERO ORIP   AURORA CEBALLOS FORERO ORIP AURORA CEBALLOS FORERO ORIP AURORA CEBALLOS FORERO ORIP AURORA CEBALLOS FORERO ORIP AURORA CEBALLOS FORERO ORIP AURORA CEBALLES FORERO </v>
      </c>
      <c r="G20" s="6" t="str">
        <f>VLOOKUP(B20,'[1]BASE 2019'!$A$2:$U$157,6,0)</f>
        <v>Huila</v>
      </c>
      <c r="H20" s="8" t="str">
        <f>VLOOKUP(B20,'[1]BASE 2019'!$A$2:$U$157,7,0)</f>
        <v>Pitalito</v>
      </c>
      <c r="I20" s="8" t="str">
        <f>VLOOKUP(B20,'[1]BASE 2019'!$A$2:$U$157,8,0)</f>
        <v>SOLICITUD DE CORRECCION INSCRPCION DE RESOLUCION DE CIERRE # 12910 DEL 02 DE SEPTIEMBRE DE 2019 ( FMI 206-104868) RESPECTO ALAREA A FORMALIZAR</v>
      </c>
      <c r="J20" s="28">
        <f>VLOOKUP(B20,'[1]BASE 2019'!$A$2:$U$157,9,0)</f>
        <v>43836</v>
      </c>
      <c r="K20" s="9" t="str">
        <f>VLOOKUP(B20,'[1]BASE 2019'!$A$2:$U$157,10,0)</f>
        <v>Comunicación oficial</v>
      </c>
      <c r="L20" s="9" t="str">
        <f>VLOOKUP(B20,'[1]BASE 2019'!$A$2:$U$157,11,0)</f>
        <v>Constancia de entrega respuesta</v>
      </c>
      <c r="M20" s="9" t="str">
        <f>VLOOKUP(B20,'[1]BASE 2019'!$A$2:$U$157,12,0)</f>
        <v>NO</v>
      </c>
      <c r="N20" s="9" t="str">
        <f>VLOOKUP(B20,'[1]BASE 2019'!$A$2:$U$157,13,0)</f>
        <v>Daniel Guillermo Gamboa Cañon</v>
      </c>
      <c r="O20" s="10">
        <f>VLOOKUP(B20,'[1]BASE 2019'!$A$2:$U$157,14,0)</f>
        <v>0</v>
      </c>
      <c r="P20" s="28">
        <f>VLOOKUP(B20,'[1]BASE 2019'!$A$2:$U$157,15,0)</f>
        <v>0</v>
      </c>
      <c r="Q20" s="9">
        <f>VLOOKUP(B20,'[1]BASE 2019'!$A$2:$U$157,16,0)</f>
        <v>0</v>
      </c>
      <c r="R20" s="9" t="str">
        <f>VLOOKUP(B20,'[1]BASE 2019'!$A$2:$U$157,17,0)</f>
        <v>ENTRADAS QUE NO REQUIEREN RESPUESTA</v>
      </c>
      <c r="S20" s="9">
        <f>VLOOKUP(B20,'[1]BASE 2019'!$A$2:$U$157,18,0)</f>
        <v>1</v>
      </c>
      <c r="T20" s="9" t="str">
        <f>VLOOKUP(B20,'[1]BASE 2019'!$A$2:$U$157,19,0)</f>
        <v>SUBDIRECCION ADMINISTRATIVA Y FINANCIERA</v>
      </c>
      <c r="U20" s="9" t="str">
        <f>VLOOKUP(B20,'[1]BASE 2019'!$A$2:$U$157,20,0)</f>
        <v>Claudia Marcela Cortes Pinzon</v>
      </c>
      <c r="V20" s="9" t="str">
        <f>VLOOKUP(B20,'[1]BASE 2019'!$A$2:$U$157,21,0)</f>
        <v>Myriam Gomez Camargo</v>
      </c>
      <c r="W20" s="6" t="s">
        <v>28</v>
      </c>
      <c r="X20" s="6" t="s">
        <v>28</v>
      </c>
      <c r="Y20" s="6" t="s">
        <v>31</v>
      </c>
      <c r="Z20" s="6" t="s">
        <v>28</v>
      </c>
      <c r="AA20" s="6" t="s">
        <v>31</v>
      </c>
      <c r="AB20" s="8" t="s">
        <v>48</v>
      </c>
      <c r="AC20" s="5"/>
    </row>
    <row r="21" spans="1:29" ht="105" x14ac:dyDescent="0.25">
      <c r="A21" s="6">
        <v>19</v>
      </c>
      <c r="B21" s="6">
        <v>77</v>
      </c>
      <c r="C21" s="7">
        <f>VLOOKUP(B21,'[1]BASE 2019'!$A$2:$C$157,2,0)</f>
        <v>20196200852132</v>
      </c>
      <c r="D21" s="25">
        <f>VLOOKUP(B21,'[1]BASE 2019'!$A$1:$C$157,3,0)</f>
        <v>43690.515567129631</v>
      </c>
      <c r="E21" s="8" t="str">
        <f>VLOOKUP(B21,'[1]BASE 2019'!$A$2:$U$157,4,0)</f>
        <v>Internet</v>
      </c>
      <c r="F21" s="8" t="str">
        <f>VLOOKUP(B21,'[1]BASE 2019'!$A$2:$U$157,5,0)</f>
        <v>ESPERANZA ESCOBAR VIVEROS</v>
      </c>
      <c r="G21" s="6" t="str">
        <f>VLOOKUP(B21,'[1]BASE 2019'!$A$2:$U$157,6,0)</f>
        <v>Valle del Cauca</v>
      </c>
      <c r="H21" s="8" t="str">
        <f>VLOOKUP(B21,'[1]BASE 2019'!$A$2:$U$157,7,0)</f>
        <v>Cali</v>
      </c>
      <c r="I21" s="8" t="str">
        <f>VLOOKUP(B21,'[1]BASE 2019'!$A$2:$U$157,8,0)</f>
        <v>Información sobre tramite de escrituras - En que estado se encuentra mi tramite radicado en la oficina de formalización de Jamundí</v>
      </c>
      <c r="J21" s="28">
        <f>VLOOKUP(B21,'[1]BASE 2019'!$A$2:$U$157,9,0)</f>
        <v>0</v>
      </c>
      <c r="K21" s="9" t="str">
        <f>VLOOKUP(B21,'[1]BASE 2019'!$A$2:$U$157,10,0)</f>
        <v xml:space="preserve"> </v>
      </c>
      <c r="L21" s="9" t="str">
        <f>VLOOKUP(B21,'[1]BASE 2019'!$A$2:$U$157,11,0)</f>
        <v>Petición</v>
      </c>
      <c r="M21" s="9" t="str">
        <f>VLOOKUP(B21,'[1]BASE 2019'!$A$2:$U$157,12,0)</f>
        <v>SI</v>
      </c>
      <c r="N21" s="9" t="str">
        <f>VLOOKUP(B21,'[1]BASE 2019'!$A$2:$U$157,13,0)</f>
        <v>Carolina Acosta  - Convenio OIM</v>
      </c>
      <c r="O21" s="10">
        <f>VLOOKUP(B21,'[1]BASE 2019'!$A$2:$U$157,14,0)</f>
        <v>20194201046221</v>
      </c>
      <c r="P21" s="28">
        <f>VLOOKUP(B21,'[1]BASE 2019'!$A$2:$U$157,15,0)</f>
        <v>43776</v>
      </c>
      <c r="Q21" s="9" t="str">
        <f>VLOOKUP(B21,'[1]BASE 2019'!$A$2:$U$157,16,0)</f>
        <v>Respuesta a derecho de petición</v>
      </c>
      <c r="R21" s="9" t="str">
        <f>VLOOKUP(B21,'[1]BASE 2019'!$A$2:$U$157,17,0)</f>
        <v>SOLICITUDES SOLUCIONADAS</v>
      </c>
      <c r="S21" s="9">
        <f>VLOOKUP(B21,'[1]BASE 2019'!$A$2:$U$157,18,0)</f>
        <v>43782.364791666667</v>
      </c>
      <c r="T21" s="9" t="str">
        <f>VLOOKUP(B21,'[1]BASE 2019'!$A$2:$U$157,19,0)</f>
        <v>SUBDIRECCION ADMINISTRATIVA Y FINANCIERA</v>
      </c>
      <c r="U21" s="9" t="str">
        <f>VLOOKUP(B21,'[1]BASE 2019'!$A$2:$U$157,20,0)</f>
        <v>Usuario Robot del Sistema</v>
      </c>
      <c r="V21" s="9" t="str">
        <f>VLOOKUP(B21,'[1]BASE 2019'!$A$2:$U$157,21,0)</f>
        <v>Myriam Gomez Camargo</v>
      </c>
      <c r="W21" s="6" t="s">
        <v>28</v>
      </c>
      <c r="X21" s="6" t="s">
        <v>29</v>
      </c>
      <c r="Y21" s="6">
        <v>44</v>
      </c>
      <c r="Z21" s="6" t="s">
        <v>29</v>
      </c>
      <c r="AA21" s="12">
        <v>43782</v>
      </c>
      <c r="AB21" s="8" t="s">
        <v>49</v>
      </c>
      <c r="AC21" s="5"/>
    </row>
    <row r="22" spans="1:29" ht="120" x14ac:dyDescent="0.25">
      <c r="A22" s="6">
        <v>20</v>
      </c>
      <c r="B22" s="6">
        <v>6</v>
      </c>
      <c r="C22" s="7">
        <f>VLOOKUP(B22,'[1]BASE 2019'!$A$2:$C$157,2,0)</f>
        <v>20196200040102</v>
      </c>
      <c r="D22" s="25">
        <f>VLOOKUP(B22,'[1]BASE 2019'!$A$1:$C$157,3,0)</f>
        <v>43487.419166666667</v>
      </c>
      <c r="E22" s="8" t="str">
        <f>VLOOKUP(B22,'[1]BASE 2019'!$A$2:$U$157,4,0)</f>
        <v>Correo Físico</v>
      </c>
      <c r="F22" s="8" t="str">
        <f>VLOOKUP(B22,'[1]BASE 2019'!$A$2:$U$157,5,0)</f>
        <v>MARIA CECILIA GOMEZ LOPÉZ</v>
      </c>
      <c r="G22" s="6" t="str">
        <f>VLOOKUP(B22,'[1]BASE 2019'!$A$2:$U$157,6,0)</f>
        <v>D. C.</v>
      </c>
      <c r="H22" s="8" t="str">
        <f>VLOOKUP(B22,'[1]BASE 2019'!$A$2:$U$157,7,0)</f>
        <v>Bogotá</v>
      </c>
      <c r="I22" s="8" t="str">
        <f>VLOOKUP(B22,'[1]BASE 2019'!$A$2:$U$157,8,0)</f>
        <v>SOLICITUD DE INFORME DE APERTURA DE PROCEDIMIENTO UNICO DE ORDENAMIENTO SOCIAL DE LA PROPIEDAD RURAL SEGUN RES 1433 DE 09-05-2018</v>
      </c>
      <c r="J22" s="28">
        <f>VLOOKUP(B22,'[1]BASE 2019'!$A$2:$U$157,9,0)</f>
        <v>43507</v>
      </c>
      <c r="K22" s="9" t="str">
        <f>VLOOKUP(B22,'[1]BASE 2019'!$A$2:$U$157,10,0)</f>
        <v>Comunicación oficial</v>
      </c>
      <c r="L22" s="9" t="str">
        <f>VLOOKUP(B22,'[1]BASE 2019'!$A$2:$U$157,11,0)</f>
        <v>Expediente Digitalizado Masivo Formalización MADR</v>
      </c>
      <c r="M22" s="9" t="str">
        <f>VLOOKUP(B22,'[1]BASE 2019'!$A$2:$U$157,12,0)</f>
        <v>SI</v>
      </c>
      <c r="N22" s="9" t="str">
        <f>VLOOKUP(B22,'[1]BASE 2019'!$A$2:$U$157,13,0)</f>
        <v>Luis alejandro Campuzano Garcia</v>
      </c>
      <c r="O22" s="10">
        <f>VLOOKUP(B22,'[1]BASE 2019'!$A$2:$U$157,14,0)</f>
        <v>20193100046781</v>
      </c>
      <c r="P22" s="28">
        <f>VLOOKUP(B22,'[1]BASE 2019'!$A$2:$U$157,15,0)</f>
        <v>43501.483275462961</v>
      </c>
      <c r="Q22" s="9" t="str">
        <f>VLOOKUP(B22,'[1]BASE 2019'!$A$2:$U$157,16,0)</f>
        <v>Respuesta a derecho de petición</v>
      </c>
      <c r="R22" s="9" t="str">
        <f>VLOOKUP(B22,'[1]BASE 2019'!$A$2:$U$157,17,0)</f>
        <v>SOLICITUDES SOLUCIONADAS</v>
      </c>
      <c r="S22" s="9">
        <f>VLOOKUP(B22,'[1]BASE 2019'!$A$2:$U$157,18,0)</f>
        <v>1</v>
      </c>
      <c r="T22" s="9" t="str">
        <f>VLOOKUP(B22,'[1]BASE 2019'!$A$2:$U$157,19,0)</f>
        <v>SUBDIRECCION ADMINISTRATIVA Y FINANCIERA</v>
      </c>
      <c r="U22" s="9" t="str">
        <f>VLOOKUP(B22,'[1]BASE 2019'!$A$2:$U$157,20,0)</f>
        <v>Leidy Viviana Garcia Palacio</v>
      </c>
      <c r="V22" s="9" t="str">
        <f>VLOOKUP(B22,'[1]BASE 2019'!$A$2:$U$157,21,0)</f>
        <v>Maira Alejandra Laiton Moreno</v>
      </c>
      <c r="W22" s="6" t="s">
        <v>28</v>
      </c>
      <c r="X22" s="6" t="s">
        <v>28</v>
      </c>
      <c r="Y22" s="6">
        <v>0</v>
      </c>
      <c r="Z22" s="6" t="s">
        <v>28</v>
      </c>
      <c r="AA22" s="6" t="s">
        <v>29</v>
      </c>
      <c r="AB22" s="8" t="s">
        <v>50</v>
      </c>
      <c r="AC22" s="5"/>
    </row>
    <row r="23" spans="1:29" ht="105" x14ac:dyDescent="0.25">
      <c r="A23" s="6">
        <v>21</v>
      </c>
      <c r="B23" s="6">
        <v>125</v>
      </c>
      <c r="C23" s="7">
        <f>VLOOKUP(B23,'[1]BASE 2019'!$A$2:$C$157,2,0)</f>
        <v>20196201245032</v>
      </c>
      <c r="D23" s="25">
        <f>VLOOKUP(B23,'[1]BASE 2019'!$A$1:$C$157,3,0)</f>
        <v>43794.662939814814</v>
      </c>
      <c r="E23" s="8" t="str">
        <f>VLOOKUP(B23,'[1]BASE 2019'!$A$2:$U$157,4,0)</f>
        <v>Correo Electrónico</v>
      </c>
      <c r="F23" s="8" t="str">
        <f>VLOOKUP(B23,'[1]BASE 2019'!$A$2:$U$157,5,0)</f>
        <v xml:space="preserve">procuraduria 15 judicial II ambiental y agraria de pasto ANA PATRICIA VELA RICAURTE ANA PATRICIA VELA RICAURTE </v>
      </c>
      <c r="G23" s="6" t="str">
        <f>VLOOKUP(B23,'[1]BASE 2019'!$A$2:$U$157,6,0)</f>
        <v>Nariño</v>
      </c>
      <c r="H23" s="8" t="str">
        <f>VLOOKUP(B23,'[1]BASE 2019'!$A$2:$U$157,7,0)</f>
        <v>Pasto</v>
      </c>
      <c r="I23" s="8" t="str">
        <f>VLOOKUP(B23,'[1]BASE 2019'!$A$2:$U$157,8,0)</f>
        <v>Su oficio 2019310122271 de 30 de octubre de 2019. Intervención administrativa agraria  Asunto de formalización privada de tierras No. 526850100020010  Predio LA CAMELIA  Solicitante: MARÍA TERESA ORTEGA DE MONTERO y SERVELEÓN MONTERO ORTIZ  Resolución</v>
      </c>
      <c r="J23" s="28">
        <f>VLOOKUP(B23,'[1]BASE 2019'!$A$2:$U$157,9,0)</f>
        <v>43812</v>
      </c>
      <c r="K23" s="9" t="str">
        <f>VLOOKUP(B23,'[1]BASE 2019'!$A$2:$U$157,10,0)</f>
        <v>Comunicación oficial</v>
      </c>
      <c r="L23" s="9" t="str">
        <f>VLOOKUP(B23,'[1]BASE 2019'!$A$2:$U$157,11,0)</f>
        <v>Traslado por competencia</v>
      </c>
      <c r="M23" s="9" t="str">
        <f>VLOOKUP(B23,'[1]BASE 2019'!$A$2:$U$157,12,0)</f>
        <v>SI</v>
      </c>
      <c r="N23" s="9" t="str">
        <f>VLOOKUP(B23,'[1]BASE 2019'!$A$2:$U$157,13,0)</f>
        <v>Mario Roger Ospina Rodríguez</v>
      </c>
      <c r="O23" s="10">
        <f>VLOOKUP(B23,'[1]BASE 2019'!$A$2:$U$157,14,0)</f>
        <v>20193101241161</v>
      </c>
      <c r="P23" s="28">
        <f>VLOOKUP(B23,'[1]BASE 2019'!$A$2:$U$157,15,0)</f>
        <v>43812</v>
      </c>
      <c r="Q23" s="9" t="str">
        <f>VLOOKUP(B23,'[1]BASE 2019'!$A$2:$U$157,16,0)</f>
        <v>Respuesta a derecho de petición</v>
      </c>
      <c r="R23" s="9" t="str">
        <f>VLOOKUP(B23,'[1]BASE 2019'!$A$2:$U$157,17,0)</f>
        <v>SOLICITUDES SOLUCIONADAS</v>
      </c>
      <c r="S23" s="9">
        <f>VLOOKUP(B23,'[1]BASE 2019'!$A$2:$U$157,18,0)</f>
        <v>43817.458564814813</v>
      </c>
      <c r="T23" s="9" t="str">
        <f>VLOOKUP(B23,'[1]BASE 2019'!$A$2:$U$157,19,0)</f>
        <v>SUBDIRECCION ADMINISTRATIVA Y FINANCIERA</v>
      </c>
      <c r="U23" s="9" t="str">
        <f>VLOOKUP(B23,'[1]BASE 2019'!$A$2:$U$157,20,0)</f>
        <v>Maira Alejandra Laiton Moreno</v>
      </c>
      <c r="V23" s="9" t="str">
        <f>VLOOKUP(B23,'[1]BASE 2019'!$A$2:$U$157,21,0)</f>
        <v>Gloria Inés Robledo Blanco</v>
      </c>
      <c r="W23" s="6" t="s">
        <v>28</v>
      </c>
      <c r="X23" s="6" t="s">
        <v>28</v>
      </c>
      <c r="Y23" s="6">
        <v>0</v>
      </c>
      <c r="Z23" s="6" t="s">
        <v>28</v>
      </c>
      <c r="AA23" s="12">
        <v>43817</v>
      </c>
      <c r="AB23" s="8" t="s">
        <v>51</v>
      </c>
      <c r="AC23" s="5"/>
    </row>
    <row r="24" spans="1:29" ht="105" x14ac:dyDescent="0.25">
      <c r="A24" s="6">
        <v>22</v>
      </c>
      <c r="B24" s="6">
        <v>58</v>
      </c>
      <c r="C24" s="7">
        <f>VLOOKUP(B24,'[1]BASE 2019'!$A$2:$C$157,2,0)</f>
        <v>20196200685712</v>
      </c>
      <c r="D24" s="25">
        <f>VLOOKUP(B24,'[1]BASE 2019'!$A$1:$C$157,3,0)</f>
        <v>43650.580937500003</v>
      </c>
      <c r="E24" s="8" t="str">
        <f>VLOOKUP(B24,'[1]BASE 2019'!$A$2:$U$157,4,0)</f>
        <v>Internet</v>
      </c>
      <c r="F24" s="8" t="str">
        <f>VLOOKUP(B24,'[1]BASE 2019'!$A$2:$U$157,5,0)</f>
        <v>SAUL COBO SANCHEZ</v>
      </c>
      <c r="G24" s="6" t="str">
        <f>VLOOKUP(B24,'[1]BASE 2019'!$A$2:$U$157,6,0)</f>
        <v>Cauca</v>
      </c>
      <c r="H24" s="8" t="str">
        <f>VLOOKUP(B24,'[1]BASE 2019'!$A$2:$U$157,7,0)</f>
        <v>Morales</v>
      </c>
      <c r="I24" s="8" t="str">
        <f>VLOOKUP(B24,'[1]BASE 2019'!$A$2:$U$157,8,0)</f>
        <v>SOLICITUD DE INFORMACION - SOLICITO SE ME DE INFORMACION DEL PROCESO QUE FUE TRASLADADO A LA AGENCIA ANTES LLEVADO POR EL PROGRANA DE FORMALIZACION DE LA PROPIEDAD RURAL TRASLADADO POR FALSA TRADICION Y EN BUSCA DE TITULACIÓN POR LA AGENCIA ES DE SUMA IMP</v>
      </c>
      <c r="J24" s="28">
        <f>VLOOKUP(B24,'[1]BASE 2019'!$A$2:$U$157,9,0)</f>
        <v>0</v>
      </c>
      <c r="K24" s="9" t="str">
        <f>VLOOKUP(B24,'[1]BASE 2019'!$A$2:$U$157,10,0)</f>
        <v xml:space="preserve"> </v>
      </c>
      <c r="L24" s="9" t="str">
        <f>VLOOKUP(B24,'[1]BASE 2019'!$A$2:$U$157,11,0)</f>
        <v>Petición</v>
      </c>
      <c r="M24" s="9" t="str">
        <f>VLOOKUP(B24,'[1]BASE 2019'!$A$2:$U$157,12,0)</f>
        <v>SI</v>
      </c>
      <c r="N24" s="9" t="str">
        <f>VLOOKUP(B24,'[1]BASE 2019'!$A$2:$U$157,13,0)</f>
        <v>Rosarith Montes Trespalacios</v>
      </c>
      <c r="O24" s="10">
        <f>VLOOKUP(B24,'[1]BASE 2019'!$A$2:$U$157,14,0)</f>
        <v>20193101062321</v>
      </c>
      <c r="P24" s="28">
        <f>VLOOKUP(B24,'[1]BASE 2019'!$A$2:$U$157,15,0)</f>
        <v>43781</v>
      </c>
      <c r="Q24" s="9" t="str">
        <f>VLOOKUP(B24,'[1]BASE 2019'!$A$2:$U$157,16,0)</f>
        <v>Petición</v>
      </c>
      <c r="R24" s="9" t="str">
        <f>VLOOKUP(B24,'[1]BASE 2019'!$A$2:$U$157,17,0)</f>
        <v>SOLICITUDES SOLUCIONADAS</v>
      </c>
      <c r="S24" s="9">
        <f>VLOOKUP(B24,'[1]BASE 2019'!$A$2:$U$157,18,0)</f>
        <v>43787.395601851851</v>
      </c>
      <c r="T24" s="9" t="str">
        <f>VLOOKUP(B24,'[1]BASE 2019'!$A$2:$U$157,19,0)</f>
        <v>SUBDIRECCION ADMINISTRATIVA Y FINANCIERA</v>
      </c>
      <c r="U24" s="9" t="str">
        <f>VLOOKUP(B24,'[1]BASE 2019'!$A$2:$U$157,20,0)</f>
        <v>Usuario Robot del Sistema</v>
      </c>
      <c r="V24" s="9" t="str">
        <f>VLOOKUP(B24,'[1]BASE 2019'!$A$2:$U$157,21,0)</f>
        <v>Myriam Gomez Camargo</v>
      </c>
      <c r="W24" s="6" t="s">
        <v>28</v>
      </c>
      <c r="X24" s="6" t="s">
        <v>29</v>
      </c>
      <c r="Y24" s="6">
        <v>72</v>
      </c>
      <c r="Z24" s="6" t="s">
        <v>28</v>
      </c>
      <c r="AA24" s="12">
        <v>43787</v>
      </c>
      <c r="AB24" s="8" t="s">
        <v>52</v>
      </c>
      <c r="AC24" s="5"/>
    </row>
    <row r="25" spans="1:29" ht="135" x14ac:dyDescent="0.25">
      <c r="A25" s="6">
        <v>23</v>
      </c>
      <c r="B25" s="6">
        <v>22</v>
      </c>
      <c r="C25" s="7">
        <f>VLOOKUP(B25,'[1]BASE 2019'!$A$2:$C$157,2,0)</f>
        <v>20196200171412</v>
      </c>
      <c r="D25" s="25">
        <f>VLOOKUP(B25,'[1]BASE 2019'!$A$1:$C$157,3,0)</f>
        <v>43523.844722222224</v>
      </c>
      <c r="E25" s="8" t="str">
        <f>VLOOKUP(B25,'[1]BASE 2019'!$A$2:$U$157,4,0)</f>
        <v>Correo Electrónico</v>
      </c>
      <c r="F25" s="8" t="str">
        <f>VLOOKUP(B25,'[1]BASE 2019'!$A$2:$U$157,5,0)</f>
        <v xml:space="preserve">juzgado promiscuo municipal de combita  </v>
      </c>
      <c r="G25" s="6" t="str">
        <f>VLOOKUP(B25,'[1]BASE 2019'!$A$2:$U$157,6,0)</f>
        <v>Boyacá</v>
      </c>
      <c r="H25" s="8" t="str">
        <f>VLOOKUP(B25,'[1]BASE 2019'!$A$2:$U$157,7,0)</f>
        <v>Cómbita</v>
      </c>
      <c r="I25" s="8" t="str">
        <f>VLOOKUP(B25,'[1]BASE 2019'!$A$2:$U$157,8,0)</f>
        <v>PROCESO DE PERTENENCIA No. 2016-0091. Remite resolución No. 13463 proferida por la Superintendencia Delegada para la protección restitución y formalización de tierras.</v>
      </c>
      <c r="J25" s="28">
        <f>VLOOKUP(B25,'[1]BASE 2019'!$A$2:$U$157,9,0)</f>
        <v>43543</v>
      </c>
      <c r="K25" s="9" t="str">
        <f>VLOOKUP(B25,'[1]BASE 2019'!$A$2:$U$157,10,0)</f>
        <v>Comunicación oficial</v>
      </c>
      <c r="L25" s="9" t="str">
        <f>VLOOKUP(B25,'[1]BASE 2019'!$A$2:$U$157,11,0)</f>
        <v>Peticiones entre autoridades</v>
      </c>
      <c r="M25" s="9" t="str">
        <f>VLOOKUP(B25,'[1]BASE 2019'!$A$2:$U$157,12,0)</f>
        <v>SI</v>
      </c>
      <c r="N25" s="9" t="str">
        <f>VLOOKUP(B25,'[1]BASE 2019'!$A$2:$U$157,13,0)</f>
        <v>Leidy Johana Laguna Moreno</v>
      </c>
      <c r="O25" s="10">
        <f>VLOOKUP(B25,'[1]BASE 2019'!$A$2:$U$157,14,0)</f>
        <v>20193100598921</v>
      </c>
      <c r="P25" s="28">
        <f>VLOOKUP(B25,'[1]BASE 2019'!$A$2:$U$157,15,0)</f>
        <v>43677</v>
      </c>
      <c r="Q25" s="9" t="str">
        <f>VLOOKUP(B25,'[1]BASE 2019'!$A$2:$U$157,16,0)</f>
        <v>Respuesta a derecho de petición</v>
      </c>
      <c r="R25" s="9" t="str">
        <f>VLOOKUP(B25,'[1]BASE 2019'!$A$2:$U$157,17,0)</f>
        <v>SOLICITUDES SOLUCIONADAS</v>
      </c>
      <c r="S25" s="9">
        <f>VLOOKUP(B25,'[1]BASE 2019'!$A$2:$U$157,18,0)</f>
        <v>43755.464525462965</v>
      </c>
      <c r="T25" s="9" t="str">
        <f>VLOOKUP(B25,'[1]BASE 2019'!$A$2:$U$157,19,0)</f>
        <v>SUBDIRECCION ADMINISTRATIVA Y FINANCIERA</v>
      </c>
      <c r="U25" s="9" t="str">
        <f>VLOOKUP(B25,'[1]BASE 2019'!$A$2:$U$157,20,0)</f>
        <v>Maira Alejandra Laiton Moreno</v>
      </c>
      <c r="V25" s="9" t="str">
        <f>VLOOKUP(B25,'[1]BASE 2019'!$A$2:$U$157,21,0)</f>
        <v>Jorge Andrés Gaitan Sanchez</v>
      </c>
      <c r="W25" s="6" t="s">
        <v>28</v>
      </c>
      <c r="X25" s="6" t="s">
        <v>29</v>
      </c>
      <c r="Y25" s="6">
        <v>70</v>
      </c>
      <c r="Z25" s="6" t="s">
        <v>28</v>
      </c>
      <c r="AA25" s="12">
        <v>43755</v>
      </c>
      <c r="AB25" s="8" t="s">
        <v>53</v>
      </c>
      <c r="AC25" s="5"/>
    </row>
    <row r="26" spans="1:29" ht="135" x14ac:dyDescent="0.25">
      <c r="A26" s="6">
        <v>24</v>
      </c>
      <c r="B26" s="6">
        <v>17</v>
      </c>
      <c r="C26" s="7">
        <f>VLOOKUP(B26,'[1]BASE 2019'!$A$2:$C$157,2,0)</f>
        <v>20196200136002</v>
      </c>
      <c r="D26" s="25">
        <f>VLOOKUP(B26,'[1]BASE 2019'!$A$1:$C$157,3,0)</f>
        <v>43515.489004629628</v>
      </c>
      <c r="E26" s="8" t="str">
        <f>VLOOKUP(B26,'[1]BASE 2019'!$A$2:$U$157,4,0)</f>
        <v>Correo Electrónico</v>
      </c>
      <c r="F26" s="8" t="str">
        <f>VLOOKUP(B26,'[1]BASE 2019'!$A$2:$U$157,5,0)</f>
        <v xml:space="preserve">SUPERINTENDENCIA DE NOTARIADO Y REGISTRO - DELEGADA PARA LA PROTECCION FORMALIZACION Y RESTITUCION DE TIERRAS DELEGADA PARA LA PROTECCION FORMALIZACION Y RESTI </v>
      </c>
      <c r="G26" s="6" t="str">
        <f>VLOOKUP(B26,'[1]BASE 2019'!$A$2:$U$157,6,0)</f>
        <v>D. C.</v>
      </c>
      <c r="H26" s="8" t="str">
        <f>VLOOKUP(B26,'[1]BASE 2019'!$A$2:$U$157,7,0)</f>
        <v>Bogotá</v>
      </c>
      <c r="I26" s="8" t="str">
        <f>VLOOKUP(B26,'[1]BASE 2019'!$A$2:$U$157,8,0)</f>
        <v>Jornada de asesoría registral y orientación para la formalizacion de la propiedad inmobiliaria</v>
      </c>
      <c r="J26" s="28">
        <f>VLOOKUP(B26,'[1]BASE 2019'!$A$2:$U$157,9,0)</f>
        <v>43535</v>
      </c>
      <c r="K26" s="9" t="str">
        <f>VLOOKUP(B26,'[1]BASE 2019'!$A$2:$U$157,10,0)</f>
        <v>Comunicación oficial</v>
      </c>
      <c r="L26" s="9" t="str">
        <f>VLOOKUP(B26,'[1]BASE 2019'!$A$2:$U$157,11,0)</f>
        <v>Respuestas a derechos de petición remitidos por externos</v>
      </c>
      <c r="M26" s="9" t="str">
        <f>VLOOKUP(B26,'[1]BASE 2019'!$A$2:$U$157,12,0)</f>
        <v>NO</v>
      </c>
      <c r="N26" s="9" t="str">
        <f>VLOOKUP(B26,'[1]BASE 2019'!$A$2:$U$157,13,0)</f>
        <v>Mario Alberto Bravo Figueroa</v>
      </c>
      <c r="O26" s="10">
        <f>VLOOKUP(B26,'[1]BASE 2019'!$A$2:$U$157,14,0)</f>
        <v>0</v>
      </c>
      <c r="P26" s="28">
        <f>VLOOKUP(B26,'[1]BASE 2019'!$A$2:$U$157,15,0)</f>
        <v>0</v>
      </c>
      <c r="Q26" s="9">
        <f>VLOOKUP(B26,'[1]BASE 2019'!$A$2:$U$157,16,0)</f>
        <v>0</v>
      </c>
      <c r="R26" s="9" t="str">
        <f>VLOOKUP(B26,'[1]BASE 2019'!$A$2:$U$157,17,0)</f>
        <v>ENTRADAS QUE NO REQUIEREN RESPUESTA</v>
      </c>
      <c r="S26" s="9">
        <f>VLOOKUP(B26,'[1]BASE 2019'!$A$2:$U$157,18,0)</f>
        <v>1</v>
      </c>
      <c r="T26" s="9" t="str">
        <f>VLOOKUP(B26,'[1]BASE 2019'!$A$2:$U$157,19,0)</f>
        <v>SUBDIRECCION ADMINISTRATIVA Y FINANCIERA</v>
      </c>
      <c r="U26" s="9" t="str">
        <f>VLOOKUP(B26,'[1]BASE 2019'!$A$2:$U$157,20,0)</f>
        <v>Maira Alejandra Laiton Moreno</v>
      </c>
      <c r="V26" s="9" t="str">
        <f>VLOOKUP(B26,'[1]BASE 2019'!$A$2:$U$157,21,0)</f>
        <v>Andres Horacio Carvajal Pardo</v>
      </c>
      <c r="W26" s="6" t="s">
        <v>31</v>
      </c>
      <c r="X26" s="6" t="s">
        <v>31</v>
      </c>
      <c r="Y26" s="6" t="s">
        <v>31</v>
      </c>
      <c r="Z26" s="6" t="s">
        <v>31</v>
      </c>
      <c r="AA26" s="6" t="s">
        <v>31</v>
      </c>
      <c r="AB26" s="8" t="s">
        <v>54</v>
      </c>
      <c r="AC26" s="5"/>
    </row>
    <row r="27" spans="1:29" ht="144.75" customHeight="1" x14ac:dyDescent="0.25">
      <c r="A27" s="6">
        <v>25</v>
      </c>
      <c r="B27" s="6">
        <v>49</v>
      </c>
      <c r="C27" s="7">
        <f>VLOOKUP(B27,'[1]BASE 2019'!$A$2:$C$157,2,0)</f>
        <v>20196200518112</v>
      </c>
      <c r="D27" s="25">
        <f>VLOOKUP(B27,'[1]BASE 2019'!$A$1:$C$157,3,0)</f>
        <v>43609.437523148146</v>
      </c>
      <c r="E27" s="8" t="str">
        <f>VLOOKUP(B27,'[1]BASE 2019'!$A$2:$U$157,4,0)</f>
        <v>Internet</v>
      </c>
      <c r="F27" s="8" t="str">
        <f>VLOOKUP(B27,'[1]BASE 2019'!$A$2:$U$157,5,0)</f>
        <v>MUNICIPIO DE RAMIRIQUI OMAR JUNCO ESPINOSA</v>
      </c>
      <c r="G27" s="6" t="str">
        <f>VLOOKUP(B27,'[1]BASE 2019'!$A$2:$U$157,6,0)</f>
        <v>Boyacá</v>
      </c>
      <c r="H27" s="8" t="str">
        <f>VLOOKUP(B27,'[1]BASE 2019'!$A$2:$U$157,7,0)</f>
        <v>Ramiriquí</v>
      </c>
      <c r="I27" s="8" t="str">
        <f>VLOOKUP(B27,'[1]BASE 2019'!$A$2:$U$157,8,0)</f>
        <v>PETICIÓN DE INFORMACIÓN - FORMALIZACIÓN DE TIERRAS - Cordial saludo mediante la presente comunico el recibido de la respuesta 20193100325371 y agradezco su atención a mi petición. De igual manera solicito respetuosamente que la información sea ampliada en</v>
      </c>
      <c r="J27" s="28">
        <f>VLOOKUP(B27,'[1]BASE 2019'!$A$2:$U$157,9,0)</f>
        <v>0</v>
      </c>
      <c r="K27" s="9" t="str">
        <f>VLOOKUP(B27,'[1]BASE 2019'!$A$2:$U$157,10,0)</f>
        <v xml:space="preserve"> </v>
      </c>
      <c r="L27" s="9" t="str">
        <f>VLOOKUP(B27,'[1]BASE 2019'!$A$2:$U$157,11,0)</f>
        <v>Constancia de entrega respuesta</v>
      </c>
      <c r="M27" s="9" t="str">
        <f>VLOOKUP(B27,'[1]BASE 2019'!$A$2:$U$157,12,0)</f>
        <v>SI</v>
      </c>
      <c r="N27" s="9" t="str">
        <f>VLOOKUP(B27,'[1]BASE 2019'!$A$2:$U$157,13,0)</f>
        <v>Julia Viviana Molano Chavarria</v>
      </c>
      <c r="O27" s="10">
        <f>VLOOKUP(B27,'[1]BASE 2019'!$A$2:$U$157,14,0)</f>
        <v>20193100425871</v>
      </c>
      <c r="P27" s="28">
        <f>VLOOKUP(B27,'[1]BASE 2019'!$A$2:$U$157,15,0)</f>
        <v>43620</v>
      </c>
      <c r="Q27" s="9" t="str">
        <f>VLOOKUP(B27,'[1]BASE 2019'!$A$2:$U$157,16,0)</f>
        <v>Respuesta a derecho de petición</v>
      </c>
      <c r="R27" s="9" t="str">
        <f>VLOOKUP(B27,'[1]BASE 2019'!$A$2:$U$157,17,0)</f>
        <v>SOLICITUDES SOLUCIONADAS</v>
      </c>
      <c r="S27" s="9">
        <f>VLOOKUP(B27,'[1]BASE 2019'!$A$2:$U$157,18,0)</f>
        <v>43635.605532407404</v>
      </c>
      <c r="T27" s="9" t="str">
        <f>VLOOKUP(B27,'[1]BASE 2019'!$A$2:$U$157,19,0)</f>
        <v>SUBDIRECCION ADMINISTRATIVA Y FINANCIERA</v>
      </c>
      <c r="U27" s="9" t="str">
        <f>VLOOKUP(B27,'[1]BASE 2019'!$A$2:$U$157,20,0)</f>
        <v>Usuario Robot del Sistema</v>
      </c>
      <c r="V27" s="9" t="str">
        <f>VLOOKUP(B27,'[1]BASE 2019'!$A$2:$U$157,21,0)</f>
        <v>Myriam Gomez Camargo</v>
      </c>
      <c r="W27" s="6" t="s">
        <v>28</v>
      </c>
      <c r="X27" s="6" t="s">
        <v>28</v>
      </c>
      <c r="Y27" s="6">
        <v>0</v>
      </c>
      <c r="Z27" s="6" t="s">
        <v>28</v>
      </c>
      <c r="AA27" s="12">
        <v>43635</v>
      </c>
      <c r="AB27" s="8" t="s">
        <v>55</v>
      </c>
      <c r="AC27" s="5"/>
    </row>
    <row r="28" spans="1:29" ht="105" x14ac:dyDescent="0.25">
      <c r="A28" s="6">
        <v>26</v>
      </c>
      <c r="B28" s="6">
        <v>133</v>
      </c>
      <c r="C28" s="7">
        <f>VLOOKUP(B28,'[1]BASE 2019'!$A$2:$C$157,2,0)</f>
        <v>20196201245402</v>
      </c>
      <c r="D28" s="25">
        <f>VLOOKUP(B28,'[1]BASE 2019'!$A$1:$C$157,3,0)</f>
        <v>43794.68246527778</v>
      </c>
      <c r="E28" s="8" t="str">
        <f>VLOOKUP(B28,'[1]BASE 2019'!$A$2:$U$157,4,0)</f>
        <v>Correo Físico</v>
      </c>
      <c r="F28" s="8" t="str">
        <f>VLOOKUP(B28,'[1]BASE 2019'!$A$2:$U$157,5,0)</f>
        <v>YOMARY VESGA LOPEZ VESGA LOPEZ VESGA LOPEZ VESGA LOPEZ VESGA LOPEZ VESGA LOPEZ VESGA LOPEZ VESGA LOPEZ</v>
      </c>
      <c r="G28" s="6" t="str">
        <f>VLOOKUP(B28,'[1]BASE 2019'!$A$2:$U$157,6,0)</f>
        <v>D. C.</v>
      </c>
      <c r="H28" s="8" t="str">
        <f>VLOOKUP(B28,'[1]BASE 2019'!$A$2:$U$157,7,0)</f>
        <v>Bogotá</v>
      </c>
      <c r="I28" s="8" t="str">
        <f>VLOOKUP(B28,'[1]BASE 2019'!$A$2:$U$157,8,0)</f>
        <v>RECONOCIMIENTO PERSONERÍA - PROCEDIMIENTO ÚNICO DE FORMALIZACION DE TIERRAS TERCERO: SANTOS MARIA ÑAÑEZ ÑAÑEZ -</v>
      </c>
      <c r="J28" s="28">
        <f>VLOOKUP(B28,'[1]BASE 2019'!$A$2:$U$157,9,0)</f>
        <v>43812</v>
      </c>
      <c r="K28" s="9" t="str">
        <f>VLOOKUP(B28,'[1]BASE 2019'!$A$2:$U$157,10,0)</f>
        <v>Comunicación oficial</v>
      </c>
      <c r="L28" s="9" t="str">
        <f>VLOOKUP(B28,'[1]BASE 2019'!$A$2:$U$157,11,0)</f>
        <v>Constancia de entrega respuesta</v>
      </c>
      <c r="M28" s="9" t="str">
        <f>VLOOKUP(B28,'[1]BASE 2019'!$A$2:$U$157,12,0)</f>
        <v>SI</v>
      </c>
      <c r="N28" s="9" t="str">
        <f>VLOOKUP(B28,'[1]BASE 2019'!$A$2:$U$157,13,0)</f>
        <v>Yuly Carolina Builes Jimenez</v>
      </c>
      <c r="O28" s="10">
        <f>VLOOKUP(B28,'[1]BASE 2019'!$A$2:$U$157,14,0)</f>
        <v>20193101286811</v>
      </c>
      <c r="P28" s="28">
        <f>VLOOKUP(B28,'[1]BASE 2019'!$A$2:$U$157,15,0)</f>
        <v>43826</v>
      </c>
      <c r="Q28" s="9" t="str">
        <f>VLOOKUP(B28,'[1]BASE 2019'!$A$2:$U$157,16,0)</f>
        <v>Respuesta a derecho de petición</v>
      </c>
      <c r="R28" s="9" t="str">
        <f>VLOOKUP(B28,'[1]BASE 2019'!$A$2:$U$157,17,0)</f>
        <v>SOLICITUDES SOLUCIONADAS</v>
      </c>
      <c r="S28" s="9">
        <f>VLOOKUP(B28,'[1]BASE 2019'!$A$2:$U$157,18,0)</f>
        <v>43861.700046296297</v>
      </c>
      <c r="T28" s="9" t="str">
        <f>VLOOKUP(B28,'[1]BASE 2019'!$A$2:$U$157,19,0)</f>
        <v>SUBDIRECCION ADMINISTRATIVA Y FINANCIERA</v>
      </c>
      <c r="U28" s="9" t="str">
        <f>VLOOKUP(B28,'[1]BASE 2019'!$A$2:$U$157,20,0)</f>
        <v xml:space="preserve">Sonia Erlinda Cuervo Acosta </v>
      </c>
      <c r="V28" s="9" t="str">
        <f>VLOOKUP(B28,'[1]BASE 2019'!$A$2:$U$157,21,0)</f>
        <v>Myriam Gomez Camargo</v>
      </c>
      <c r="W28" s="6" t="s">
        <v>28</v>
      </c>
      <c r="X28" s="6" t="s">
        <v>29</v>
      </c>
      <c r="Y28" s="6">
        <v>8</v>
      </c>
      <c r="Z28" s="6" t="s">
        <v>28</v>
      </c>
      <c r="AA28" s="12">
        <v>43861</v>
      </c>
      <c r="AB28" s="8" t="s">
        <v>56</v>
      </c>
      <c r="AC28" s="5"/>
    </row>
    <row r="29" spans="1:29" ht="90" x14ac:dyDescent="0.25">
      <c r="A29" s="6">
        <v>27</v>
      </c>
      <c r="B29" s="6">
        <v>104</v>
      </c>
      <c r="C29" s="7">
        <f>VLOOKUP(B29,'[1]BASE 2019'!$A$2:$C$157,2,0)</f>
        <v>20196201116112</v>
      </c>
      <c r="D29" s="25">
        <f>VLOOKUP(B29,'[1]BASE 2019'!$A$1:$C$157,3,0)</f>
        <v>43756.700416666667</v>
      </c>
      <c r="E29" s="8" t="str">
        <f>VLOOKUP(B29,'[1]BASE 2019'!$A$2:$U$157,4,0)</f>
        <v>Correo Físico</v>
      </c>
      <c r="F29" s="8" t="str">
        <f>VLOOKUP(B29,'[1]BASE 2019'!$A$2:$U$157,5,0)</f>
        <v xml:space="preserve">Oficina de Registro de Instrumentos Públicos de Pitalito ORIP ORIP </v>
      </c>
      <c r="G29" s="6" t="str">
        <f>VLOOKUP(B29,'[1]BASE 2019'!$A$2:$U$157,6,0)</f>
        <v>Huila</v>
      </c>
      <c r="H29" s="8" t="str">
        <f>VLOOKUP(B29,'[1]BASE 2019'!$A$2:$U$157,7,0)</f>
        <v>Pitalito</v>
      </c>
      <c r="I29" s="8" t="str">
        <f>VLOOKUP(B29,'[1]BASE 2019'!$A$2:$U$157,8,0)</f>
        <v>REGISTRO DE RESOLUCIONES DE CIERRE  DE LA FASE  ADMINISTRATIVA PARA LOS ASUNTOS DE FORMALIZACION PRIVADA Y ADMINISTRACION DE DERECHOS</v>
      </c>
      <c r="J29" s="28">
        <f>VLOOKUP(B29,'[1]BASE 2019'!$A$2:$U$157,9,0)</f>
        <v>43776</v>
      </c>
      <c r="K29" s="9" t="str">
        <f>VLOOKUP(B29,'[1]BASE 2019'!$A$2:$U$157,10,0)</f>
        <v>Comunicación oficial</v>
      </c>
      <c r="L29" s="9" t="str">
        <f>VLOOKUP(B29,'[1]BASE 2019'!$A$2:$U$157,11,0)</f>
        <v>Respuestas a derechos de petición remitidos por externos</v>
      </c>
      <c r="M29" s="9" t="str">
        <f>VLOOKUP(B29,'[1]BASE 2019'!$A$2:$U$157,12,0)</f>
        <v>NO</v>
      </c>
      <c r="N29" s="9" t="str">
        <f>VLOOKUP(B29,'[1]BASE 2019'!$A$2:$U$157,13,0)</f>
        <v>Yors Alexander Zamudio</v>
      </c>
      <c r="O29" s="10">
        <f>VLOOKUP(B29,'[1]BASE 2019'!$A$2:$U$157,14,0)</f>
        <v>0</v>
      </c>
      <c r="P29" s="28">
        <f>VLOOKUP(B29,'[1]BASE 2019'!$A$2:$U$157,15,0)</f>
        <v>0</v>
      </c>
      <c r="Q29" s="9">
        <f>VLOOKUP(B29,'[1]BASE 2019'!$A$2:$U$157,16,0)</f>
        <v>0</v>
      </c>
      <c r="R29" s="9" t="str">
        <f>VLOOKUP(B29,'[1]BASE 2019'!$A$2:$U$157,17,0)</f>
        <v>ENTRADAS QUE NO REQUIEREN RESPUESTA</v>
      </c>
      <c r="S29" s="9">
        <f>VLOOKUP(B29,'[1]BASE 2019'!$A$2:$U$157,18,0)</f>
        <v>1</v>
      </c>
      <c r="T29" s="9" t="str">
        <f>VLOOKUP(B29,'[1]BASE 2019'!$A$2:$U$157,19,0)</f>
        <v>SUBDIRECCION ADMINISTRATIVA Y FINANCIERA</v>
      </c>
      <c r="U29" s="9" t="str">
        <f>VLOOKUP(B29,'[1]BASE 2019'!$A$2:$U$157,20,0)</f>
        <v>Claudia Marcela Cortes Pinzon</v>
      </c>
      <c r="V29" s="9" t="str">
        <f>VLOOKUP(B29,'[1]BASE 2019'!$A$2:$U$157,21,0)</f>
        <v>Myriam Gomez Camargo</v>
      </c>
      <c r="W29" s="6" t="s">
        <v>28</v>
      </c>
      <c r="X29" s="6" t="s">
        <v>28</v>
      </c>
      <c r="Y29" s="6" t="s">
        <v>31</v>
      </c>
      <c r="Z29" s="6" t="s">
        <v>28</v>
      </c>
      <c r="AA29" s="6" t="s">
        <v>31</v>
      </c>
      <c r="AB29" s="8" t="s">
        <v>57</v>
      </c>
      <c r="AC29" s="5"/>
    </row>
    <row r="30" spans="1:29" ht="90" x14ac:dyDescent="0.25">
      <c r="A30" s="6">
        <v>28</v>
      </c>
      <c r="B30" s="6">
        <v>68</v>
      </c>
      <c r="C30" s="7">
        <f>VLOOKUP(B30,'[1]BASE 2019'!$A$2:$C$157,2,0)</f>
        <v>20196200788432</v>
      </c>
      <c r="D30" s="25">
        <f>VLOOKUP(B30,'[1]BASE 2019'!$A$1:$C$157,3,0)</f>
        <v>43672.567199074074</v>
      </c>
      <c r="E30" s="8" t="str">
        <f>VLOOKUP(B30,'[1]BASE 2019'!$A$2:$U$157,4,0)</f>
        <v>Correo Físico</v>
      </c>
      <c r="F30" s="8" t="str">
        <f>VLOOKUP(B30,'[1]BASE 2019'!$A$2:$U$157,5,0)</f>
        <v>LUCEL AURORA CEBALLES FORERO CEBALLES FORERO</v>
      </c>
      <c r="G30" s="6" t="str">
        <f>VLOOKUP(B30,'[1]BASE 2019'!$A$2:$U$157,6,0)</f>
        <v>Huila</v>
      </c>
      <c r="H30" s="8" t="str">
        <f>VLOOKUP(B30,'[1]BASE 2019'!$A$2:$U$157,7,0)</f>
        <v>Pitalito</v>
      </c>
      <c r="I30" s="8" t="str">
        <f>VLOOKUP(B30,'[1]BASE 2019'!$A$2:$U$157,8,0)</f>
        <v>REITERACIÓN SOLICITUD DE INFORMACIÓN - FORMALIZACIÓN DE LA PROPIEDAD RURAL RAD: 20183101096311 Y 20193100455631</v>
      </c>
      <c r="J30" s="28">
        <f>VLOOKUP(B30,'[1]BASE 2019'!$A$2:$U$157,9,0)</f>
        <v>43692</v>
      </c>
      <c r="K30" s="9" t="str">
        <f>VLOOKUP(B30,'[1]BASE 2019'!$A$2:$U$157,10,0)</f>
        <v>Comunicación oficial</v>
      </c>
      <c r="L30" s="9" t="str">
        <f>VLOOKUP(B30,'[1]BASE 2019'!$A$2:$U$157,11,0)</f>
        <v>Respuesta a derecho de petición</v>
      </c>
      <c r="M30" s="9" t="str">
        <f>VLOOKUP(B30,'[1]BASE 2019'!$A$2:$U$157,12,0)</f>
        <v>NO</v>
      </c>
      <c r="N30" s="9" t="str">
        <f>VLOOKUP(B30,'[1]BASE 2019'!$A$2:$U$157,13,0)</f>
        <v>Wilbert Noel Castaño Castro</v>
      </c>
      <c r="O30" s="10">
        <f>VLOOKUP(B30,'[1]BASE 2019'!$A$2:$U$157,14,0)</f>
        <v>0</v>
      </c>
      <c r="P30" s="28">
        <f>VLOOKUP(B30,'[1]BASE 2019'!$A$2:$U$157,15,0)</f>
        <v>0</v>
      </c>
      <c r="Q30" s="9">
        <f>VLOOKUP(B30,'[1]BASE 2019'!$A$2:$U$157,16,0)</f>
        <v>0</v>
      </c>
      <c r="R30" s="9" t="str">
        <f>VLOOKUP(B30,'[1]BASE 2019'!$A$2:$U$157,17,0)</f>
        <v>ENTRADAS QUE NO REQUIEREN RESPUESTA</v>
      </c>
      <c r="S30" s="9">
        <f>VLOOKUP(B30,'[1]BASE 2019'!$A$2:$U$157,18,0)</f>
        <v>1</v>
      </c>
      <c r="T30" s="9" t="str">
        <f>VLOOKUP(B30,'[1]BASE 2019'!$A$2:$U$157,19,0)</f>
        <v>SUBDIRECCION ADMINISTRATIVA Y FINANCIERA</v>
      </c>
      <c r="U30" s="9" t="str">
        <f>VLOOKUP(B30,'[1]BASE 2019'!$A$2:$U$157,20,0)</f>
        <v>Claudia Marcela Cortes Pinzon</v>
      </c>
      <c r="V30" s="9" t="str">
        <f>VLOOKUP(B30,'[1]BASE 2019'!$A$2:$U$157,21,0)</f>
        <v>Maira Alejandra Laiton Moreno</v>
      </c>
      <c r="W30" s="6" t="s">
        <v>28</v>
      </c>
      <c r="X30" s="6" t="s">
        <v>31</v>
      </c>
      <c r="Y30" s="6" t="s">
        <v>31</v>
      </c>
      <c r="Z30" s="6" t="s">
        <v>31</v>
      </c>
      <c r="AA30" s="6" t="s">
        <v>31</v>
      </c>
      <c r="AB30" s="8" t="s">
        <v>58</v>
      </c>
      <c r="AC30" s="5"/>
    </row>
    <row r="31" spans="1:29" ht="120" x14ac:dyDescent="0.25">
      <c r="A31" s="6">
        <v>29</v>
      </c>
      <c r="B31" s="6">
        <v>150</v>
      </c>
      <c r="C31" s="7">
        <f>VLOOKUP(B31,'[1]BASE 2019'!$A$2:$C$157,2,0)</f>
        <v>20196201334122</v>
      </c>
      <c r="D31" s="25">
        <f>VLOOKUP(B31,'[1]BASE 2019'!$A$1:$C$157,3,0)</f>
        <v>43815.481956018521</v>
      </c>
      <c r="E31" s="8" t="str">
        <f>VLOOKUP(B31,'[1]BASE 2019'!$A$2:$U$157,4,0)</f>
        <v>Correo Físico</v>
      </c>
      <c r="F31" s="8" t="str">
        <f>VLOOKUP(B31,'[1]BASE 2019'!$A$2:$U$157,5,0)</f>
        <v>YILMER ALEXANDER BERMUDEZ AMADA</v>
      </c>
      <c r="G31" s="6" t="str">
        <f>VLOOKUP(B31,'[1]BASE 2019'!$A$2:$U$157,6,0)</f>
        <v>Meta</v>
      </c>
      <c r="H31" s="8" t="str">
        <f>VLOOKUP(B31,'[1]BASE 2019'!$A$2:$U$157,7,0)</f>
        <v>Acacías</v>
      </c>
      <c r="I31" s="8" t="str">
        <f>VLOOKUP(B31,'[1]BASE 2019'!$A$2:$U$157,8,0)</f>
        <v xml:space="preserve">SOLICITUD DE FORMALIZACION DE LA PROPIEDAD PRIVADA </v>
      </c>
      <c r="J31" s="28">
        <f>VLOOKUP(B31,'[1]BASE 2019'!$A$2:$U$157,9,0)</f>
        <v>43833</v>
      </c>
      <c r="K31" s="9" t="str">
        <f>VLOOKUP(B31,'[1]BASE 2019'!$A$2:$U$157,10,0)</f>
        <v>Comunicación oficial</v>
      </c>
      <c r="L31" s="9" t="str">
        <f>VLOOKUP(B31,'[1]BASE 2019'!$A$2:$U$157,11,0)</f>
        <v>Petición</v>
      </c>
      <c r="M31" s="9" t="str">
        <f>VLOOKUP(B31,'[1]BASE 2019'!$A$2:$U$157,12,0)</f>
        <v>SI</v>
      </c>
      <c r="N31" s="9" t="str">
        <f>VLOOKUP(B31,'[1]BASE 2019'!$A$2:$U$157,13,0)</f>
        <v>Rosarith Montes Trespalacios</v>
      </c>
      <c r="O31" s="10">
        <f>VLOOKUP(B31,'[1]BASE 2019'!$A$2:$U$157,14,0)</f>
        <v>20193101314221</v>
      </c>
      <c r="P31" s="28">
        <f>VLOOKUP(B31,'[1]BASE 2019'!$A$2:$U$157,15,0)</f>
        <v>43830</v>
      </c>
      <c r="Q31" s="9" t="str">
        <f>VLOOKUP(B31,'[1]BASE 2019'!$A$2:$U$157,16,0)</f>
        <v>Petición</v>
      </c>
      <c r="R31" s="9" t="str">
        <f>VLOOKUP(B31,'[1]BASE 2019'!$A$2:$U$157,17,0)</f>
        <v>SOLICITUDES SOLUCIONADAS</v>
      </c>
      <c r="S31" s="9">
        <f>VLOOKUP(B31,'[1]BASE 2019'!$A$2:$U$157,18,0)</f>
        <v>43996.848611111112</v>
      </c>
      <c r="T31" s="9" t="str">
        <f>VLOOKUP(B31,'[1]BASE 2019'!$A$2:$U$157,19,0)</f>
        <v>SECRETARIA GENERAL</v>
      </c>
      <c r="U31" s="9" t="str">
        <f>VLOOKUP(B31,'[1]BASE 2019'!$A$2:$U$157,20,0)</f>
        <v>Adriana Fernandez  Boyaca - PAT VILLAVICENCIO</v>
      </c>
      <c r="V31" s="9" t="str">
        <f>VLOOKUP(B31,'[1]BASE 2019'!$A$2:$U$157,21,0)</f>
        <v>Myriam Gomez Camargo</v>
      </c>
      <c r="W31" s="6" t="s">
        <v>28</v>
      </c>
      <c r="X31" s="6" t="s">
        <v>28</v>
      </c>
      <c r="Y31" s="6">
        <v>0</v>
      </c>
      <c r="Z31" s="6" t="s">
        <v>28</v>
      </c>
      <c r="AA31" s="12">
        <v>43996</v>
      </c>
      <c r="AB31" s="8" t="s">
        <v>59</v>
      </c>
      <c r="AC31" s="5"/>
    </row>
    <row r="32" spans="1:29" ht="135" x14ac:dyDescent="0.25">
      <c r="A32" s="6">
        <v>30</v>
      </c>
      <c r="B32" s="6">
        <v>25</v>
      </c>
      <c r="C32" s="7">
        <f>VLOOKUP(B32,'[1]BASE 2019'!$A$2:$C$157,2,0)</f>
        <v>20196200215842</v>
      </c>
      <c r="D32" s="25">
        <f>VLOOKUP(B32,'[1]BASE 2019'!$A$1:$C$157,3,0)</f>
        <v>43532.578032407408</v>
      </c>
      <c r="E32" s="8" t="str">
        <f>VLOOKUP(B32,'[1]BASE 2019'!$A$2:$U$157,4,0)</f>
        <v>Correo Físico</v>
      </c>
      <c r="F32" s="8" t="str">
        <f>VLOOKUP(B32,'[1]BASE 2019'!$A$2:$U$157,5,0)</f>
        <v xml:space="preserve">ALCALDÍA MUNICIPAL PADILLA CAUCA NR NR </v>
      </c>
      <c r="G32" s="6" t="str">
        <f>VLOOKUP(B32,'[1]BASE 2019'!$A$2:$U$157,6,0)</f>
        <v>Cauca</v>
      </c>
      <c r="H32" s="8" t="str">
        <f>VLOOKUP(B32,'[1]BASE 2019'!$A$2:$U$157,7,0)</f>
        <v>Padilla</v>
      </c>
      <c r="I32" s="8" t="str">
        <f>VLOOKUP(B32,'[1]BASE 2019'!$A$2:$U$157,8,0)</f>
        <v>CARTA INTENSIÓN APOYO Y COOPERACIÓN AL PROGRAMA FORMALIZACION DE PREDIOS</v>
      </c>
      <c r="J32" s="28">
        <f>VLOOKUP(B32,'[1]BASE 2019'!$A$2:$U$157,9,0)</f>
        <v>43552</v>
      </c>
      <c r="K32" s="9" t="str">
        <f>VLOOKUP(B32,'[1]BASE 2019'!$A$2:$U$157,10,0)</f>
        <v>Comunicación oficial</v>
      </c>
      <c r="L32" s="9" t="str">
        <f>VLOOKUP(B32,'[1]BASE 2019'!$A$2:$U$157,11,0)</f>
        <v>Petición</v>
      </c>
      <c r="M32" s="9" t="str">
        <f>VLOOKUP(B32,'[1]BASE 2019'!$A$2:$U$157,12,0)</f>
        <v>SI</v>
      </c>
      <c r="N32" s="9" t="str">
        <f>VLOOKUP(B32,'[1]BASE 2019'!$A$2:$U$157,13,0)</f>
        <v>Katerine Ballesteros Gutierrez</v>
      </c>
      <c r="O32" s="10">
        <f>VLOOKUP(B32,'[1]BASE 2019'!$A$2:$U$157,14,0)</f>
        <v>20193100529841</v>
      </c>
      <c r="P32" s="28">
        <f>VLOOKUP(B32,'[1]BASE 2019'!$A$2:$U$157,15,0)</f>
        <v>43679</v>
      </c>
      <c r="Q32" s="9" t="str">
        <f>VLOOKUP(B32,'[1]BASE 2019'!$A$2:$U$157,16,0)</f>
        <v>Petición</v>
      </c>
      <c r="R32" s="9" t="str">
        <f>VLOOKUP(B32,'[1]BASE 2019'!$A$2:$U$157,17,0)</f>
        <v>SOLICITUDES SOLUCIONADAS</v>
      </c>
      <c r="S32" s="9">
        <f>VLOOKUP(B32,'[1]BASE 2019'!$A$2:$U$157,18,0)</f>
        <v>1</v>
      </c>
      <c r="T32" s="9" t="str">
        <f>VLOOKUP(B32,'[1]BASE 2019'!$A$2:$U$157,19,0)</f>
        <v>SUBDIRECCION ADMINISTRATIVA Y FINANCIERA</v>
      </c>
      <c r="U32" s="9" t="str">
        <f>VLOOKUP(B32,'[1]BASE 2019'!$A$2:$U$157,20,0)</f>
        <v>Melissa Andrea Sandoval Sanchez</v>
      </c>
      <c r="V32" s="9" t="str">
        <f>VLOOKUP(B32,'[1]BASE 2019'!$A$2:$U$157,21,0)</f>
        <v>Maira Alejandra Laiton Moreno</v>
      </c>
      <c r="W32" s="6" t="s">
        <v>28</v>
      </c>
      <c r="X32" s="6" t="s">
        <v>29</v>
      </c>
      <c r="Y32" s="6">
        <v>101</v>
      </c>
      <c r="Z32" s="6" t="s">
        <v>28</v>
      </c>
      <c r="AA32" s="12">
        <v>43755</v>
      </c>
      <c r="AB32" s="8" t="s">
        <v>60</v>
      </c>
      <c r="AC32" s="5"/>
    </row>
    <row r="33" spans="1:29" ht="105" x14ac:dyDescent="0.25">
      <c r="A33" s="6">
        <v>31</v>
      </c>
      <c r="B33" s="6">
        <v>16</v>
      </c>
      <c r="C33" s="7">
        <f>VLOOKUP(B33,'[1]BASE 2019'!$A$2:$C$157,2,0)</f>
        <v>20196200084132</v>
      </c>
      <c r="D33" s="25">
        <f>VLOOKUP(B33,'[1]BASE 2019'!$A$1:$C$157,3,0)</f>
        <v>43500.509884259256</v>
      </c>
      <c r="E33" s="8" t="str">
        <f>VLOOKUP(B33,'[1]BASE 2019'!$A$2:$U$157,4,0)</f>
        <v>Correo Físico</v>
      </c>
      <c r="F33" s="8" t="str">
        <f>VLOOKUP(B33,'[1]BASE 2019'!$A$2:$U$157,5,0)</f>
        <v xml:space="preserve">PROCURADURIA 15 JUDICIAL II AMBIENTAL Y AGRARIA DE PASTO LILIANA MIRANDA VALLEJO LILIANA MIRANDA VALLEJO </v>
      </c>
      <c r="G33" s="6" t="str">
        <f>VLOOKUP(B33,'[1]BASE 2019'!$A$2:$U$157,6,0)</f>
        <v>Nariño</v>
      </c>
      <c r="H33" s="8" t="str">
        <f>VLOOKUP(B33,'[1]BASE 2019'!$A$2:$U$157,7,0)</f>
        <v>Pasto</v>
      </c>
      <c r="I33" s="8" t="str">
        <f>VLOOKUP(B33,'[1]BASE 2019'!$A$2:$U$157,8,0)</f>
        <v xml:space="preserve"> FORMALIZACION DE LA PROPIEDAD POR PRESCRIPCIÓN EXTRAORDINARIA DE DOMINIO  526850100010062  E-2019-032628</v>
      </c>
      <c r="J33" s="28">
        <f>VLOOKUP(B33,'[1]BASE 2019'!$A$2:$U$157,9,0)</f>
        <v>43511</v>
      </c>
      <c r="K33" s="9" t="str">
        <f>VLOOKUP(B33,'[1]BASE 2019'!$A$2:$U$157,10,0)</f>
        <v>Peticiones entre autoridades</v>
      </c>
      <c r="L33" s="9" t="str">
        <f>VLOOKUP(B33,'[1]BASE 2019'!$A$2:$U$157,11,0)</f>
        <v>Petición</v>
      </c>
      <c r="M33" s="9" t="str">
        <f>VLOOKUP(B33,'[1]BASE 2019'!$A$2:$U$157,12,0)</f>
        <v>SI</v>
      </c>
      <c r="N33" s="9" t="str">
        <f>VLOOKUP(B33,'[1]BASE 2019'!$A$2:$U$157,13,0)</f>
        <v>Carolina Acosta  - Convenio OIM</v>
      </c>
      <c r="O33" s="10">
        <f>VLOOKUP(B33,'[1]BASE 2019'!$A$2:$U$157,14,0)</f>
        <v>20193100219891</v>
      </c>
      <c r="P33" s="28">
        <f>VLOOKUP(B33,'[1]BASE 2019'!$A$2:$U$157,15,0)</f>
        <v>43566</v>
      </c>
      <c r="Q33" s="9" t="str">
        <f>VLOOKUP(B33,'[1]BASE 2019'!$A$2:$U$157,16,0)</f>
        <v>NO DEFINIDO</v>
      </c>
      <c r="R33" s="9" t="str">
        <f>VLOOKUP(B33,'[1]BASE 2019'!$A$2:$U$157,17,0)</f>
        <v>SOLICITUDES SOLUCIONADAS</v>
      </c>
      <c r="S33" s="9">
        <f>VLOOKUP(B33,'[1]BASE 2019'!$A$2:$U$157,18,0)</f>
        <v>1</v>
      </c>
      <c r="T33" s="9" t="str">
        <f>VLOOKUP(B33,'[1]BASE 2019'!$A$2:$U$157,19,0)</f>
        <v>SUBDIRECCION ADMINISTRATIVA Y FINANCIERA</v>
      </c>
      <c r="U33" s="9" t="str">
        <f>VLOOKUP(B33,'[1]BASE 2019'!$A$2:$U$157,20,0)</f>
        <v>Leidy Viviana Garcia Palacio</v>
      </c>
      <c r="V33" s="9" t="str">
        <f>VLOOKUP(B33,'[1]BASE 2019'!$A$2:$U$157,21,0)</f>
        <v>Maira Alejandra Laiton Moreno</v>
      </c>
      <c r="W33" s="6" t="s">
        <v>28</v>
      </c>
      <c r="X33" s="6" t="s">
        <v>29</v>
      </c>
      <c r="Y33" s="6">
        <v>32</v>
      </c>
      <c r="Z33" s="6" t="s">
        <v>28</v>
      </c>
      <c r="AA33" s="6" t="s">
        <v>29</v>
      </c>
      <c r="AB33" s="8" t="s">
        <v>61</v>
      </c>
      <c r="AC33" s="5"/>
    </row>
    <row r="34" spans="1:29" ht="150" x14ac:dyDescent="0.25">
      <c r="A34" s="6">
        <v>32</v>
      </c>
      <c r="B34" s="6">
        <v>90</v>
      </c>
      <c r="C34" s="7">
        <f>VLOOKUP(B34,'[1]BASE 2019'!$A$2:$C$157,2,0)</f>
        <v>20196201000632</v>
      </c>
      <c r="D34" s="25">
        <f>VLOOKUP(B34,'[1]BASE 2019'!$A$1:$C$157,3,0)</f>
        <v>43726.681481481479</v>
      </c>
      <c r="E34" s="8" t="str">
        <f>VLOOKUP(B34,'[1]BASE 2019'!$A$2:$U$157,4,0)</f>
        <v>Correo Físico</v>
      </c>
      <c r="F34" s="8" t="str">
        <f>VLOOKUP(B34,'[1]BASE 2019'!$A$2:$U$157,5,0)</f>
        <v>INSTITUTO GEOGRÁFICO AGUSTÍN CODAZZI ?IGAC PEREIRA RISARALDA PEREIRA RISARALDA PEREIRA RISARALDA PEREIRA RISARALDA PEREIRA RISARALDA PEREIRA RISARALDA PEREIRA RISARALDA PEREIRA RISARALDA</v>
      </c>
      <c r="G34" s="6" t="str">
        <f>VLOOKUP(B34,'[1]BASE 2019'!$A$2:$U$157,6,0)</f>
        <v>Risaralda</v>
      </c>
      <c r="H34" s="8" t="str">
        <f>VLOOKUP(B34,'[1]BASE 2019'!$A$2:$U$157,7,0)</f>
        <v>Pereira</v>
      </c>
      <c r="I34" s="8" t="str">
        <f>VLOOKUP(B34,'[1]BASE 2019'!$A$2:$U$157,8,0)</f>
        <v>SOLICITUD DE ACTUALIZACION Y CONSERVACION CATASTRAL DE PREDIO FORMALIZADO EN EL MARCO DEL PROCEDIMIENTO UNICO POR EL DECRETO LEY 902 DE 2017  - EN ATENCION A SU OFICIO PER 012-2019</v>
      </c>
      <c r="J34" s="28">
        <f>VLOOKUP(B34,'[1]BASE 2019'!$A$2:$U$157,9,0)</f>
        <v>43746</v>
      </c>
      <c r="K34" s="9" t="str">
        <f>VLOOKUP(B34,'[1]BASE 2019'!$A$2:$U$157,10,0)</f>
        <v>Comunicación oficial</v>
      </c>
      <c r="L34" s="9" t="str">
        <f>VLOOKUP(B34,'[1]BASE 2019'!$A$2:$U$157,11,0)</f>
        <v>Constancia de entrega respuesta</v>
      </c>
      <c r="M34" s="9" t="str">
        <f>VLOOKUP(B34,'[1]BASE 2019'!$A$2:$U$157,12,0)</f>
        <v>SI</v>
      </c>
      <c r="N34" s="9" t="str">
        <f>VLOOKUP(B34,'[1]BASE 2019'!$A$2:$U$157,13,0)</f>
        <v>Carolina Acosta  - Convenio OIM</v>
      </c>
      <c r="O34" s="10">
        <f>VLOOKUP(B34,'[1]BASE 2019'!$A$2:$U$157,14,0)</f>
        <v>20203100080931</v>
      </c>
      <c r="P34" s="28">
        <f>VLOOKUP(B34,'[1]BASE 2019'!$A$2:$U$157,15,0)</f>
        <v>43871</v>
      </c>
      <c r="Q34" s="9" t="str">
        <f>VLOOKUP(B34,'[1]BASE 2019'!$A$2:$U$157,16,0)</f>
        <v>NO DEFINIDO</v>
      </c>
      <c r="R34" s="9" t="str">
        <f>VLOOKUP(B34,'[1]BASE 2019'!$A$2:$U$157,17,0)</f>
        <v>SOLICITUDES SOLUCIONADAS</v>
      </c>
      <c r="S34" s="9">
        <f>VLOOKUP(B34,'[1]BASE 2019'!$A$2:$U$157,18,0)</f>
        <v>43888.609907407408</v>
      </c>
      <c r="T34" s="9" t="str">
        <f>VLOOKUP(B34,'[1]BASE 2019'!$A$2:$U$157,19,0)</f>
        <v>SUBDIRECCION ADMINISTRATIVA Y FINANCIERA</v>
      </c>
      <c r="U34" s="9" t="str">
        <f>VLOOKUP(B34,'[1]BASE 2019'!$A$2:$U$157,20,0)</f>
        <v>Claudia Marcela Cortes Pinzon</v>
      </c>
      <c r="V34" s="9" t="str">
        <f>VLOOKUP(B34,'[1]BASE 2019'!$A$2:$U$157,21,0)</f>
        <v>Maira Alejandra Laiton Moreno</v>
      </c>
      <c r="W34" s="6" t="s">
        <v>28</v>
      </c>
      <c r="X34" s="6" t="s">
        <v>29</v>
      </c>
      <c r="Y34" s="6">
        <v>87</v>
      </c>
      <c r="Z34" s="6" t="s">
        <v>28</v>
      </c>
      <c r="AA34" s="12">
        <v>43888</v>
      </c>
      <c r="AB34" s="8" t="s">
        <v>62</v>
      </c>
      <c r="AC34" s="5"/>
    </row>
    <row r="35" spans="1:29" ht="90" x14ac:dyDescent="0.25">
      <c r="A35" s="6">
        <v>33</v>
      </c>
      <c r="B35" s="6">
        <v>63</v>
      </c>
      <c r="C35" s="7">
        <f>VLOOKUP(B35,'[1]BASE 2019'!$A$2:$C$157,2,0)</f>
        <v>20196200735612</v>
      </c>
      <c r="D35" s="25">
        <f>VLOOKUP(B35,'[1]BASE 2019'!$A$1:$C$157,3,0)</f>
        <v>43661.667453703703</v>
      </c>
      <c r="E35" s="8" t="str">
        <f>VLOOKUP(B35,'[1]BASE 2019'!$A$2:$U$157,4,0)</f>
        <v>Correo Físico</v>
      </c>
      <c r="F35" s="8" t="str">
        <f>VLOOKUP(B35,'[1]BASE 2019'!$A$2:$U$157,5,0)</f>
        <v>SALVADOR EMILIO MATEUS RODRIGUEZ</v>
      </c>
      <c r="G35" s="6" t="str">
        <f>VLOOKUP(B35,'[1]BASE 2019'!$A$2:$U$157,6,0)</f>
        <v>D. C.</v>
      </c>
      <c r="H35" s="8" t="str">
        <f>VLOOKUP(B35,'[1]BASE 2019'!$A$2:$U$157,7,0)</f>
        <v>Bogotá</v>
      </c>
      <c r="I35" s="8" t="str">
        <f>VLOOKUP(B35,'[1]BASE 2019'!$A$2:$U$157,8,0)</f>
        <v>SOLICITUD DE FORMALIZACION A LA PROPIEDAD - NO TRAE EL ANEXO DE PAGO DE SERVICIOS DE ACUEDUCTO -</v>
      </c>
      <c r="J35" s="28">
        <f>VLOOKUP(B35,'[1]BASE 2019'!$A$2:$U$157,9,0)</f>
        <v>43679</v>
      </c>
      <c r="K35" s="9" t="str">
        <f>VLOOKUP(B35,'[1]BASE 2019'!$A$2:$U$157,10,0)</f>
        <v>Comunicación oficial</v>
      </c>
      <c r="L35" s="9" t="str">
        <f>VLOOKUP(B35,'[1]BASE 2019'!$A$2:$U$157,11,0)</f>
        <v>Petición</v>
      </c>
      <c r="M35" s="9" t="str">
        <f>VLOOKUP(B35,'[1]BASE 2019'!$A$2:$U$157,12,0)</f>
        <v>SI</v>
      </c>
      <c r="N35" s="9" t="str">
        <f>VLOOKUP(B35,'[1]BASE 2019'!$A$2:$U$157,13,0)</f>
        <v>Ludy Andrea Burgos Corredor</v>
      </c>
      <c r="O35" s="10">
        <f>VLOOKUP(B35,'[1]BASE 2019'!$A$2:$U$157,14,0)</f>
        <v>20193101134051</v>
      </c>
      <c r="P35" s="28">
        <f>VLOOKUP(B35,'[1]BASE 2019'!$A$2:$U$157,15,0)</f>
        <v>43878</v>
      </c>
      <c r="Q35" s="9" t="str">
        <f>VLOOKUP(B35,'[1]BASE 2019'!$A$2:$U$157,16,0)</f>
        <v>Respuesta a derecho de petición</v>
      </c>
      <c r="R35" s="9" t="str">
        <f>VLOOKUP(B35,'[1]BASE 2019'!$A$2:$U$157,17,0)</f>
        <v>SOLICITUDES SOLUCIONADAS</v>
      </c>
      <c r="S35" s="9">
        <f>VLOOKUP(B35,'[1]BASE 2019'!$A$2:$U$157,18,0)</f>
        <v>43914.896701388891</v>
      </c>
      <c r="T35" s="9" t="str">
        <f>VLOOKUP(B35,'[1]BASE 2019'!$A$2:$U$157,19,0)</f>
        <v>SUBDIRECCION ADMINISTRATIVA Y FINANCIERA</v>
      </c>
      <c r="U35" s="9" t="str">
        <f>VLOOKUP(B35,'[1]BASE 2019'!$A$2:$U$157,20,0)</f>
        <v xml:space="preserve">Sonia Erlinda Cuervo Acosta </v>
      </c>
      <c r="V35" s="9" t="str">
        <f>VLOOKUP(B35,'[1]BASE 2019'!$A$2:$U$157,21,0)</f>
        <v>Myriam Gomez Camargo</v>
      </c>
      <c r="W35" s="6" t="s">
        <v>28</v>
      </c>
      <c r="X35" s="6" t="s">
        <v>29</v>
      </c>
      <c r="Y35" s="6">
        <v>132</v>
      </c>
      <c r="Z35" s="6" t="s">
        <v>28</v>
      </c>
      <c r="AA35" s="12">
        <v>43914</v>
      </c>
      <c r="AB35" s="8" t="s">
        <v>63</v>
      </c>
      <c r="AC35" s="5"/>
    </row>
    <row r="36" spans="1:29" ht="90" x14ac:dyDescent="0.25">
      <c r="A36" s="6">
        <v>34</v>
      </c>
      <c r="B36" s="6">
        <v>46</v>
      </c>
      <c r="C36" s="7">
        <f>VLOOKUP(B36,'[1]BASE 2019'!$A$2:$C$157,2,0)</f>
        <v>20196200495572</v>
      </c>
      <c r="D36" s="25">
        <f>VLOOKUP(B36,'[1]BASE 2019'!$A$1:$C$157,3,0)</f>
        <v>43605.648449074077</v>
      </c>
      <c r="E36" s="8" t="str">
        <f>VLOOKUP(B36,'[1]BASE 2019'!$A$2:$U$157,4,0)</f>
        <v>Correo Físico</v>
      </c>
      <c r="F36" s="8" t="str">
        <f>VLOOKUP(B36,'[1]BASE 2019'!$A$2:$U$157,5,0)</f>
        <v>MARTHA CECILIA ALVAREZ DE ROMERO</v>
      </c>
      <c r="G36" s="6" t="str">
        <f>VLOOKUP(B36,'[1]BASE 2019'!$A$2:$U$157,6,0)</f>
        <v>Sucre</v>
      </c>
      <c r="H36" s="8" t="str">
        <f>VLOOKUP(B36,'[1]BASE 2019'!$A$2:$U$157,7,0)</f>
        <v>Ovejas</v>
      </c>
      <c r="I36" s="8" t="str">
        <f>VLOOKUP(B36,'[1]BASE 2019'!$A$2:$U$157,8,0)</f>
        <v>La Usuaria manifiesta oposición al caso 9031 del cual la solicitante es la señora Leonor Sofia Rivero Benitez  quien solicito la formalización del predio Mula Sedan Parcela N° 2 con FMI 342-10474. El motivo de la oposición es que me encuentro casada desde</v>
      </c>
      <c r="J36" s="28">
        <f>VLOOKUP(B36,'[1]BASE 2019'!$A$2:$U$157,9,0)</f>
        <v>43623</v>
      </c>
      <c r="K36" s="9" t="str">
        <f>VLOOKUP(B36,'[1]BASE 2019'!$A$2:$U$157,10,0)</f>
        <v>Comunicación oficial</v>
      </c>
      <c r="L36" s="9" t="str">
        <f>VLOOKUP(B36,'[1]BASE 2019'!$A$2:$U$157,11,0)</f>
        <v>Petición</v>
      </c>
      <c r="M36" s="9" t="str">
        <f>VLOOKUP(B36,'[1]BASE 2019'!$A$2:$U$157,12,0)</f>
        <v>SI</v>
      </c>
      <c r="N36" s="9" t="str">
        <f>VLOOKUP(B36,'[1]BASE 2019'!$A$2:$U$157,13,0)</f>
        <v>Yensi Madivan Quintero Garcia</v>
      </c>
      <c r="O36" s="10">
        <f>VLOOKUP(B36,'[1]BASE 2019'!$A$2:$U$157,14,0)</f>
        <v>20193100414481</v>
      </c>
      <c r="P36" s="28">
        <f>VLOOKUP(B36,'[1]BASE 2019'!$A$2:$U$157,15,0)</f>
        <v>43615.422037037039</v>
      </c>
      <c r="Q36" s="9" t="str">
        <f>VLOOKUP(B36,'[1]BASE 2019'!$A$2:$U$157,16,0)</f>
        <v>Petición</v>
      </c>
      <c r="R36" s="9" t="str">
        <f>VLOOKUP(B36,'[1]BASE 2019'!$A$2:$U$157,17,0)</f>
        <v>SOLICITUDES SOLUCIONADAS</v>
      </c>
      <c r="S36" s="9">
        <f>VLOOKUP(B36,'[1]BASE 2019'!$A$2:$U$157,18,0)</f>
        <v>43616.541458333333</v>
      </c>
      <c r="T36" s="9" t="str">
        <f>VLOOKUP(B36,'[1]BASE 2019'!$A$2:$U$157,19,0)</f>
        <v>SUBDIRECCION ADMINISTRATIVA Y FINANCIERA</v>
      </c>
      <c r="U36" s="9" t="str">
        <f>VLOOKUP(B36,'[1]BASE 2019'!$A$2:$U$157,20,0)</f>
        <v>Marcela Patricia Tapia Chamorro - Ovejas Sucr</v>
      </c>
      <c r="V36" s="9" t="str">
        <f>VLOOKUP(B36,'[1]BASE 2019'!$A$2:$U$157,21,0)</f>
        <v>Maira Alejandra Laiton Moreno</v>
      </c>
      <c r="W36" s="6" t="s">
        <v>28</v>
      </c>
      <c r="X36" s="6" t="s">
        <v>28</v>
      </c>
      <c r="Y36" s="6">
        <v>0</v>
      </c>
      <c r="Z36" s="6" t="s">
        <v>28</v>
      </c>
      <c r="AA36" s="12">
        <v>43616</v>
      </c>
      <c r="AB36" s="8" t="s">
        <v>64</v>
      </c>
      <c r="AC36" s="5"/>
    </row>
    <row r="37" spans="1:29" ht="90" x14ac:dyDescent="0.25">
      <c r="A37" s="6">
        <v>35</v>
      </c>
      <c r="B37" s="6">
        <v>139</v>
      </c>
      <c r="C37" s="7">
        <f>VLOOKUP(B37,'[1]BASE 2019'!$A$2:$C$157,2,0)</f>
        <v>20197301291522</v>
      </c>
      <c r="D37" s="25">
        <f>VLOOKUP(B37,'[1]BASE 2019'!$A$1:$C$157,3,0)</f>
        <v>43804.632962962962</v>
      </c>
      <c r="E37" s="8" t="str">
        <f>VLOOKUP(B37,'[1]BASE 2019'!$A$2:$U$157,4,0)</f>
        <v>Correo Físico</v>
      </c>
      <c r="F37" s="8" t="str">
        <f>VLOOKUP(B37,'[1]BASE 2019'!$A$2:$U$157,5,0)</f>
        <v>JORGE ORLANDO GONZALEZ TORO</v>
      </c>
      <c r="G37" s="6" t="str">
        <f>VLOOKUP(B37,'[1]BASE 2019'!$A$2:$U$157,6,0)</f>
        <v>Antioquia</v>
      </c>
      <c r="H37" s="8" t="str">
        <f>VLOOKUP(B37,'[1]BASE 2019'!$A$2:$U$157,7,0)</f>
        <v>Ciudad Bolívar</v>
      </c>
      <c r="I37" s="8" t="str">
        <f>VLOOKUP(B37,'[1]BASE 2019'!$A$2:$U$157,8,0)</f>
        <v>RESPUESTA DE DAVIVIENDA PARA APERTURA AL TRAMITE ADMINISTRATIVO DE FORMALIZACION PRIVADA RURAL SOLICITANTE JOHN FREDY CASAS RESTREPO INMUEBLE MATRICULA 004-10566</v>
      </c>
      <c r="J37" s="28">
        <f>VLOOKUP(B37,'[1]BASE 2019'!$A$2:$U$157,9,0)</f>
        <v>43824</v>
      </c>
      <c r="K37" s="9" t="str">
        <f>VLOOKUP(B37,'[1]BASE 2019'!$A$2:$U$157,10,0)</f>
        <v>Comunicación oficial</v>
      </c>
      <c r="L37" s="9" t="str">
        <f>VLOOKUP(B37,'[1]BASE 2019'!$A$2:$U$157,11,0)</f>
        <v>Respuestas a derechos de petición remitidos por externos</v>
      </c>
      <c r="M37" s="9" t="str">
        <f>VLOOKUP(B37,'[1]BASE 2019'!$A$2:$U$157,12,0)</f>
        <v>NO</v>
      </c>
      <c r="N37" s="9" t="str">
        <f>VLOOKUP(B37,'[1]BASE 2019'!$A$2:$U$157,13,0)</f>
        <v>Nubia Cristina Gonzalez Peralta</v>
      </c>
      <c r="O37" s="10">
        <f>VLOOKUP(B37,'[1]BASE 2019'!$A$2:$U$157,14,0)</f>
        <v>0</v>
      </c>
      <c r="P37" s="28">
        <f>VLOOKUP(B37,'[1]BASE 2019'!$A$2:$U$157,15,0)</f>
        <v>0</v>
      </c>
      <c r="Q37" s="9">
        <f>VLOOKUP(B37,'[1]BASE 2019'!$A$2:$U$157,16,0)</f>
        <v>0</v>
      </c>
      <c r="R37" s="9" t="str">
        <f>VLOOKUP(B37,'[1]BASE 2019'!$A$2:$U$157,17,0)</f>
        <v>ENTRADAS QUE NO REQUIEREN RESPUESTA</v>
      </c>
      <c r="S37" s="9">
        <f>VLOOKUP(B37,'[1]BASE 2019'!$A$2:$U$157,18,0)</f>
        <v>1</v>
      </c>
      <c r="T37" s="9" t="str">
        <f>VLOOKUP(B37,'[1]BASE 2019'!$A$2:$U$157,19,0)</f>
        <v>UGT MEDELLIN</v>
      </c>
      <c r="U37" s="9" t="str">
        <f>VLOOKUP(B37,'[1]BASE 2019'!$A$2:$U$157,20,0)</f>
        <v>Eliana Patricia Ángel Arboleda</v>
      </c>
      <c r="V37" s="9" t="str">
        <f>VLOOKUP(B37,'[1]BASE 2019'!$A$2:$U$157,21,0)</f>
        <v>Myriam Gomez Camargo</v>
      </c>
      <c r="W37" s="6" t="s">
        <v>31</v>
      </c>
      <c r="X37" s="6" t="s">
        <v>31</v>
      </c>
      <c r="Y37" s="6" t="s">
        <v>31</v>
      </c>
      <c r="Z37" s="6" t="s">
        <v>31</v>
      </c>
      <c r="AA37" s="6" t="s">
        <v>31</v>
      </c>
      <c r="AB37" s="8" t="s">
        <v>65</v>
      </c>
      <c r="AC37" s="5"/>
    </row>
    <row r="38" spans="1:29" s="19" customFormat="1" ht="90" x14ac:dyDescent="0.25">
      <c r="A38" s="13">
        <v>36</v>
      </c>
      <c r="B38" s="13">
        <v>115</v>
      </c>
      <c r="C38" s="14">
        <f>VLOOKUP(B38,'[1]BASE 2019'!$A$2:$C$157,2,0)</f>
        <v>20196201161202</v>
      </c>
      <c r="D38" s="25">
        <f>VLOOKUP(B38,'[1]BASE 2019'!$A$1:$C$157,3,0)</f>
        <v>43769.634131944447</v>
      </c>
      <c r="E38" s="15" t="str">
        <f>VLOOKUP(B38,'[1]BASE 2019'!$A$2:$U$157,4,0)</f>
        <v>Correo Físico</v>
      </c>
      <c r="F38" s="15" t="str">
        <f>VLOOKUP(B38,'[1]BASE 2019'!$A$2:$U$157,5,0)</f>
        <v>LILIA BUITRAGO VILLAMIL</v>
      </c>
      <c r="G38" s="13" t="str">
        <f>VLOOKUP(B38,'[1]BASE 2019'!$A$2:$U$157,6,0)</f>
        <v>D. C.</v>
      </c>
      <c r="H38" s="15" t="str">
        <f>VLOOKUP(B38,'[1]BASE 2019'!$A$2:$U$157,7,0)</f>
        <v>Bogotá</v>
      </c>
      <c r="I38" s="15" t="str">
        <f>VLOOKUP(B38,'[1]BASE 2019'!$A$2:$U$157,8,0)</f>
        <v>SOLICITUD INFORMACIÓN ESTADO DE PROCESO DE FORMALIZACION PROPIEDAD RURAL</v>
      </c>
      <c r="J38" s="28">
        <f>VLOOKUP(B38,'[1]BASE 2019'!$A$2:$U$157,9,0)</f>
        <v>43789</v>
      </c>
      <c r="K38" s="16" t="str">
        <f>VLOOKUP(B38,'[1]BASE 2019'!$A$2:$U$157,10,0)</f>
        <v>Comunicación oficial</v>
      </c>
      <c r="L38" s="16" t="str">
        <f>VLOOKUP(B38,'[1]BASE 2019'!$A$2:$U$157,11,0)</f>
        <v>Respuesta a derecho de petición</v>
      </c>
      <c r="M38" s="16" t="str">
        <f>VLOOKUP(B38,'[1]BASE 2019'!$A$2:$U$157,12,0)</f>
        <v>NO</v>
      </c>
      <c r="N38" s="16" t="str">
        <f>VLOOKUP(B38,'[1]BASE 2019'!$A$2:$U$157,13,0)</f>
        <v>Nancy Rocio Lopez Mesa</v>
      </c>
      <c r="O38" s="17">
        <f>VLOOKUP(B38,'[1]BASE 2019'!$A$2:$U$157,14,0)</f>
        <v>0</v>
      </c>
      <c r="P38" s="28">
        <f>VLOOKUP(B38,'[1]BASE 2019'!$A$2:$U$157,15,0)</f>
        <v>0</v>
      </c>
      <c r="Q38" s="16">
        <f>VLOOKUP(B38,'[1]BASE 2019'!$A$2:$U$157,16,0)</f>
        <v>0</v>
      </c>
      <c r="R38" s="16" t="str">
        <f>VLOOKUP(B38,'[1]BASE 2019'!$A$2:$U$157,17,0)</f>
        <v>ENTRADAS QUE NO REQUIEREN RESPUESTA</v>
      </c>
      <c r="S38" s="16">
        <f>VLOOKUP(B38,'[1]BASE 2019'!$A$2:$U$157,18,0)</f>
        <v>1</v>
      </c>
      <c r="T38" s="16" t="str">
        <f>VLOOKUP(B38,'[1]BASE 2019'!$A$2:$U$157,19,0)</f>
        <v>SUBDIRECCION ADMINISTRATIVA Y FINANCIERA</v>
      </c>
      <c r="U38" s="16" t="str">
        <f>VLOOKUP(B38,'[1]BASE 2019'!$A$2:$U$157,20,0)</f>
        <v xml:space="preserve">Sonia Erlinda Cuervo Acosta </v>
      </c>
      <c r="V38" s="16" t="str">
        <f>VLOOKUP(B38,'[1]BASE 2019'!$A$2:$U$157,21,0)</f>
        <v>Myriam Gomez Camargo</v>
      </c>
      <c r="W38" s="13" t="s">
        <v>29</v>
      </c>
      <c r="X38" s="13" t="s">
        <v>29</v>
      </c>
      <c r="Y38" s="13" t="s">
        <v>29</v>
      </c>
      <c r="Z38" s="13" t="s">
        <v>29</v>
      </c>
      <c r="AA38" s="13" t="s">
        <v>29</v>
      </c>
      <c r="AB38" s="15" t="s">
        <v>66</v>
      </c>
      <c r="AC38" s="18"/>
    </row>
    <row r="39" spans="1:29" ht="165" x14ac:dyDescent="0.25">
      <c r="A39" s="6">
        <v>37</v>
      </c>
      <c r="B39" s="6">
        <v>82</v>
      </c>
      <c r="C39" s="7">
        <f>VLOOKUP(B39,'[1]BASE 2019'!$A$2:$C$157,2,0)</f>
        <v>20196200889162</v>
      </c>
      <c r="D39" s="25">
        <f>VLOOKUP(B39,'[1]BASE 2019'!$A$1:$C$157,3,0)</f>
        <v>43699.706631944442</v>
      </c>
      <c r="E39" s="8" t="str">
        <f>VLOOKUP(B39,'[1]BASE 2019'!$A$2:$U$157,4,0)</f>
        <v>Correo Físico</v>
      </c>
      <c r="F39" s="8" t="str">
        <f>VLOOKUP(B39,'[1]BASE 2019'!$A$2:$U$157,5,0)</f>
        <v>OFICINA DE REGISTRO DE INSTRUMENTOS PUBLICOS DE BUCARAMANGA - ZAIME SUSUNA AWAD LOPEZ ZAIME SUSUNA AWAD LOPEZ . ZAIME SUSUNA AWAD LOPEZ . ZAIME SUSUNA AWAD LOPEZ . ZAIME SUSUNA AWAD LOPEZ . EDGAR GUILLERMO RORIGUEZ BORRAY .</v>
      </c>
      <c r="G39" s="6" t="str">
        <f>VLOOKUP(B39,'[1]BASE 2019'!$A$2:$U$157,6,0)</f>
        <v>Santander</v>
      </c>
      <c r="H39" s="8" t="str">
        <f>VLOOKUP(B39,'[1]BASE 2019'!$A$2:$U$157,7,0)</f>
        <v>Bucaramanga</v>
      </c>
      <c r="I39" s="8" t="str">
        <f>VLOOKUP(B39,'[1]BASE 2019'!$A$2:$U$157,8,0)</f>
        <v>SOLICITUD DE CERTIFICADO ESPECIAL DEL F.M.I. 300-242082-SOLICITUD SIG 688670000010046- PROGRAMA DE FORMALIZACIÓN  DE LA PROPIEDAD RURAL  MI:# 300-242082</v>
      </c>
      <c r="J39" s="28">
        <f>VLOOKUP(B39,'[1]BASE 2019'!$A$2:$U$157,9,0)</f>
        <v>43719</v>
      </c>
      <c r="K39" s="9" t="str">
        <f>VLOOKUP(B39,'[1]BASE 2019'!$A$2:$U$157,10,0)</f>
        <v>Comunicación oficial</v>
      </c>
      <c r="L39" s="9" t="str">
        <f>VLOOKUP(B39,'[1]BASE 2019'!$A$2:$U$157,11,0)</f>
        <v>Constancia de entrega respuesta</v>
      </c>
      <c r="M39" s="9" t="str">
        <f>VLOOKUP(B39,'[1]BASE 2019'!$A$2:$U$157,12,0)</f>
        <v>NO</v>
      </c>
      <c r="N39" s="9" t="str">
        <f>VLOOKUP(B39,'[1]BASE 2019'!$A$2:$U$157,13,0)</f>
        <v>Jesus David Pacheco Sarimento</v>
      </c>
      <c r="O39" s="10">
        <f>VLOOKUP(B39,'[1]BASE 2019'!$A$2:$U$157,14,0)</f>
        <v>0</v>
      </c>
      <c r="P39" s="28">
        <f>VLOOKUP(B39,'[1]BASE 2019'!$A$2:$U$157,15,0)</f>
        <v>0</v>
      </c>
      <c r="Q39" s="9">
        <f>VLOOKUP(B39,'[1]BASE 2019'!$A$2:$U$157,16,0)</f>
        <v>0</v>
      </c>
      <c r="R39" s="9" t="str">
        <f>VLOOKUP(B39,'[1]BASE 2019'!$A$2:$U$157,17,0)</f>
        <v>ENTRADAS QUE NO REQUIEREN RESPUESTA</v>
      </c>
      <c r="S39" s="9">
        <f>VLOOKUP(B39,'[1]BASE 2019'!$A$2:$U$157,18,0)</f>
        <v>1</v>
      </c>
      <c r="T39" s="9" t="str">
        <f>VLOOKUP(B39,'[1]BASE 2019'!$A$2:$U$157,19,0)</f>
        <v>SUBDIRECCION ADMINISTRATIVA Y FINANCIERA</v>
      </c>
      <c r="U39" s="9" t="str">
        <f>VLOOKUP(B39,'[1]BASE 2019'!$A$2:$U$157,20,0)</f>
        <v>Claudia Marcela Cortes Pinzon</v>
      </c>
      <c r="V39" s="9" t="str">
        <f>VLOOKUP(B39,'[1]BASE 2019'!$A$2:$U$157,21,0)</f>
        <v>Maira Alejandra Laiton Moreno</v>
      </c>
      <c r="W39" s="6" t="s">
        <v>28</v>
      </c>
      <c r="X39" s="6" t="s">
        <v>31</v>
      </c>
      <c r="Y39" s="6" t="s">
        <v>31</v>
      </c>
      <c r="Z39" s="6" t="s">
        <v>31</v>
      </c>
      <c r="AA39" s="6" t="s">
        <v>31</v>
      </c>
      <c r="AB39" s="8" t="s">
        <v>67</v>
      </c>
      <c r="AC39" s="5"/>
    </row>
    <row r="40" spans="1:29" ht="120" x14ac:dyDescent="0.25">
      <c r="A40" s="6">
        <v>38</v>
      </c>
      <c r="B40" s="6">
        <v>78</v>
      </c>
      <c r="C40" s="7">
        <f>VLOOKUP(B40,'[1]BASE 2019'!$A$2:$C$157,2,0)</f>
        <v>20196200856402</v>
      </c>
      <c r="D40" s="25">
        <f>VLOOKUP(B40,'[1]BASE 2019'!$A$1:$C$157,3,0)</f>
        <v>43691.469236111108</v>
      </c>
      <c r="E40" s="8" t="str">
        <f>VLOOKUP(B40,'[1]BASE 2019'!$A$2:$U$157,4,0)</f>
        <v>Correo Físico</v>
      </c>
      <c r="F40" s="8" t="str">
        <f>VLOOKUP(B40,'[1]BASE 2019'!$A$2:$U$157,5,0)</f>
        <v>LUIS ALEJANDRO SANABRIA CRUZ SANABRIA CRUZ</v>
      </c>
      <c r="G40" s="6" t="str">
        <f>VLOOKUP(B40,'[1]BASE 2019'!$A$2:$U$157,6,0)</f>
        <v>Boyacá</v>
      </c>
      <c r="H40" s="8" t="str">
        <f>VLOOKUP(B40,'[1]BASE 2019'!$A$2:$U$157,7,0)</f>
        <v>Ramiriquí</v>
      </c>
      <c r="I40" s="8" t="str">
        <f>VLOOKUP(B40,'[1]BASE 2019'!$A$2:$U$157,8,0)</f>
        <v>ESTADO DE FORMALIZACION DE LOS PREDIOS TEQUENDAMA 1 Y 2 RECUERDO 1 Y 2</v>
      </c>
      <c r="J40" s="28">
        <f>VLOOKUP(B40,'[1]BASE 2019'!$A$2:$U$157,9,0)</f>
        <v>43711</v>
      </c>
      <c r="K40" s="9" t="str">
        <f>VLOOKUP(B40,'[1]BASE 2019'!$A$2:$U$157,10,0)</f>
        <v>Comunicación oficial</v>
      </c>
      <c r="L40" s="9" t="str">
        <f>VLOOKUP(B40,'[1]BASE 2019'!$A$2:$U$157,11,0)</f>
        <v>Petición</v>
      </c>
      <c r="M40" s="9" t="str">
        <f>VLOOKUP(B40,'[1]BASE 2019'!$A$2:$U$157,12,0)</f>
        <v>SI</v>
      </c>
      <c r="N40" s="9" t="str">
        <f>VLOOKUP(B40,'[1]BASE 2019'!$A$2:$U$157,13,0)</f>
        <v>Aura Sofia Romero Benavides</v>
      </c>
      <c r="O40" s="10">
        <f>VLOOKUP(B40,'[1]BASE 2019'!$A$2:$U$157,14,0)</f>
        <v>20193100758431</v>
      </c>
      <c r="P40" s="28">
        <f>VLOOKUP(B40,'[1]BASE 2019'!$A$2:$U$157,15,0)</f>
        <v>43712</v>
      </c>
      <c r="Q40" s="9" t="str">
        <f>VLOOKUP(B40,'[1]BASE 2019'!$A$2:$U$157,16,0)</f>
        <v>Respuesta a derecho de petición</v>
      </c>
      <c r="R40" s="9" t="str">
        <f>VLOOKUP(B40,'[1]BASE 2019'!$A$2:$U$157,17,0)</f>
        <v>SOLICITUDES SOLUCIONADAS</v>
      </c>
      <c r="S40" s="9">
        <f>VLOOKUP(B40,'[1]BASE 2019'!$A$2:$U$157,18,0)</f>
        <v>43726.469606481478</v>
      </c>
      <c r="T40" s="9" t="str">
        <f>VLOOKUP(B40,'[1]BASE 2019'!$A$2:$U$157,19,0)</f>
        <v>SUBDIRECCION ADMINISTRATIVA Y FINANCIERA</v>
      </c>
      <c r="U40" s="9" t="str">
        <f>VLOOKUP(B40,'[1]BASE 2019'!$A$2:$U$157,20,0)</f>
        <v xml:space="preserve">Sonia Erlinda Cuervo Acosta </v>
      </c>
      <c r="V40" s="9" t="str">
        <f>VLOOKUP(B40,'[1]BASE 2019'!$A$2:$U$157,21,0)</f>
        <v>Myriam Gomez Camargo</v>
      </c>
      <c r="W40" s="6" t="s">
        <v>28</v>
      </c>
      <c r="X40" s="6" t="s">
        <v>29</v>
      </c>
      <c r="Y40" s="6">
        <v>1</v>
      </c>
      <c r="Z40" s="6" t="s">
        <v>28</v>
      </c>
      <c r="AA40" s="12">
        <v>43726</v>
      </c>
      <c r="AB40" s="8" t="s">
        <v>68</v>
      </c>
      <c r="AC40" s="5"/>
    </row>
    <row r="41" spans="1:29" ht="105" x14ac:dyDescent="0.25">
      <c r="A41" s="6">
        <v>39</v>
      </c>
      <c r="B41" s="6">
        <v>7</v>
      </c>
      <c r="C41" s="7">
        <f>VLOOKUP(B41,'[1]BASE 2019'!$A$2:$C$157,2,0)</f>
        <v>20196200052712</v>
      </c>
      <c r="D41" s="25">
        <f>VLOOKUP(B41,'[1]BASE 2019'!$A$1:$C$157,3,0)</f>
        <v>43490.347951388889</v>
      </c>
      <c r="E41" s="8" t="str">
        <f>VLOOKUP(B41,'[1]BASE 2019'!$A$2:$U$157,4,0)</f>
        <v>Correo Electrónico</v>
      </c>
      <c r="F41" s="8" t="str">
        <f>VLOOKUP(B41,'[1]BASE 2019'!$A$2:$U$157,5,0)</f>
        <v xml:space="preserve">ROSA MARGARITA FAJARDO CUBIDES   FAJARDO CUBIDES FAJARDO CUBIDES </v>
      </c>
      <c r="G41" s="6" t="str">
        <f>VLOOKUP(B41,'[1]BASE 2019'!$A$2:$U$157,6,0)</f>
        <v>Boyacá</v>
      </c>
      <c r="H41" s="8" t="str">
        <f>VLOOKUP(B41,'[1]BASE 2019'!$A$2:$U$157,7,0)</f>
        <v>Arcabuco</v>
      </c>
      <c r="I41" s="8" t="str">
        <f>VLOOKUP(B41,'[1]BASE 2019'!$A$2:$U$157,8,0)</f>
        <v>Solicitud formalizaciòn de propiedad</v>
      </c>
      <c r="J41" s="28">
        <f>VLOOKUP(B41,'[1]BASE 2019'!$A$2:$U$157,9,0)</f>
        <v>43510</v>
      </c>
      <c r="K41" s="9" t="str">
        <f>VLOOKUP(B41,'[1]BASE 2019'!$A$2:$U$157,10,0)</f>
        <v>Comunicación oficial</v>
      </c>
      <c r="L41" s="9" t="str">
        <f>VLOOKUP(B41,'[1]BASE 2019'!$A$2:$U$157,11,0)</f>
        <v>Peticiones entre autoridades</v>
      </c>
      <c r="M41" s="9" t="str">
        <f>VLOOKUP(B41,'[1]BASE 2019'!$A$2:$U$157,12,0)</f>
        <v>SI</v>
      </c>
      <c r="N41" s="9" t="str">
        <f>VLOOKUP(B41,'[1]BASE 2019'!$A$2:$U$157,13,0)</f>
        <v>Julia Viviana Molano Chavarria</v>
      </c>
      <c r="O41" s="10">
        <f>VLOOKUP(B41,'[1]BASE 2019'!$A$2:$U$157,14,0)</f>
        <v>20193100351391</v>
      </c>
      <c r="P41" s="28">
        <f>VLOOKUP(B41,'[1]BASE 2019'!$A$2:$U$157,15,0)</f>
        <v>43600</v>
      </c>
      <c r="Q41" s="9" t="str">
        <f>VLOOKUP(B41,'[1]BASE 2019'!$A$2:$U$157,16,0)</f>
        <v>Respuesta a derecho de petición</v>
      </c>
      <c r="R41" s="9" t="str">
        <f>VLOOKUP(B41,'[1]BASE 2019'!$A$2:$U$157,17,0)</f>
        <v>SOLICITUDES SOLUCIONADAS</v>
      </c>
      <c r="S41" s="9">
        <f>VLOOKUP(B41,'[1]BASE 2019'!$A$2:$U$157,18,0)</f>
        <v>1</v>
      </c>
      <c r="T41" s="9" t="str">
        <f>VLOOKUP(B41,'[1]BASE 2019'!$A$2:$U$157,19,0)</f>
        <v>SUBDIRECCION ADMINISTRATIVA Y FINANCIERA</v>
      </c>
      <c r="U41" s="9" t="str">
        <f>VLOOKUP(B41,'[1]BASE 2019'!$A$2:$U$157,20,0)</f>
        <v>Maira Alejandra Laiton Moreno</v>
      </c>
      <c r="V41" s="9" t="str">
        <f>VLOOKUP(B41,'[1]BASE 2019'!$A$2:$U$157,21,0)</f>
        <v>Andrés Felipe González Vesga</v>
      </c>
      <c r="W41" s="6" t="s">
        <v>69</v>
      </c>
      <c r="X41" s="6" t="s">
        <v>29</v>
      </c>
      <c r="Y41" s="6">
        <v>58</v>
      </c>
      <c r="Z41" s="6" t="s">
        <v>28</v>
      </c>
      <c r="AA41" s="6" t="s">
        <v>29</v>
      </c>
      <c r="AB41" s="8" t="s">
        <v>70</v>
      </c>
      <c r="AC41" s="5"/>
    </row>
    <row r="42" spans="1:29" ht="165" x14ac:dyDescent="0.25">
      <c r="A42" s="6">
        <v>40</v>
      </c>
      <c r="B42" s="6">
        <v>67</v>
      </c>
      <c r="C42" s="7">
        <f>VLOOKUP(B42,'[1]BASE 2019'!$A$2:$C$157,2,0)</f>
        <v>20196200788092</v>
      </c>
      <c r="D42" s="25">
        <f>VLOOKUP(B42,'[1]BASE 2019'!$A$1:$C$157,3,0)</f>
        <v>43672.531087962961</v>
      </c>
      <c r="E42" s="8" t="str">
        <f>VLOOKUP(B42,'[1]BASE 2019'!$A$2:$U$157,4,0)</f>
        <v>Correo Físico</v>
      </c>
      <c r="F42" s="8" t="str">
        <f>VLOOKUP(B42,'[1]BASE 2019'!$A$2:$U$157,5,0)</f>
        <v>INSTITUTO GEOGRAFICO AGUSTIN CODAZZI - IGAC- SAN MARTIN - META JIMENEZ BUSTAMANTE MARIA ALEJANDRA JIMENEZ BUSTAMANTE MARIA ALEJANDRA JIMENEZ BUSTAMANTE MARIA ALEJANDRA JIMENEZ BUSTAMANTE MARIA ALEJANDRA</v>
      </c>
      <c r="G42" s="6" t="str">
        <f>VLOOKUP(B42,'[1]BASE 2019'!$A$2:$U$157,6,0)</f>
        <v>Meta</v>
      </c>
      <c r="H42" s="8" t="str">
        <f>VLOOKUP(B42,'[1]BASE 2019'!$A$2:$U$157,7,0)</f>
        <v>San Martín</v>
      </c>
      <c r="I42" s="8" t="str">
        <f>VLOOKUP(B42,'[1]BASE 2019'!$A$2:$U$157,8,0)</f>
        <v xml:space="preserve">SOLICITUD DE INFORMACIÓN RAD 6502019ER7815 </v>
      </c>
      <c r="J42" s="28">
        <f>VLOOKUP(B42,'[1]BASE 2019'!$A$2:$U$157,9,0)</f>
        <v>43685</v>
      </c>
      <c r="K42" s="9" t="str">
        <f>VLOOKUP(B42,'[1]BASE 2019'!$A$2:$U$157,10,0)</f>
        <v>Solicitud de documentos (copias)</v>
      </c>
      <c r="L42" s="9" t="str">
        <f>VLOOKUP(B42,'[1]BASE 2019'!$A$2:$U$157,11,0)</f>
        <v>Solicitud de documentos (copias)</v>
      </c>
      <c r="M42" s="9" t="str">
        <f>VLOOKUP(B42,'[1]BASE 2019'!$A$2:$U$157,12,0)</f>
        <v>SI</v>
      </c>
      <c r="N42" s="9" t="str">
        <f>VLOOKUP(B42,'[1]BASE 2019'!$A$2:$U$157,13,0)</f>
        <v>Guido Alberto Rincon Rincon</v>
      </c>
      <c r="O42" s="10">
        <f>VLOOKUP(B42,'[1]BASE 2019'!$A$2:$U$157,14,0)</f>
        <v>20193100862671</v>
      </c>
      <c r="P42" s="28">
        <f>VLOOKUP(B42,'[1]BASE 2019'!$A$2:$U$157,15,0)</f>
        <v>43739</v>
      </c>
      <c r="Q42" s="9" t="str">
        <f>VLOOKUP(B42,'[1]BASE 2019'!$A$2:$U$157,16,0)</f>
        <v>Plano para la formalización</v>
      </c>
      <c r="R42" s="9" t="str">
        <f>VLOOKUP(B42,'[1]BASE 2019'!$A$2:$U$157,17,0)</f>
        <v>SOLICITUDES SOLUCIONADAS</v>
      </c>
      <c r="S42" s="9">
        <f>VLOOKUP(B42,'[1]BASE 2019'!$A$2:$U$157,18,0)</f>
        <v>1</v>
      </c>
      <c r="T42" s="9" t="str">
        <f>VLOOKUP(B42,'[1]BASE 2019'!$A$2:$U$157,19,0)</f>
        <v>SUBDIRECCION ADMINISTRATIVA Y FINANCIERA</v>
      </c>
      <c r="U42" s="9" t="str">
        <f>VLOOKUP(B42,'[1]BASE 2019'!$A$2:$U$157,20,0)</f>
        <v>Leidy Viviana Garcia Palacio</v>
      </c>
      <c r="V42" s="9" t="str">
        <f>VLOOKUP(B42,'[1]BASE 2019'!$A$2:$U$157,21,0)</f>
        <v>Maira Alejandra Laiton Moreno</v>
      </c>
      <c r="W42" s="6" t="s">
        <v>28</v>
      </c>
      <c r="X42" s="6" t="s">
        <v>29</v>
      </c>
      <c r="Y42" s="6">
        <v>29</v>
      </c>
      <c r="Z42" s="6" t="s">
        <v>69</v>
      </c>
      <c r="AA42" s="6" t="s">
        <v>29</v>
      </c>
      <c r="AB42" s="8" t="s">
        <v>71</v>
      </c>
      <c r="AC42" s="5"/>
    </row>
    <row r="43" spans="1:29" ht="180" x14ac:dyDescent="0.25">
      <c r="A43" s="6">
        <v>41</v>
      </c>
      <c r="B43" s="8">
        <v>12</v>
      </c>
      <c r="C43" s="20">
        <v>20196200062362</v>
      </c>
      <c r="D43" s="26">
        <v>43493.729699074072</v>
      </c>
      <c r="E43" s="21" t="s">
        <v>72</v>
      </c>
      <c r="F43" s="21" t="s">
        <v>73</v>
      </c>
      <c r="G43" s="21" t="s">
        <v>74</v>
      </c>
      <c r="H43" s="21" t="s">
        <v>75</v>
      </c>
      <c r="I43" s="21" t="s">
        <v>76</v>
      </c>
      <c r="J43" s="28">
        <v>43511</v>
      </c>
      <c r="K43" s="21" t="s">
        <v>77</v>
      </c>
      <c r="L43" s="21" t="s">
        <v>78</v>
      </c>
      <c r="M43" s="21" t="s">
        <v>29</v>
      </c>
      <c r="N43" s="21" t="s">
        <v>79</v>
      </c>
      <c r="O43" s="20"/>
      <c r="P43" s="29"/>
      <c r="Q43" s="21"/>
      <c r="R43" s="21" t="s">
        <v>80</v>
      </c>
      <c r="S43" s="22">
        <v>1</v>
      </c>
      <c r="T43" s="21" t="s">
        <v>81</v>
      </c>
      <c r="U43" s="21" t="s">
        <v>82</v>
      </c>
      <c r="V43" s="21" t="s">
        <v>83</v>
      </c>
      <c r="W43" s="6" t="s">
        <v>31</v>
      </c>
      <c r="X43" s="6" t="s">
        <v>31</v>
      </c>
      <c r="Y43" s="6" t="s">
        <v>31</v>
      </c>
      <c r="Z43" s="6" t="s">
        <v>31</v>
      </c>
      <c r="AA43" s="6" t="s">
        <v>31</v>
      </c>
      <c r="AB43" s="8" t="s">
        <v>84</v>
      </c>
      <c r="AC43" s="5"/>
    </row>
    <row r="44" spans="1:29" ht="180" x14ac:dyDescent="0.25">
      <c r="A44" s="6">
        <v>42</v>
      </c>
      <c r="B44" s="6">
        <v>153</v>
      </c>
      <c r="C44" s="7">
        <f>VLOOKUP(B44,'[1]BASE 2019'!$A$2:$C$157,2,0)</f>
        <v>20196201340382</v>
      </c>
      <c r="D44" s="25">
        <f>VLOOKUP(B44,'[1]BASE 2019'!$A$1:$C$157,3,0)</f>
        <v>43816.544745370367</v>
      </c>
      <c r="E44" s="8" t="str">
        <f>VLOOKUP(B44,'[1]BASE 2019'!$A$2:$U$157,4,0)</f>
        <v>Correo Físico</v>
      </c>
      <c r="F44" s="8" t="str">
        <f>VLOOKUP(B44,'[1]BASE 2019'!$A$2:$U$157,5,0)</f>
        <v xml:space="preserve">Oficina De Registro de Instrumentos Publicos de Pitalito AURORA CEBALLOS FORERO ORIP   AURORA CEBALLOS FORERO ORIP AURORA CEBALLOS FORERO ORIP AURORA CEBALLOS FORERO ORIP AURORA CEBALLOS FORERO ORIP AURORA CEBALLOS FORERO ORIP AURORA CEBALLES FORERO </v>
      </c>
      <c r="G44" s="6" t="str">
        <f>VLOOKUP(B44,'[1]BASE 2019'!$A$2:$U$157,6,0)</f>
        <v>Huila</v>
      </c>
      <c r="H44" s="8" t="str">
        <f>VLOOKUP(B44,'[1]BASE 2019'!$A$2:$U$157,7,0)</f>
        <v>Pitalito</v>
      </c>
      <c r="I44" s="8" t="str">
        <f>VLOOKUP(B44,'[1]BASE 2019'!$A$2:$U$157,8,0)</f>
        <v>SOLICITUD CORRECCION INSCRIPCION DE RESOLUCION DE CIERRE # 13934 DEL 9 DE SEPTIEMBRE DE 2019 ( FMI 206-104878) RESPECTO AL AREA A FORMALIZAR</v>
      </c>
      <c r="J44" s="28">
        <f>VLOOKUP(B44,'[1]BASE 2019'!$A$2:$U$157,9,0)</f>
        <v>43836</v>
      </c>
      <c r="K44" s="9" t="str">
        <f>VLOOKUP(B44,'[1]BASE 2019'!$A$2:$U$157,10,0)</f>
        <v>Comunicación oficial</v>
      </c>
      <c r="L44" s="9" t="str">
        <f>VLOOKUP(B44,'[1]BASE 2019'!$A$2:$U$157,11,0)</f>
        <v>Constancia de entrega respuesta</v>
      </c>
      <c r="M44" s="9" t="str">
        <f>VLOOKUP(B44,'[1]BASE 2019'!$A$2:$U$157,12,0)</f>
        <v>NO</v>
      </c>
      <c r="N44" s="9" t="str">
        <f>VLOOKUP(B44,'[1]BASE 2019'!$A$2:$U$157,13,0)</f>
        <v>Maomar Montes Mercado</v>
      </c>
      <c r="O44" s="10">
        <f>VLOOKUP(B44,'[1]BASE 2019'!$A$2:$U$157,14,0)</f>
        <v>0</v>
      </c>
      <c r="P44" s="28">
        <f>VLOOKUP(B44,'[1]BASE 2019'!$A$2:$U$157,15,0)</f>
        <v>0</v>
      </c>
      <c r="Q44" s="9">
        <f>VLOOKUP(B44,'[1]BASE 2019'!$A$2:$U$157,16,0)</f>
        <v>0</v>
      </c>
      <c r="R44" s="9" t="str">
        <f>VLOOKUP(B44,'[1]BASE 2019'!$A$2:$U$157,17,0)</f>
        <v>ENTRADAS QUE NO REQUIEREN RESPUESTA</v>
      </c>
      <c r="S44" s="9">
        <f>VLOOKUP(B44,'[1]BASE 2019'!$A$2:$U$157,18,0)</f>
        <v>1</v>
      </c>
      <c r="T44" s="9" t="str">
        <f>VLOOKUP(B44,'[1]BASE 2019'!$A$2:$U$157,19,0)</f>
        <v>SUBDIRECCION ADMINISTRATIVA Y FINANCIERA</v>
      </c>
      <c r="U44" s="9" t="str">
        <f>VLOOKUP(B44,'[1]BASE 2019'!$A$2:$U$157,20,0)</f>
        <v>Claudia Marcela Cortes Pinzon</v>
      </c>
      <c r="V44" s="9" t="str">
        <f>VLOOKUP(B44,'[1]BASE 2019'!$A$2:$U$157,21,0)</f>
        <v>Myriam Gomez Camargo</v>
      </c>
      <c r="W44" s="6" t="s">
        <v>31</v>
      </c>
      <c r="X44" s="6" t="s">
        <v>31</v>
      </c>
      <c r="Y44" s="6" t="s">
        <v>31</v>
      </c>
      <c r="Z44" s="6" t="s">
        <v>31</v>
      </c>
      <c r="AA44" s="6" t="s">
        <v>31</v>
      </c>
      <c r="AB44" s="8" t="s">
        <v>85</v>
      </c>
      <c r="AC44" s="5"/>
    </row>
    <row r="45" spans="1:29" ht="90" x14ac:dyDescent="0.25">
      <c r="A45" s="6">
        <v>43</v>
      </c>
      <c r="B45" s="6">
        <v>108</v>
      </c>
      <c r="C45" s="7">
        <f>VLOOKUP(B45,'[1]BASE 2019'!$A$2:$C$157,2,0)</f>
        <v>20196201118782</v>
      </c>
      <c r="D45" s="25">
        <f>VLOOKUP(B45,'[1]BASE 2019'!$A$1:$C$157,3,0)</f>
        <v>43759.47247685185</v>
      </c>
      <c r="E45" s="8" t="str">
        <f>VLOOKUP(B45,'[1]BASE 2019'!$A$2:$U$157,4,0)</f>
        <v>Correo Físico</v>
      </c>
      <c r="F45" s="8" t="str">
        <f>VLOOKUP(B45,'[1]BASE 2019'!$A$2:$U$157,5,0)</f>
        <v>LEONOR MORENO RODRIGUEZ</v>
      </c>
      <c r="G45" s="6" t="str">
        <f>VLOOKUP(B45,'[1]BASE 2019'!$A$2:$U$157,6,0)</f>
        <v>D. C.</v>
      </c>
      <c r="H45" s="8" t="str">
        <f>VLOOKUP(B45,'[1]BASE 2019'!$A$2:$U$157,7,0)</f>
        <v>Bogotá</v>
      </c>
      <c r="I45" s="8" t="str">
        <f>VLOOKUP(B45,'[1]BASE 2019'!$A$2:$U$157,8,0)</f>
        <v>DERECHO DE PETICIÓN - FORMALIZACION DE PROPIEDAD RURAL</v>
      </c>
      <c r="J45" s="28">
        <f>VLOOKUP(B45,'[1]BASE 2019'!$A$2:$U$157,9,0)</f>
        <v>43777</v>
      </c>
      <c r="K45" s="9" t="str">
        <f>VLOOKUP(B45,'[1]BASE 2019'!$A$2:$U$157,10,0)</f>
        <v>Petición</v>
      </c>
      <c r="L45" s="9" t="str">
        <f>VLOOKUP(B45,'[1]BASE 2019'!$A$2:$U$157,11,0)</f>
        <v>Respuestas a derechos de petición remitidos por externos</v>
      </c>
      <c r="M45" s="9" t="str">
        <f>VLOOKUP(B45,'[1]BASE 2019'!$A$2:$U$157,12,0)</f>
        <v>SI</v>
      </c>
      <c r="N45" s="9" t="str">
        <f>VLOOKUP(B45,'[1]BASE 2019'!$A$2:$U$157,13,0)</f>
        <v>Gina Marcela Mestre Duran</v>
      </c>
      <c r="O45" s="10">
        <f>VLOOKUP(B45,'[1]BASE 2019'!$A$2:$U$157,14,0)</f>
        <v>20193101077451</v>
      </c>
      <c r="P45" s="28">
        <f>VLOOKUP(B45,'[1]BASE 2019'!$A$2:$U$157,15,0)</f>
        <v>43782</v>
      </c>
      <c r="Q45" s="9" t="str">
        <f>VLOOKUP(B45,'[1]BASE 2019'!$A$2:$U$157,16,0)</f>
        <v>Respuesta a derecho de petición</v>
      </c>
      <c r="R45" s="9" t="str">
        <f>VLOOKUP(B45,'[1]BASE 2019'!$A$2:$U$157,17,0)</f>
        <v>SOLICITUDES SOLUCIONADAS</v>
      </c>
      <c r="S45" s="9">
        <f>VLOOKUP(B45,'[1]BASE 2019'!$A$2:$U$157,18,0)</f>
        <v>1</v>
      </c>
      <c r="T45" s="9" t="str">
        <f>VLOOKUP(B45,'[1]BASE 2019'!$A$2:$U$157,19,0)</f>
        <v>SUBDIRECCION ADMINISTRATIVA Y FINANCIERA</v>
      </c>
      <c r="U45" s="9" t="str">
        <f>VLOOKUP(B45,'[1]BASE 2019'!$A$2:$U$157,20,0)</f>
        <v xml:space="preserve">Sonia Erlinda Cuervo Acosta </v>
      </c>
      <c r="V45" s="9" t="str">
        <f>VLOOKUP(B45,'[1]BASE 2019'!$A$2:$U$157,21,0)</f>
        <v>Maira Alejandra Laiton Moreno</v>
      </c>
      <c r="W45" s="6" t="s">
        <v>28</v>
      </c>
      <c r="X45" s="6" t="s">
        <v>29</v>
      </c>
      <c r="Y45" s="6">
        <v>1</v>
      </c>
      <c r="Z45" s="6" t="s">
        <v>28</v>
      </c>
      <c r="AA45" s="6" t="s">
        <v>29</v>
      </c>
      <c r="AB45" s="8" t="s">
        <v>86</v>
      </c>
      <c r="AC45" s="5"/>
    </row>
    <row r="46" spans="1:29" ht="180" x14ac:dyDescent="0.25">
      <c r="A46" s="6">
        <v>44</v>
      </c>
      <c r="B46" s="6">
        <v>138</v>
      </c>
      <c r="C46" s="7">
        <f>VLOOKUP(B46,'[1]BASE 2019'!$A$2:$C$157,2,0)</f>
        <v>20196201283322</v>
      </c>
      <c r="D46" s="25">
        <f>VLOOKUP(B46,'[1]BASE 2019'!$A$1:$C$157,3,0)</f>
        <v>43802.636099537034</v>
      </c>
      <c r="E46" s="8" t="str">
        <f>VLOOKUP(B46,'[1]BASE 2019'!$A$2:$U$157,4,0)</f>
        <v>Correo Físico</v>
      </c>
      <c r="F46" s="8" t="str">
        <f>VLOOKUP(B46,'[1]BASE 2019'!$A$2:$U$157,5,0)</f>
        <v>OFICINA DE REGISTRO DE INSTRUMENTOS PÚBLICOS ORIP- CAUCA POPAYAN DORIS AMPARO AVILES FIESCO   ORIP- CAUCA POPAYAN DORIS AMPARO AVILES FIESCO ORIP- CAUCA POPAYAN DORIS AMPARO AVILES FIESCO ORIP- CAUCA POPAYAN DORIS AMPARO AVILES FIESCO ORIP- CAUCA POP</v>
      </c>
      <c r="G46" s="6" t="str">
        <f>VLOOKUP(B46,'[1]BASE 2019'!$A$2:$U$157,6,0)</f>
        <v>Cauca</v>
      </c>
      <c r="H46" s="8" t="str">
        <f>VLOOKUP(B46,'[1]BASE 2019'!$A$2:$U$157,7,0)</f>
        <v>Popayán</v>
      </c>
      <c r="I46" s="8" t="str">
        <f>VLOOKUP(B46,'[1]BASE 2019'!$A$2:$U$157,8,0)</f>
        <v>CITACION PARA NOTIFICAR - PROCESO: FORMALIZACION PRIVADA EXPEDIENTE:  SIG- 190010200130142 DEMANDADO: ENELIO VALENCIA</v>
      </c>
      <c r="J46" s="28">
        <f>VLOOKUP(B46,'[1]BASE 2019'!$A$2:$U$157,9,0)</f>
        <v>43822</v>
      </c>
      <c r="K46" s="9" t="str">
        <f>VLOOKUP(B46,'[1]BASE 2019'!$A$2:$U$157,10,0)</f>
        <v>Comunicación oficial</v>
      </c>
      <c r="L46" s="9" t="str">
        <f>VLOOKUP(B46,'[1]BASE 2019'!$A$2:$U$157,11,0)</f>
        <v>Respuesta a derecho de petición</v>
      </c>
      <c r="M46" s="9" t="str">
        <f>VLOOKUP(B46,'[1]BASE 2019'!$A$2:$U$157,12,0)</f>
        <v>NO</v>
      </c>
      <c r="N46" s="9" t="str">
        <f>VLOOKUP(B46,'[1]BASE 2019'!$A$2:$U$157,13,0)</f>
        <v>Ana Alejandra Herran Jimenez</v>
      </c>
      <c r="O46" s="10">
        <f>VLOOKUP(B46,'[1]BASE 2019'!$A$2:$U$157,14,0)</f>
        <v>0</v>
      </c>
      <c r="P46" s="28">
        <f>VLOOKUP(B46,'[1]BASE 2019'!$A$2:$U$157,15,0)</f>
        <v>0</v>
      </c>
      <c r="Q46" s="9">
        <f>VLOOKUP(B46,'[1]BASE 2019'!$A$2:$U$157,16,0)</f>
        <v>0</v>
      </c>
      <c r="R46" s="9" t="str">
        <f>VLOOKUP(B46,'[1]BASE 2019'!$A$2:$U$157,17,0)</f>
        <v>ENTRADAS QUE NO REQUIEREN RESPUESTA</v>
      </c>
      <c r="S46" s="9">
        <f>VLOOKUP(B46,'[1]BASE 2019'!$A$2:$U$157,18,0)</f>
        <v>1</v>
      </c>
      <c r="T46" s="9" t="str">
        <f>VLOOKUP(B46,'[1]BASE 2019'!$A$2:$U$157,19,0)</f>
        <v>SUBDIRECCION ADMINISTRATIVA Y FINANCIERA</v>
      </c>
      <c r="U46" s="9" t="str">
        <f>VLOOKUP(B46,'[1]BASE 2019'!$A$2:$U$157,20,0)</f>
        <v>Claudia Marcela Cortes Pinzon</v>
      </c>
      <c r="V46" s="9" t="str">
        <f>VLOOKUP(B46,'[1]BASE 2019'!$A$2:$U$157,21,0)</f>
        <v>Myriam Gomez Camargo</v>
      </c>
      <c r="W46" s="6" t="s">
        <v>31</v>
      </c>
      <c r="X46" s="6" t="s">
        <v>31</v>
      </c>
      <c r="Y46" s="6" t="s">
        <v>31</v>
      </c>
      <c r="Z46" s="6" t="s">
        <v>31</v>
      </c>
      <c r="AA46" s="6" t="s">
        <v>31</v>
      </c>
      <c r="AB46" s="8" t="s">
        <v>87</v>
      </c>
      <c r="AC46" s="5"/>
    </row>
    <row r="47" spans="1:29" ht="90" x14ac:dyDescent="0.25">
      <c r="A47" s="6">
        <v>45</v>
      </c>
      <c r="B47" s="6">
        <v>102</v>
      </c>
      <c r="C47" s="7">
        <f>VLOOKUP(B47,'[1]BASE 2019'!$A$2:$C$157,2,0)</f>
        <v>20196201114422</v>
      </c>
      <c r="D47" s="25">
        <f>VLOOKUP(B47,'[1]BASE 2019'!$A$1:$C$157,3,0)</f>
        <v>43756.614155092589</v>
      </c>
      <c r="E47" s="8" t="str">
        <f>VLOOKUP(B47,'[1]BASE 2019'!$A$2:$U$157,4,0)</f>
        <v>Correo Físico</v>
      </c>
      <c r="F47" s="8" t="str">
        <f>VLOOKUP(B47,'[1]BASE 2019'!$A$2:$U$157,5,0)</f>
        <v xml:space="preserve">BANCO AGRARIO DE COLOMBIA  </v>
      </c>
      <c r="G47" s="6" t="str">
        <f>VLOOKUP(B47,'[1]BASE 2019'!$A$2:$U$157,6,0)</f>
        <v>D. C.</v>
      </c>
      <c r="H47" s="8" t="str">
        <f>VLOOKUP(B47,'[1]BASE 2019'!$A$2:$U$157,7,0)</f>
        <v>Bogotá</v>
      </c>
      <c r="I47" s="8" t="str">
        <f>VLOOKUP(B47,'[1]BASE 2019'!$A$2:$U$157,8,0)</f>
        <v xml:space="preserve">FORMALIZACION DE LA PROPIEDAD PRIVADA </v>
      </c>
      <c r="J47" s="28">
        <f>VLOOKUP(B47,'[1]BASE 2019'!$A$2:$U$157,9,0)</f>
        <v>43776</v>
      </c>
      <c r="K47" s="9" t="str">
        <f>VLOOKUP(B47,'[1]BASE 2019'!$A$2:$U$157,10,0)</f>
        <v>Comunicación oficial</v>
      </c>
      <c r="L47" s="9" t="str">
        <f>VLOOKUP(B47,'[1]BASE 2019'!$A$2:$U$157,11,0)</f>
        <v>Constancia de entrega respuesta</v>
      </c>
      <c r="M47" s="9" t="str">
        <f>VLOOKUP(B47,'[1]BASE 2019'!$A$2:$U$157,12,0)</f>
        <v>SI</v>
      </c>
      <c r="N47" s="9" t="str">
        <f>VLOOKUP(B47,'[1]BASE 2019'!$A$2:$U$157,13,0)</f>
        <v>Carolina Acosta  - Convenio OIM</v>
      </c>
      <c r="O47" s="10">
        <f>VLOOKUP(B47,'[1]BASE 2019'!$A$2:$U$157,14,0)</f>
        <v>20203100081061</v>
      </c>
      <c r="P47" s="28">
        <f>VLOOKUP(B47,'[1]BASE 2019'!$A$2:$U$157,15,0)</f>
        <v>43871</v>
      </c>
      <c r="Q47" s="9" t="str">
        <f>VLOOKUP(B47,'[1]BASE 2019'!$A$2:$U$157,16,0)</f>
        <v>NO DEFINIDO</v>
      </c>
      <c r="R47" s="9" t="str">
        <f>VLOOKUP(B47,'[1]BASE 2019'!$A$2:$U$157,17,0)</f>
        <v>SOLICITUDES SOLUCIONADAS</v>
      </c>
      <c r="S47" s="9">
        <f>VLOOKUP(B47,'[1]BASE 2019'!$A$2:$U$157,18,0)</f>
        <v>1</v>
      </c>
      <c r="T47" s="9" t="str">
        <f>VLOOKUP(B47,'[1]BASE 2019'!$A$2:$U$157,19,0)</f>
        <v>SUBDIRECCION ADMINISTRATIVA Y FINANCIERA</v>
      </c>
      <c r="U47" s="9" t="str">
        <f>VLOOKUP(B47,'[1]BASE 2019'!$A$2:$U$157,20,0)</f>
        <v>Leidy Viviana Garcia Palacio</v>
      </c>
      <c r="V47" s="9" t="str">
        <f>VLOOKUP(B47,'[1]BASE 2019'!$A$2:$U$157,21,0)</f>
        <v>Myriam Gomez Camargo</v>
      </c>
      <c r="W47" s="6" t="s">
        <v>28</v>
      </c>
      <c r="X47" s="6" t="s">
        <v>29</v>
      </c>
      <c r="Y47" s="6">
        <v>60</v>
      </c>
      <c r="Z47" s="6" t="s">
        <v>28</v>
      </c>
      <c r="AA47" s="6" t="s">
        <v>29</v>
      </c>
      <c r="AB47" s="8" t="s">
        <v>88</v>
      </c>
      <c r="AC47" s="5"/>
    </row>
    <row r="48" spans="1:29" ht="90" x14ac:dyDescent="0.25">
      <c r="A48" s="6">
        <v>46</v>
      </c>
      <c r="B48" s="6">
        <v>120</v>
      </c>
      <c r="C48" s="7">
        <f>VLOOKUP(B48,'[1]BASE 2019'!$A$2:$C$157,2,0)</f>
        <v>20196201215632</v>
      </c>
      <c r="D48" s="25">
        <f>VLOOKUP(B48,'[1]BASE 2019'!$A$1:$C$157,3,0)</f>
        <v>43787.535185185188</v>
      </c>
      <c r="E48" s="8" t="str">
        <f>VLOOKUP(B48,'[1]BASE 2019'!$A$2:$U$157,4,0)</f>
        <v>Correo Físico</v>
      </c>
      <c r="F48" s="8" t="str">
        <f>VLOOKUP(B48,'[1]BASE 2019'!$A$2:$U$157,5,0)</f>
        <v>KENNEDY BOLAÑOS NR</v>
      </c>
      <c r="G48" s="6" t="str">
        <f>VLOOKUP(B48,'[1]BASE 2019'!$A$2:$U$157,6,0)</f>
        <v>Cauca</v>
      </c>
      <c r="H48" s="8" t="str">
        <f>VLOOKUP(B48,'[1]BASE 2019'!$A$2:$U$157,7,0)</f>
        <v>Timbío</v>
      </c>
      <c r="I48" s="8" t="str">
        <f>VLOOKUP(B48,'[1]BASE 2019'!$A$2:$U$157,8,0)</f>
        <v>SOLICITUD NO TENER EN CUENTA DOCUMENTO FIRMADO PARA DESISTIMIENTO DE PROCESO DE FORMALIZACION</v>
      </c>
      <c r="J48" s="28">
        <f>VLOOKUP(B48,'[1]BASE 2019'!$A$2:$U$157,9,0)</f>
        <v>43805</v>
      </c>
      <c r="K48" s="9" t="str">
        <f>VLOOKUP(B48,'[1]BASE 2019'!$A$2:$U$157,10,0)</f>
        <v>Comunicación oficial</v>
      </c>
      <c r="L48" s="9" t="str">
        <f>VLOOKUP(B48,'[1]BASE 2019'!$A$2:$U$157,11,0)</f>
        <v>Traslado por competencia</v>
      </c>
      <c r="M48" s="9" t="str">
        <f>VLOOKUP(B48,'[1]BASE 2019'!$A$2:$U$157,12,0)</f>
        <v>NO</v>
      </c>
      <c r="N48" s="9" t="str">
        <f>VLOOKUP(B48,'[1]BASE 2019'!$A$2:$U$157,13,0)</f>
        <v>Carla Johana Zamora Herrera</v>
      </c>
      <c r="O48" s="10">
        <f>VLOOKUP(B48,'[1]BASE 2019'!$A$2:$U$157,14,0)</f>
        <v>0</v>
      </c>
      <c r="P48" s="28">
        <f>VLOOKUP(B48,'[1]BASE 2019'!$A$2:$U$157,15,0)</f>
        <v>0</v>
      </c>
      <c r="Q48" s="9">
        <f>VLOOKUP(B48,'[1]BASE 2019'!$A$2:$U$157,16,0)</f>
        <v>0</v>
      </c>
      <c r="R48" s="9" t="str">
        <f>VLOOKUP(B48,'[1]BASE 2019'!$A$2:$U$157,17,0)</f>
        <v>ENTRADAS QUE NO REQUIEREN RESPUESTA</v>
      </c>
      <c r="S48" s="9">
        <f>VLOOKUP(B48,'[1]BASE 2019'!$A$2:$U$157,18,0)</f>
        <v>1</v>
      </c>
      <c r="T48" s="9" t="str">
        <f>VLOOKUP(B48,'[1]BASE 2019'!$A$2:$U$157,19,0)</f>
        <v>SUBDIRECCION ADMINISTRATIVA Y FINANCIERA</v>
      </c>
      <c r="U48" s="9" t="str">
        <f>VLOOKUP(B48,'[1]BASE 2019'!$A$2:$U$157,20,0)</f>
        <v xml:space="preserve">Sonia Erlinda Cuervo Acosta </v>
      </c>
      <c r="V48" s="9" t="str">
        <f>VLOOKUP(B48,'[1]BASE 2019'!$A$2:$U$157,21,0)</f>
        <v>Myriam Gomez Camargo</v>
      </c>
      <c r="W48" s="6" t="s">
        <v>29</v>
      </c>
      <c r="X48" s="6" t="s">
        <v>29</v>
      </c>
      <c r="Y48" s="6" t="s">
        <v>29</v>
      </c>
      <c r="Z48" s="6" t="s">
        <v>29</v>
      </c>
      <c r="AA48" s="6" t="s">
        <v>29</v>
      </c>
      <c r="AB48" s="8" t="s">
        <v>89</v>
      </c>
      <c r="AC48" s="5"/>
    </row>
    <row r="49" spans="1:29" ht="60" x14ac:dyDescent="0.25">
      <c r="A49" s="6">
        <v>47</v>
      </c>
      <c r="B49" s="6">
        <v>119</v>
      </c>
      <c r="C49" s="7">
        <f>VLOOKUP(B49,'[1]BASE 2019'!$A$2:$C$157,2,0)</f>
        <v>20196201198552</v>
      </c>
      <c r="D49" s="25">
        <f>VLOOKUP(B49,'[1]BASE 2019'!$A$1:$C$157,3,0)</f>
        <v>43782.497928240744</v>
      </c>
      <c r="E49" s="8" t="str">
        <f>VLOOKUP(B49,'[1]BASE 2019'!$A$2:$U$157,4,0)</f>
        <v>Correo Físico</v>
      </c>
      <c r="F49" s="8" t="str">
        <f>VLOOKUP(B49,'[1]BASE 2019'!$A$2:$U$157,5,0)</f>
        <v xml:space="preserve">ALCALDÍA DE CALAMAR DEPARTAMENTO DEL GUAVIARE NA </v>
      </c>
      <c r="G49" s="6" t="str">
        <f>VLOOKUP(B49,'[1]BASE 2019'!$A$2:$U$157,6,0)</f>
        <v>Guaviare</v>
      </c>
      <c r="H49" s="8" t="str">
        <f>VLOOKUP(B49,'[1]BASE 2019'!$A$2:$U$157,7,0)</f>
        <v>Calamar</v>
      </c>
      <c r="I49" s="8" t="str">
        <f>VLOOKUP(B49,'[1]BASE 2019'!$A$2:$U$157,8,0)</f>
        <v xml:space="preserve">SOLICITUD DE ADJUDICACIÓN DE UN PREDIO PARA FORMALIZAR UN BARRIO EN EL MUNICIPIO DE CALAMAR </v>
      </c>
      <c r="J49" s="28">
        <f>VLOOKUP(B49,'[1]BASE 2019'!$A$2:$U$157,9,0)</f>
        <v>43802</v>
      </c>
      <c r="K49" s="9" t="str">
        <f>VLOOKUP(B49,'[1]BASE 2019'!$A$2:$U$157,10,0)</f>
        <v>Comunicación oficial</v>
      </c>
      <c r="L49" s="9" t="str">
        <f>VLOOKUP(B49,'[1]BASE 2019'!$A$2:$U$157,11,0)</f>
        <v>Petición</v>
      </c>
      <c r="M49" s="9" t="str">
        <f>VLOOKUP(B49,'[1]BASE 2019'!$A$2:$U$157,12,0)</f>
        <v>SI</v>
      </c>
      <c r="N49" s="9" t="str">
        <f>VLOOKUP(B49,'[1]BASE 2019'!$A$2:$U$157,13,0)</f>
        <v>Julia Viviana Molano Chavarria</v>
      </c>
      <c r="O49" s="10">
        <f>VLOOKUP(B49,'[1]BASE 2019'!$A$2:$U$157,14,0)</f>
        <v>20193101310221</v>
      </c>
      <c r="P49" s="28">
        <f>VLOOKUP(B49,'[1]BASE 2019'!$A$2:$U$157,15,0)</f>
        <v>43826</v>
      </c>
      <c r="Q49" s="9" t="str">
        <f>VLOOKUP(B49,'[1]BASE 2019'!$A$2:$U$157,16,0)</f>
        <v>Respuesta a derecho de petición</v>
      </c>
      <c r="R49" s="9" t="str">
        <f>VLOOKUP(B49,'[1]BASE 2019'!$A$2:$U$157,17,0)</f>
        <v>SOLICITUDES SOLUCIONADAS</v>
      </c>
      <c r="S49" s="9">
        <f>VLOOKUP(B49,'[1]BASE 2019'!$A$2:$U$157,18,0)</f>
        <v>1</v>
      </c>
      <c r="T49" s="9" t="str">
        <f>VLOOKUP(B49,'[1]BASE 2019'!$A$2:$U$157,19,0)</f>
        <v>SECRETARIA GENERAL</v>
      </c>
      <c r="U49" s="9" t="str">
        <f>VLOOKUP(B49,'[1]BASE 2019'!$A$2:$U$157,20,0)</f>
        <v>Aura Cristina Guarnizo Solorzano</v>
      </c>
      <c r="V49" s="9" t="str">
        <f>VLOOKUP(B49,'[1]BASE 2019'!$A$2:$U$157,21,0)</f>
        <v>Myriam Gomez Camargo</v>
      </c>
      <c r="W49" s="6" t="s">
        <v>28</v>
      </c>
      <c r="X49" s="6" t="s">
        <v>29</v>
      </c>
      <c r="Y49" s="6">
        <v>15</v>
      </c>
      <c r="Z49" s="6" t="s">
        <v>28</v>
      </c>
      <c r="AA49" s="6" t="s">
        <v>29</v>
      </c>
      <c r="AB49" s="8" t="s">
        <v>90</v>
      </c>
      <c r="AC49" s="5"/>
    </row>
    <row r="50" spans="1:29" ht="75" x14ac:dyDescent="0.25">
      <c r="A50" s="6">
        <v>48</v>
      </c>
      <c r="B50" s="6">
        <v>8</v>
      </c>
      <c r="C50" s="7">
        <f>VLOOKUP(B50,'[1]BASE 2019'!$A$2:$C$157,2,0)</f>
        <v>20196200062292</v>
      </c>
      <c r="D50" s="25">
        <f>VLOOKUP(B50,'[1]BASE 2019'!$A$1:$C$157,3,0)</f>
        <v>43493.718622685185</v>
      </c>
      <c r="E50" s="8" t="str">
        <f>VLOOKUP(B50,'[1]BASE 2019'!$A$2:$U$157,4,0)</f>
        <v>Correo Físico</v>
      </c>
      <c r="F50" s="8" t="str">
        <f>VLOOKUP(B50,'[1]BASE 2019'!$A$2:$U$157,5,0)</f>
        <v>RICARDO TORO AVILA</v>
      </c>
      <c r="G50" s="6" t="str">
        <f>VLOOKUP(B50,'[1]BASE 2019'!$A$2:$U$157,6,0)</f>
        <v>Risaralda</v>
      </c>
      <c r="H50" s="8" t="str">
        <f>VLOOKUP(B50,'[1]BASE 2019'!$A$2:$U$157,7,0)</f>
        <v>Pereira</v>
      </c>
      <c r="I50" s="8" t="str">
        <f>VLOOKUP(B50,'[1]BASE 2019'!$A$2:$U$157,8,0)</f>
        <v>DERECHO DE PETICIÓN PARA FORMALIZACION DE LA PROPIEDAD.</v>
      </c>
      <c r="J50" s="28">
        <f>VLOOKUP(B50,'[1]BASE 2019'!$A$2:$U$157,9,0)</f>
        <v>43574</v>
      </c>
      <c r="K50" s="9" t="str">
        <f>VLOOKUP(B50,'[1]BASE 2019'!$A$2:$U$157,10,0)</f>
        <v>Solicitud FISO</v>
      </c>
      <c r="L50" s="9" t="str">
        <f>VLOOKUP(B50,'[1]BASE 2019'!$A$2:$U$157,11,0)</f>
        <v>Petición</v>
      </c>
      <c r="M50" s="9" t="str">
        <f>VLOOKUP(B50,'[1]BASE 2019'!$A$2:$U$157,12,0)</f>
        <v>SI</v>
      </c>
      <c r="N50" s="9" t="str">
        <f>VLOOKUP(B50,'[1]BASE 2019'!$A$2:$U$157,13,0)</f>
        <v>Jorge Iván Jaramillo Bogotá</v>
      </c>
      <c r="O50" s="10">
        <f>VLOOKUP(B50,'[1]BASE 2019'!$A$2:$U$157,14,0)</f>
        <v>20193100103271</v>
      </c>
      <c r="P50" s="28">
        <f>VLOOKUP(B50,'[1]BASE 2019'!$A$2:$U$157,15,0)</f>
        <v>43523</v>
      </c>
      <c r="Q50" s="9" t="str">
        <f>VLOOKUP(B50,'[1]BASE 2019'!$A$2:$U$157,16,0)</f>
        <v>Respuesta a derecho de petición</v>
      </c>
      <c r="R50" s="9" t="str">
        <f>VLOOKUP(B50,'[1]BASE 2019'!$A$2:$U$157,17,0)</f>
        <v>SOLICITUDES SOLUCIONADAS</v>
      </c>
      <c r="S50" s="9">
        <f>VLOOKUP(B50,'[1]BASE 2019'!$A$2:$U$157,18,0)</f>
        <v>43528.523634259262</v>
      </c>
      <c r="T50" s="9" t="str">
        <f>VLOOKUP(B50,'[1]BASE 2019'!$A$2:$U$157,19,0)</f>
        <v>SECRETARIA GENERAL</v>
      </c>
      <c r="U50" s="9" t="str">
        <f>VLOOKUP(B50,'[1]BASE 2019'!$A$2:$U$157,20,0)</f>
        <v>Leidy Viviana Vallecilla Palacio - PAT de Per</v>
      </c>
      <c r="V50" s="9" t="str">
        <f>VLOOKUP(B50,'[1]BASE 2019'!$A$2:$U$157,21,0)</f>
        <v>Maira Alejandra Laiton Moreno</v>
      </c>
      <c r="W50" s="6" t="s">
        <v>28</v>
      </c>
      <c r="X50" s="6" t="s">
        <v>28</v>
      </c>
      <c r="Y50" s="6">
        <v>0</v>
      </c>
      <c r="Z50" s="6" t="s">
        <v>28</v>
      </c>
      <c r="AA50" s="12">
        <v>43528</v>
      </c>
      <c r="AB50" s="8" t="s">
        <v>91</v>
      </c>
      <c r="AC50" s="5"/>
    </row>
    <row r="51" spans="1:29" ht="90" x14ac:dyDescent="0.25">
      <c r="A51" s="6">
        <v>49</v>
      </c>
      <c r="B51" s="6">
        <v>75</v>
      </c>
      <c r="C51" s="7">
        <f>VLOOKUP(B51,'[1]BASE 2019'!$A$2:$C$157,2,0)</f>
        <v>20196200845672</v>
      </c>
      <c r="D51" s="25">
        <f>VLOOKUP(B51,'[1]BASE 2019'!$A$1:$C$157,3,0)</f>
        <v>43689.539687500001</v>
      </c>
      <c r="E51" s="8" t="str">
        <f>VLOOKUP(B51,'[1]BASE 2019'!$A$2:$U$157,4,0)</f>
        <v>Correo Físico</v>
      </c>
      <c r="F51" s="8" t="str">
        <f>VLOOKUP(B51,'[1]BASE 2019'!$A$2:$U$157,5,0)</f>
        <v xml:space="preserve">OFICINA DE INSTRUMENTOS PUBLICOS DE PITALITO Dra. LUCELL AURORA CEBALLES FORERO Dra. LUCELL AURORA CEBALLES FORERO </v>
      </c>
      <c r="G51" s="6" t="str">
        <f>VLOOKUP(B51,'[1]BASE 2019'!$A$2:$U$157,6,0)</f>
        <v>Huila</v>
      </c>
      <c r="H51" s="8" t="str">
        <f>VLOOKUP(B51,'[1]BASE 2019'!$A$2:$U$157,7,0)</f>
        <v>Pitalito</v>
      </c>
      <c r="I51" s="8" t="str">
        <f>VLOOKUP(B51,'[1]BASE 2019'!$A$2:$U$157,8,0)</f>
        <v xml:space="preserve"> RESPUESTA A RAD 201931001894641 SOLICITUD DE INFORMACIÓN  FORMALIZACION DE LA PROPIEDAD RURAL  </v>
      </c>
      <c r="J51" s="28">
        <f>VLOOKUP(B51,'[1]BASE 2019'!$A$2:$U$157,9,0)</f>
        <v>43707</v>
      </c>
      <c r="K51" s="9" t="str">
        <f>VLOOKUP(B51,'[1]BASE 2019'!$A$2:$U$157,10,0)</f>
        <v>Comunicación oficial</v>
      </c>
      <c r="L51" s="9" t="str">
        <f>VLOOKUP(B51,'[1]BASE 2019'!$A$2:$U$157,11,0)</f>
        <v>Constancia de entrega respuesta</v>
      </c>
      <c r="M51" s="9" t="str">
        <f>VLOOKUP(B51,'[1]BASE 2019'!$A$2:$U$157,12,0)</f>
        <v>NO</v>
      </c>
      <c r="N51" s="9" t="str">
        <f>VLOOKUP(B51,'[1]BASE 2019'!$A$2:$U$157,13,0)</f>
        <v>Francy Aleixi Gomez Gomez</v>
      </c>
      <c r="O51" s="10">
        <f>VLOOKUP(B51,'[1]BASE 2019'!$A$2:$U$157,14,0)</f>
        <v>0</v>
      </c>
      <c r="P51" s="28">
        <f>VLOOKUP(B51,'[1]BASE 2019'!$A$2:$U$157,15,0)</f>
        <v>0</v>
      </c>
      <c r="Q51" s="9">
        <f>VLOOKUP(B51,'[1]BASE 2019'!$A$2:$U$157,16,0)</f>
        <v>0</v>
      </c>
      <c r="R51" s="9" t="str">
        <f>VLOOKUP(B51,'[1]BASE 2019'!$A$2:$U$157,17,0)</f>
        <v>ENTRADAS QUE NO REQUIEREN RESPUESTA</v>
      </c>
      <c r="S51" s="9">
        <f>VLOOKUP(B51,'[1]BASE 2019'!$A$2:$U$157,18,0)</f>
        <v>1</v>
      </c>
      <c r="T51" s="9" t="str">
        <f>VLOOKUP(B51,'[1]BASE 2019'!$A$2:$U$157,19,0)</f>
        <v>SUBDIRECCION ADMINISTRATIVA Y FINANCIERA</v>
      </c>
      <c r="U51" s="9" t="str">
        <f>VLOOKUP(B51,'[1]BASE 2019'!$A$2:$U$157,20,0)</f>
        <v>Leidy Viviana Garcia Palacio</v>
      </c>
      <c r="V51" s="9" t="str">
        <f>VLOOKUP(B51,'[1]BASE 2019'!$A$2:$U$157,21,0)</f>
        <v>Myriam Gomez Camargo</v>
      </c>
      <c r="W51" s="6" t="s">
        <v>31</v>
      </c>
      <c r="X51" s="6" t="s">
        <v>31</v>
      </c>
      <c r="Y51" s="6" t="s">
        <v>31</v>
      </c>
      <c r="Z51" s="6" t="s">
        <v>31</v>
      </c>
      <c r="AA51" s="6" t="s">
        <v>31</v>
      </c>
      <c r="AB51" s="8" t="s">
        <v>92</v>
      </c>
      <c r="AC51" s="5"/>
    </row>
    <row r="52" spans="1:29" ht="180" x14ac:dyDescent="0.25">
      <c r="A52" s="6">
        <v>50</v>
      </c>
      <c r="B52" s="6">
        <v>10</v>
      </c>
      <c r="C52" s="7">
        <f>VLOOKUP(B52,'[1]BASE 2019'!$A$2:$C$157,2,0)</f>
        <v>20196200062342</v>
      </c>
      <c r="D52" s="25">
        <f>VLOOKUP(B52,'[1]BASE 2019'!$A$1:$C$157,3,0)</f>
        <v>43493.728252314817</v>
      </c>
      <c r="E52" s="8" t="str">
        <f>VLOOKUP(B52,'[1]BASE 2019'!$A$2:$U$157,4,0)</f>
        <v>Correo Físico</v>
      </c>
      <c r="F52" s="8" t="str">
        <f>VLOOKUP(B52,'[1]BASE 2019'!$A$2:$U$157,5,0)</f>
        <v>OFICINA DE REGISTRO DE INSTRUMENTOS PUBLICOS DE SOGAMOSO - OFICINA DE REGISTRO DE INSTRUMENTOS PUBLICOS DE SO OFICINA DE REGISTRO DE INSTRUMENTOS PUBLICOS DE SO OFICINA DE REGISTRO DE INSTRUMENTOS PUBLICOS DE SOGAMOSO OFICINA DE REGISTRO DE INSTRUMEN</v>
      </c>
      <c r="G52" s="6" t="str">
        <f>VLOOKUP(B52,'[1]BASE 2019'!$A$2:$U$157,6,0)</f>
        <v>Boyacá</v>
      </c>
      <c r="H52" s="8" t="str">
        <f>VLOOKUP(B52,'[1]BASE 2019'!$A$2:$U$157,7,0)</f>
        <v>Sogamoso</v>
      </c>
      <c r="I52" s="8" t="str">
        <f>VLOOKUP(B52,'[1]BASE 2019'!$A$2:$U$157,8,0)</f>
        <v xml:space="preserve"> FORMALIZACION PRIVADA Y ADMINISTRATIVA DE DERECHOS REF. RESOLUCIÓN No 8466-2018</v>
      </c>
      <c r="J52" s="28">
        <f>VLOOKUP(B52,'[1]BASE 2019'!$A$2:$U$157,9,0)</f>
        <v>43511</v>
      </c>
      <c r="K52" s="9" t="str">
        <f>VLOOKUP(B52,'[1]BASE 2019'!$A$2:$U$157,10,0)</f>
        <v>Comunicación oficial</v>
      </c>
      <c r="L52" s="9" t="str">
        <f>VLOOKUP(B52,'[1]BASE 2019'!$A$2:$U$157,11,0)</f>
        <v>Constancia de entrega respuesta</v>
      </c>
      <c r="M52" s="9" t="str">
        <f>VLOOKUP(B52,'[1]BASE 2019'!$A$2:$U$157,12,0)</f>
        <v>NO</v>
      </c>
      <c r="N52" s="9" t="str">
        <f>VLOOKUP(B52,'[1]BASE 2019'!$A$2:$U$157,13,0)</f>
        <v>Diana Marcela casallas Gomez</v>
      </c>
      <c r="O52" s="10">
        <f>VLOOKUP(B52,'[1]BASE 2019'!$A$2:$U$157,14,0)</f>
        <v>0</v>
      </c>
      <c r="P52" s="28">
        <f>VLOOKUP(B52,'[1]BASE 2019'!$A$2:$U$157,15,0)</f>
        <v>0</v>
      </c>
      <c r="Q52" s="9">
        <f>VLOOKUP(B52,'[1]BASE 2019'!$A$2:$U$157,16,0)</f>
        <v>0</v>
      </c>
      <c r="R52" s="9" t="str">
        <f>VLOOKUP(B52,'[1]BASE 2019'!$A$2:$U$157,17,0)</f>
        <v>ENTRADAS QUE NO REQUIEREN RESPUESTA</v>
      </c>
      <c r="S52" s="9">
        <f>VLOOKUP(B52,'[1]BASE 2019'!$A$2:$U$157,18,0)</f>
        <v>1</v>
      </c>
      <c r="T52" s="9" t="str">
        <f>VLOOKUP(B52,'[1]BASE 2019'!$A$2:$U$157,19,0)</f>
        <v>SUBDIRECCION ADMINISTRATIVA Y FINANCIERA</v>
      </c>
      <c r="U52" s="9" t="str">
        <f>VLOOKUP(B52,'[1]BASE 2019'!$A$2:$U$157,20,0)</f>
        <v>Leidy Viviana Garcia Palacio</v>
      </c>
      <c r="V52" s="9" t="str">
        <f>VLOOKUP(B52,'[1]BASE 2019'!$A$2:$U$157,21,0)</f>
        <v>Maira Alejandra Laiton Moreno</v>
      </c>
      <c r="W52" s="6" t="s">
        <v>31</v>
      </c>
      <c r="X52" s="6" t="s">
        <v>31</v>
      </c>
      <c r="Y52" s="6" t="s">
        <v>31</v>
      </c>
      <c r="Z52" s="6" t="s">
        <v>31</v>
      </c>
      <c r="AA52" s="6" t="s">
        <v>31</v>
      </c>
      <c r="AB52" s="8" t="s">
        <v>93</v>
      </c>
      <c r="AC52" s="5"/>
    </row>
    <row r="53" spans="1:29" ht="210" x14ac:dyDescent="0.25">
      <c r="A53" s="6">
        <v>51</v>
      </c>
      <c r="B53" s="6">
        <v>33</v>
      </c>
      <c r="C53" s="7">
        <f>VLOOKUP(B53,'[1]BASE 2019'!$A$2:$C$157,2,0)</f>
        <v>20196200343812</v>
      </c>
      <c r="D53" s="25">
        <f>VLOOKUP(B53,'[1]BASE 2019'!$A$1:$C$157,3,0)</f>
        <v>43565.32707175926</v>
      </c>
      <c r="E53" s="8" t="str">
        <f>VLOOKUP(B53,'[1]BASE 2019'!$A$2:$U$157,4,0)</f>
        <v>Correo Físico</v>
      </c>
      <c r="F53" s="8" t="str">
        <f>VLOOKUP(B53,'[1]BASE 2019'!$A$2:$U$157,5,0)</f>
        <v>MINJUSTICIA OFICINA DE REGISTRO DE INSTRUMENTOS PÚBLICOS DE CHOCONTA - CUNDINAMARCA OFICINA DE REGISTRO DE INSTRUMENTOS PÚBLICOS DE CHOCONTA - CUNDINAMARCA OFICINA DE REGISTRO DE INSTRUMENTOS PÚBLICOS DE CHOCONTA - CUNDINAMARCA OFICINA DE REGISTRO DE</v>
      </c>
      <c r="G53" s="6" t="str">
        <f>VLOOKUP(B53,'[1]BASE 2019'!$A$2:$U$157,6,0)</f>
        <v>Cundinamarca</v>
      </c>
      <c r="H53" s="8" t="str">
        <f>VLOOKUP(B53,'[1]BASE 2019'!$A$2:$U$157,7,0)</f>
        <v>Chocontá</v>
      </c>
      <c r="I53" s="8" t="str">
        <f>VLOOKUP(B53,'[1]BASE 2019'!$A$2:$U$157,8,0)</f>
        <v xml:space="preserve">SU OFICIO 201831003289881 SOLICITUD DE INFORMACIÓN - PROGRAMACIÓN DE FORMALIZACIÓN DE PROPIEDAD RURAL </v>
      </c>
      <c r="J53" s="28">
        <f>VLOOKUP(B53,'[1]BASE 2019'!$A$2:$U$157,9,0)</f>
        <v>43585</v>
      </c>
      <c r="K53" s="9" t="str">
        <f>VLOOKUP(B53,'[1]BASE 2019'!$A$2:$U$157,10,0)</f>
        <v>Comunicación oficial</v>
      </c>
      <c r="L53" s="9" t="str">
        <f>VLOOKUP(B53,'[1]BASE 2019'!$A$2:$U$157,11,0)</f>
        <v>Respuesta a derecho de petición</v>
      </c>
      <c r="M53" s="9" t="str">
        <f>VLOOKUP(B53,'[1]BASE 2019'!$A$2:$U$157,12,0)</f>
        <v>NO</v>
      </c>
      <c r="N53" s="9" t="str">
        <f>VLOOKUP(B53,'[1]BASE 2019'!$A$2:$U$157,13,0)</f>
        <v>Nancy Rocio Lopez Mesa</v>
      </c>
      <c r="O53" s="10">
        <f>VLOOKUP(B53,'[1]BASE 2019'!$A$2:$U$157,14,0)</f>
        <v>0</v>
      </c>
      <c r="P53" s="28">
        <f>VLOOKUP(B53,'[1]BASE 2019'!$A$2:$U$157,15,0)</f>
        <v>0</v>
      </c>
      <c r="Q53" s="9">
        <f>VLOOKUP(B53,'[1]BASE 2019'!$A$2:$U$157,16,0)</f>
        <v>0</v>
      </c>
      <c r="R53" s="9" t="str">
        <f>VLOOKUP(B53,'[1]BASE 2019'!$A$2:$U$157,17,0)</f>
        <v>ENTRADAS QUE NO REQUIEREN RESPUESTA</v>
      </c>
      <c r="S53" s="9">
        <f>VLOOKUP(B53,'[1]BASE 2019'!$A$2:$U$157,18,0)</f>
        <v>1</v>
      </c>
      <c r="T53" s="9" t="str">
        <f>VLOOKUP(B53,'[1]BASE 2019'!$A$2:$U$157,19,0)</f>
        <v>SUBDIRECCION ADMINISTRATIVA Y FINANCIERA</v>
      </c>
      <c r="U53" s="9" t="str">
        <f>VLOOKUP(B53,'[1]BASE 2019'!$A$2:$U$157,20,0)</f>
        <v>Leidy Viviana Garcia Palacio</v>
      </c>
      <c r="V53" s="9" t="str">
        <f>VLOOKUP(B53,'[1]BASE 2019'!$A$2:$U$157,21,0)</f>
        <v>Myriam Gomez Camargo</v>
      </c>
      <c r="W53" s="6" t="s">
        <v>31</v>
      </c>
      <c r="X53" s="6" t="s">
        <v>31</v>
      </c>
      <c r="Y53" s="6" t="s">
        <v>31</v>
      </c>
      <c r="Z53" s="6" t="s">
        <v>31</v>
      </c>
      <c r="AA53" s="6" t="s">
        <v>31</v>
      </c>
      <c r="AB53" s="8" t="s">
        <v>94</v>
      </c>
      <c r="AC53" s="5"/>
    </row>
    <row r="54" spans="1:29" ht="90" x14ac:dyDescent="0.25">
      <c r="A54" s="6">
        <v>52</v>
      </c>
      <c r="B54" s="6">
        <v>143</v>
      </c>
      <c r="C54" s="7">
        <f>VLOOKUP(B54,'[1]BASE 2019'!$A$2:$C$157,2,0)</f>
        <v>20196201296732</v>
      </c>
      <c r="D54" s="25">
        <f>VLOOKUP(B54,'[1]BASE 2019'!$A$1:$C$157,3,0)</f>
        <v>43805.540532407409</v>
      </c>
      <c r="E54" s="8" t="str">
        <f>VLOOKUP(B54,'[1]BASE 2019'!$A$2:$U$157,4,0)</f>
        <v>Correo Físico</v>
      </c>
      <c r="F54" s="8" t="str">
        <f>VLOOKUP(B54,'[1]BASE 2019'!$A$2:$U$157,5,0)</f>
        <v xml:space="preserve">ALCALDIA MUNICIPAL DE CHARTA - SANTANDER -  </v>
      </c>
      <c r="G54" s="6" t="str">
        <f>VLOOKUP(B54,'[1]BASE 2019'!$A$2:$U$157,6,0)</f>
        <v>Santander</v>
      </c>
      <c r="H54" s="8" t="str">
        <f>VLOOKUP(B54,'[1]BASE 2019'!$A$2:$U$157,7,0)</f>
        <v>Charta</v>
      </c>
      <c r="I54" s="8" t="str">
        <f>VLOOKUP(B54,'[1]BASE 2019'!$A$2:$U$157,8,0)</f>
        <v xml:space="preserve"> COMUNICACIÓN RESOLUCIONES PROFERIDAS EN EL PROCEDIMIENTO PUBLICO DE FORMALIZACION   </v>
      </c>
      <c r="J54" s="28">
        <f>VLOOKUP(B54,'[1]BASE 2019'!$A$2:$U$157,9,0)</f>
        <v>43825</v>
      </c>
      <c r="K54" s="9" t="str">
        <f>VLOOKUP(B54,'[1]BASE 2019'!$A$2:$U$157,10,0)</f>
        <v>Comunicación oficial</v>
      </c>
      <c r="L54" s="9" t="str">
        <f>VLOOKUP(B54,'[1]BASE 2019'!$A$2:$U$157,11,0)</f>
        <v>Constancia de entrega respuesta</v>
      </c>
      <c r="M54" s="9" t="str">
        <f>VLOOKUP(B54,'[1]BASE 2019'!$A$2:$U$157,12,0)</f>
        <v>NO</v>
      </c>
      <c r="N54" s="9" t="str">
        <f>VLOOKUP(B54,'[1]BASE 2019'!$A$2:$U$157,13,0)</f>
        <v>Diana Johana Carrillo Barreiro</v>
      </c>
      <c r="O54" s="10">
        <f>VLOOKUP(B54,'[1]BASE 2019'!$A$2:$U$157,14,0)</f>
        <v>0</v>
      </c>
      <c r="P54" s="28">
        <f>VLOOKUP(B54,'[1]BASE 2019'!$A$2:$U$157,15,0)</f>
        <v>0</v>
      </c>
      <c r="Q54" s="9">
        <f>VLOOKUP(B54,'[1]BASE 2019'!$A$2:$U$157,16,0)</f>
        <v>0</v>
      </c>
      <c r="R54" s="9" t="str">
        <f>VLOOKUP(B54,'[1]BASE 2019'!$A$2:$U$157,17,0)</f>
        <v>ENTRADAS QUE NO REQUIEREN RESPUESTA</v>
      </c>
      <c r="S54" s="9">
        <f>VLOOKUP(B54,'[1]BASE 2019'!$A$2:$U$157,18,0)</f>
        <v>1</v>
      </c>
      <c r="T54" s="9" t="str">
        <f>VLOOKUP(B54,'[1]BASE 2019'!$A$2:$U$157,19,0)</f>
        <v>SUBDIRECCION ADMINISTRATIVA Y FINANCIERA</v>
      </c>
      <c r="U54" s="9" t="str">
        <f>VLOOKUP(B54,'[1]BASE 2019'!$A$2:$U$157,20,0)</f>
        <v>Leidy Viviana Garcia Palacio</v>
      </c>
      <c r="V54" s="9" t="str">
        <f>VLOOKUP(B54,'[1]BASE 2019'!$A$2:$U$157,21,0)</f>
        <v>Myriam Gomez Camargo</v>
      </c>
      <c r="W54" s="6" t="s">
        <v>31</v>
      </c>
      <c r="X54" s="6" t="s">
        <v>31</v>
      </c>
      <c r="Y54" s="6" t="s">
        <v>31</v>
      </c>
      <c r="Z54" s="6" t="s">
        <v>31</v>
      </c>
      <c r="AA54" s="6" t="s">
        <v>31</v>
      </c>
      <c r="AB54" s="8" t="s">
        <v>95</v>
      </c>
      <c r="AC54" s="5"/>
    </row>
    <row r="55" spans="1:29" ht="90" x14ac:dyDescent="0.25">
      <c r="A55" s="6">
        <v>53</v>
      </c>
      <c r="B55" s="6">
        <v>45</v>
      </c>
      <c r="C55" s="7">
        <f>VLOOKUP(B55,'[1]BASE 2019'!$A$2:$C$157,2,0)</f>
        <v>20196200475352</v>
      </c>
      <c r="D55" s="25">
        <f>VLOOKUP(B55,'[1]BASE 2019'!$A$1:$C$157,3,0)</f>
        <v>43600.448842592596</v>
      </c>
      <c r="E55" s="8" t="str">
        <f>VLOOKUP(B55,'[1]BASE 2019'!$A$2:$U$157,4,0)</f>
        <v>Correo Físico</v>
      </c>
      <c r="F55" s="8" t="str">
        <f>VLOOKUP(B55,'[1]BASE 2019'!$A$2:$U$157,5,0)</f>
        <v>PEDRO ALONSO PINILLA ESPITIA</v>
      </c>
      <c r="G55" s="6" t="str">
        <f>VLOOKUP(B55,'[1]BASE 2019'!$A$2:$U$157,6,0)</f>
        <v>Caldas</v>
      </c>
      <c r="H55" s="8" t="str">
        <f>VLOOKUP(B55,'[1]BASE 2019'!$A$2:$U$157,7,0)</f>
        <v>Manizales</v>
      </c>
      <c r="I55" s="8" t="str">
        <f>VLOOKUP(B55,'[1]BASE 2019'!$A$2:$U$157,8,0)</f>
        <v>DERECHO DE PETICIÓN SOLICITUD DE PARTICIPACIÓN EN EL PROGRAMA DE FORMALIZACION DE LA PROPIEDAD RURAL DE LA AGENCIA NACIONAL DE TIERRAS.</v>
      </c>
      <c r="J55" s="28">
        <f>VLOOKUP(B55,'[1]BASE 2019'!$A$2:$U$157,9,0)</f>
        <v>43620</v>
      </c>
      <c r="K55" s="9" t="str">
        <f>VLOOKUP(B55,'[1]BASE 2019'!$A$2:$U$157,10,0)</f>
        <v>Comunicación oficial</v>
      </c>
      <c r="L55" s="9" t="str">
        <f>VLOOKUP(B55,'[1]BASE 2019'!$A$2:$U$157,11,0)</f>
        <v>Petición</v>
      </c>
      <c r="M55" s="9" t="str">
        <f>VLOOKUP(B55,'[1]BASE 2019'!$A$2:$U$157,12,0)</f>
        <v>SI</v>
      </c>
      <c r="N55" s="9" t="str">
        <f>VLOOKUP(B55,'[1]BASE 2019'!$A$2:$U$157,13,0)</f>
        <v>Julia Viviana Molano Chavarria</v>
      </c>
      <c r="O55" s="10">
        <f>VLOOKUP(B55,'[1]BASE 2019'!$A$2:$U$157,14,0)</f>
        <v>20193100367101</v>
      </c>
      <c r="P55" s="28">
        <f>VLOOKUP(B55,'[1]BASE 2019'!$A$2:$U$157,15,0)</f>
        <v>43601</v>
      </c>
      <c r="Q55" s="9" t="str">
        <f>VLOOKUP(B55,'[1]BASE 2019'!$A$2:$U$157,16,0)</f>
        <v>Respuesta a derecho de petición</v>
      </c>
      <c r="R55" s="9" t="str">
        <f>VLOOKUP(B55,'[1]BASE 2019'!$A$2:$U$157,17,0)</f>
        <v>SOLICITUDES SOLUCIONADAS</v>
      </c>
      <c r="S55" s="9">
        <f>VLOOKUP(B55,'[1]BASE 2019'!$A$2:$U$157,18,0)</f>
        <v>43682.539699074077</v>
      </c>
      <c r="T55" s="9" t="str">
        <f>VLOOKUP(B55,'[1]BASE 2019'!$A$2:$U$157,19,0)</f>
        <v>SECRETARIA GENERAL</v>
      </c>
      <c r="U55" s="9" t="str">
        <f>VLOOKUP(B55,'[1]BASE 2019'!$A$2:$U$157,20,0)</f>
        <v>Leidy Viviana Vallecilla Palacio - PAT de Per</v>
      </c>
      <c r="V55" s="9" t="str">
        <f>VLOOKUP(B55,'[1]BASE 2019'!$A$2:$U$157,21,0)</f>
        <v>Myriam Gomez Camargo</v>
      </c>
      <c r="W55" s="6" t="s">
        <v>28</v>
      </c>
      <c r="X55" s="6" t="s">
        <v>28</v>
      </c>
      <c r="Y55" s="6">
        <v>0</v>
      </c>
      <c r="Z55" s="6" t="s">
        <v>28</v>
      </c>
      <c r="AA55" s="12">
        <v>43682</v>
      </c>
      <c r="AB55" s="8" t="s">
        <v>96</v>
      </c>
      <c r="AC55" s="5"/>
    </row>
    <row r="56" spans="1:29" ht="90" x14ac:dyDescent="0.25">
      <c r="A56" s="6">
        <v>54</v>
      </c>
      <c r="B56" s="6">
        <v>21</v>
      </c>
      <c r="C56" s="7">
        <f>VLOOKUP(B56,'[1]BASE 2019'!$A$2:$C$157,2,0)</f>
        <v>20196200171212</v>
      </c>
      <c r="D56" s="25">
        <f>VLOOKUP(B56,'[1]BASE 2019'!$A$1:$C$157,3,0)</f>
        <v>43523.698194444441</v>
      </c>
      <c r="E56" s="8" t="str">
        <f>VLOOKUP(B56,'[1]BASE 2019'!$A$2:$U$157,4,0)</f>
        <v>Internet</v>
      </c>
      <c r="F56" s="8" t="str">
        <f>VLOOKUP(B56,'[1]BASE 2019'!$A$2:$U$157,5,0)</f>
        <v>jonathan estrella martinez</v>
      </c>
      <c r="G56" s="6" t="str">
        <f>VLOOKUP(B56,'[1]BASE 2019'!$A$2:$U$157,6,0)</f>
        <v>Cauca</v>
      </c>
      <c r="H56" s="8" t="str">
        <f>VLOOKUP(B56,'[1]BASE 2019'!$A$2:$U$157,7,0)</f>
        <v>Timbío</v>
      </c>
      <c r="I56" s="8" t="str">
        <f>VLOOKUP(B56,'[1]BASE 2019'!$A$2:$U$157,8,0)</f>
        <v>requisitos formalizacion falsa tradicion  - hola soy jonathan estrella martinez veedor ciudadano nacional y quiero conocer la lista de requisitos y/o documentación para formalizar predios en falsa tradición y de predios en general así como el procedimient</v>
      </c>
      <c r="J56" s="28">
        <f>VLOOKUP(B56,'[1]BASE 2019'!$A$2:$U$157,9,0)</f>
        <v>0</v>
      </c>
      <c r="K56" s="9" t="str">
        <f>VLOOKUP(B56,'[1]BASE 2019'!$A$2:$U$157,10,0)</f>
        <v xml:space="preserve"> </v>
      </c>
      <c r="L56" s="9" t="str">
        <f>VLOOKUP(B56,'[1]BASE 2019'!$A$2:$U$157,11,0)</f>
        <v>Petición</v>
      </c>
      <c r="M56" s="9" t="str">
        <f>VLOOKUP(B56,'[1]BASE 2019'!$A$2:$U$157,12,0)</f>
        <v>SI</v>
      </c>
      <c r="N56" s="9" t="str">
        <f>VLOOKUP(B56,'[1]BASE 2019'!$A$2:$U$157,13,0)</f>
        <v>Carlos Guillermo Rivero Coronado</v>
      </c>
      <c r="O56" s="10">
        <f>VLOOKUP(B56,'[1]BASE 2019'!$A$2:$U$157,14,0)</f>
        <v>20193100192481</v>
      </c>
      <c r="P56" s="28">
        <f>VLOOKUP(B56,'[1]BASE 2019'!$A$2:$U$157,15,0)</f>
        <v>43552</v>
      </c>
      <c r="Q56" s="9" t="str">
        <f>VLOOKUP(B56,'[1]BASE 2019'!$A$2:$U$157,16,0)</f>
        <v>Respuesta a derecho de petición</v>
      </c>
      <c r="R56" s="9" t="str">
        <f>VLOOKUP(B56,'[1]BASE 2019'!$A$2:$U$157,17,0)</f>
        <v>SOLICITUDES SOLUCIONADAS</v>
      </c>
      <c r="S56" s="9">
        <f>VLOOKUP(B56,'[1]BASE 2019'!$A$2:$U$157,18,0)</f>
        <v>43582.561249999999</v>
      </c>
      <c r="T56" s="9" t="str">
        <f>VLOOKUP(B56,'[1]BASE 2019'!$A$2:$U$157,19,0)</f>
        <v>SUBDIRECCION ADMINISTRATIVA Y FINANCIERA</v>
      </c>
      <c r="U56" s="9" t="str">
        <f>VLOOKUP(B56,'[1]BASE 2019'!$A$2:$U$157,20,0)</f>
        <v>Usuario Robot del Sistema</v>
      </c>
      <c r="V56" s="9" t="str">
        <f>VLOOKUP(B56,'[1]BASE 2019'!$A$2:$U$157,21,0)</f>
        <v>Maira Alejandra Laiton Moreno</v>
      </c>
      <c r="W56" s="6" t="s">
        <v>28</v>
      </c>
      <c r="X56" s="6" t="s">
        <v>29</v>
      </c>
      <c r="Y56" s="6">
        <v>5</v>
      </c>
      <c r="Z56" s="6" t="s">
        <v>28</v>
      </c>
      <c r="AA56" s="12">
        <v>43582</v>
      </c>
      <c r="AB56" s="8" t="s">
        <v>97</v>
      </c>
      <c r="AC56" s="5"/>
    </row>
    <row r="57" spans="1:29" ht="90" x14ac:dyDescent="0.25">
      <c r="A57" s="6">
        <v>55</v>
      </c>
      <c r="B57" s="6">
        <v>93</v>
      </c>
      <c r="C57" s="7">
        <f>VLOOKUP(B57,'[1]BASE 2019'!$A$2:$C$157,2,0)</f>
        <v>20196201011402</v>
      </c>
      <c r="D57" s="25">
        <f>VLOOKUP(B57,'[1]BASE 2019'!$A$1:$C$157,3,0)</f>
        <v>43728.737245370372</v>
      </c>
      <c r="E57" s="8" t="str">
        <f>VLOOKUP(B57,'[1]BASE 2019'!$A$2:$U$157,4,0)</f>
        <v>Correo Físico</v>
      </c>
      <c r="F57" s="8" t="str">
        <f>VLOOKUP(B57,'[1]BASE 2019'!$A$2:$U$157,5,0)</f>
        <v>ANGEL AUBIN SALAMANCA LAVERDE</v>
      </c>
      <c r="G57" s="6" t="str">
        <f>VLOOKUP(B57,'[1]BASE 2019'!$A$2:$U$157,6,0)</f>
        <v>Boyacá</v>
      </c>
      <c r="H57" s="8" t="str">
        <f>VLOOKUP(B57,'[1]BASE 2019'!$A$2:$U$157,7,0)</f>
        <v>Sogamoso</v>
      </c>
      <c r="I57" s="8" t="str">
        <f>VLOOKUP(B57,'[1]BASE 2019'!$A$2:$U$157,8,0)</f>
        <v>PROCESO UNICO - FORMALIZACION DE PREDIO PRIVADO MI# 095-61010. DE: ANGEL AUBIN SALAMANCA</v>
      </c>
      <c r="J57" s="28">
        <f>VLOOKUP(B57,'[1]BASE 2019'!$A$2:$U$157,9,0)</f>
        <v>43748</v>
      </c>
      <c r="K57" s="9" t="str">
        <f>VLOOKUP(B57,'[1]BASE 2019'!$A$2:$U$157,10,0)</f>
        <v>Comunicación oficial</v>
      </c>
      <c r="L57" s="9" t="str">
        <f>VLOOKUP(B57,'[1]BASE 2019'!$A$2:$U$157,11,0)</f>
        <v>Petición</v>
      </c>
      <c r="M57" s="9" t="str">
        <f>VLOOKUP(B57,'[1]BASE 2019'!$A$2:$U$157,12,0)</f>
        <v>SI</v>
      </c>
      <c r="N57" s="9" t="str">
        <f>VLOOKUP(B57,'[1]BASE 2019'!$A$2:$U$157,13,0)</f>
        <v>Laura Alejandra Ruiz Cordoba</v>
      </c>
      <c r="O57" s="10">
        <f>VLOOKUP(B57,'[1]BASE 2019'!$A$2:$U$157,14,0)</f>
        <v>20203100048251</v>
      </c>
      <c r="P57" s="28">
        <f>VLOOKUP(B57,'[1]BASE 2019'!$A$2:$U$157,15,0)</f>
        <v>43921</v>
      </c>
      <c r="Q57" s="9" t="str">
        <f>VLOOKUP(B57,'[1]BASE 2019'!$A$2:$U$157,16,0)</f>
        <v>Respuesta a derecho de petición</v>
      </c>
      <c r="R57" s="9" t="str">
        <f>VLOOKUP(B57,'[1]BASE 2019'!$A$2:$U$157,17,0)</f>
        <v>SOLICITUDES SOLUCIONADAS</v>
      </c>
      <c r="S57" s="9">
        <f>VLOOKUP(B57,'[1]BASE 2019'!$A$2:$U$157,18,0)</f>
        <v>1</v>
      </c>
      <c r="T57" s="9" t="str">
        <f>VLOOKUP(B57,'[1]BASE 2019'!$A$2:$U$157,19,0)</f>
        <v>SUBDIRECCION ADMINISTRATIVA Y FINANCIERA</v>
      </c>
      <c r="U57" s="9" t="str">
        <f>VLOOKUP(B57,'[1]BASE 2019'!$A$2:$U$157,20,0)</f>
        <v>Claudia Marcela Cortes Pinzon</v>
      </c>
      <c r="V57" s="9" t="str">
        <f>VLOOKUP(B57,'[1]BASE 2019'!$A$2:$U$157,21,0)</f>
        <v>Maira Alejandra Laiton Moreno</v>
      </c>
      <c r="W57" s="6" t="s">
        <v>28</v>
      </c>
      <c r="X57" s="6" t="s">
        <v>29</v>
      </c>
      <c r="Y57" s="6">
        <v>115</v>
      </c>
      <c r="Z57" s="6" t="s">
        <v>28</v>
      </c>
      <c r="AA57" s="6" t="s">
        <v>29</v>
      </c>
      <c r="AB57" s="8" t="s">
        <v>98</v>
      </c>
      <c r="AC57" s="5"/>
    </row>
    <row r="58" spans="1:29" ht="90" x14ac:dyDescent="0.25">
      <c r="A58" s="6">
        <v>56</v>
      </c>
      <c r="B58" s="6">
        <v>72</v>
      </c>
      <c r="C58" s="7">
        <f>VLOOKUP(B58,'[1]BASE 2019'!$A$2:$C$157,2,0)</f>
        <v>20196200838052</v>
      </c>
      <c r="D58" s="25">
        <f>VLOOKUP(B58,'[1]BASE 2019'!$A$1:$C$157,3,0)</f>
        <v>43686.384340277778</v>
      </c>
      <c r="E58" s="8" t="str">
        <f>VLOOKUP(B58,'[1]BASE 2019'!$A$2:$U$157,4,0)</f>
        <v>Correo Físico</v>
      </c>
      <c r="F58" s="8" t="str">
        <f>VLOOKUP(B58,'[1]BASE 2019'!$A$2:$U$157,5,0)</f>
        <v>ALIRIO CRUZ CRISTANCHO</v>
      </c>
      <c r="G58" s="6" t="str">
        <f>VLOOKUP(B58,'[1]BASE 2019'!$A$2:$U$157,6,0)</f>
        <v>Boyacá</v>
      </c>
      <c r="H58" s="8" t="str">
        <f>VLOOKUP(B58,'[1]BASE 2019'!$A$2:$U$157,7,0)</f>
        <v>Chiquinquirá</v>
      </c>
      <c r="I58" s="8" t="str">
        <f>VLOOKUP(B58,'[1]BASE 2019'!$A$2:$U$157,8,0)</f>
        <v xml:space="preserve"> SOLICITUD DE FORMALIZACION  A LA PROPIEDAD </v>
      </c>
      <c r="J58" s="28">
        <f>VLOOKUP(B58,'[1]BASE 2019'!$A$2:$U$157,9,0)</f>
        <v>43706</v>
      </c>
      <c r="K58" s="9" t="str">
        <f>VLOOKUP(B58,'[1]BASE 2019'!$A$2:$U$157,10,0)</f>
        <v>Comunicación oficial</v>
      </c>
      <c r="L58" s="9" t="str">
        <f>VLOOKUP(B58,'[1]BASE 2019'!$A$2:$U$157,11,0)</f>
        <v>Peticiones entre autoridades</v>
      </c>
      <c r="M58" s="9" t="str">
        <f>VLOOKUP(B58,'[1]BASE 2019'!$A$2:$U$157,12,0)</f>
        <v>SI</v>
      </c>
      <c r="N58" s="9" t="str">
        <f>VLOOKUP(B58,'[1]BASE 2019'!$A$2:$U$157,13,0)</f>
        <v>Leidy Johana Laguna Moreno</v>
      </c>
      <c r="O58" s="10">
        <f>VLOOKUP(B58,'[1]BASE 2019'!$A$2:$U$157,14,0)</f>
        <v>20193101124361</v>
      </c>
      <c r="P58" s="28">
        <f>VLOOKUP(B58,'[1]BASE 2019'!$A$2:$U$157,15,0)</f>
        <v>43883</v>
      </c>
      <c r="Q58" s="9" t="str">
        <f>VLOOKUP(B58,'[1]BASE 2019'!$A$2:$U$157,16,0)</f>
        <v>Respuesta a derecho de petición</v>
      </c>
      <c r="R58" s="9" t="str">
        <f>VLOOKUP(B58,'[1]BASE 2019'!$A$2:$U$157,17,0)</f>
        <v>SOLICITUDES SOLUCIONADAS</v>
      </c>
      <c r="S58" s="9">
        <f>VLOOKUP(B58,'[1]BASE 2019'!$A$2:$U$157,18,0)</f>
        <v>43921.647766203707</v>
      </c>
      <c r="T58" s="9" t="str">
        <f>VLOOKUP(B58,'[1]BASE 2019'!$A$2:$U$157,19,0)</f>
        <v>SUBDIRECCION ADMINISTRATIVA Y FINANCIERA</v>
      </c>
      <c r="U58" s="9" t="str">
        <f>VLOOKUP(B58,'[1]BASE 2019'!$A$2:$U$157,20,0)</f>
        <v>Leidy Viviana Garcia Palacio</v>
      </c>
      <c r="V58" s="9" t="str">
        <f>VLOOKUP(B58,'[1]BASE 2019'!$A$2:$U$157,21,0)</f>
        <v>Myriam Gomez Camargo</v>
      </c>
      <c r="W58" s="6" t="s">
        <v>28</v>
      </c>
      <c r="X58" s="6" t="s">
        <v>29</v>
      </c>
      <c r="Y58" s="6">
        <v>118</v>
      </c>
      <c r="Z58" s="6" t="s">
        <v>28</v>
      </c>
      <c r="AA58" s="12">
        <v>43921</v>
      </c>
      <c r="AB58" s="8" t="s">
        <v>99</v>
      </c>
      <c r="AC58" s="5"/>
    </row>
    <row r="59" spans="1:29" ht="90" x14ac:dyDescent="0.25">
      <c r="A59" s="6">
        <v>57</v>
      </c>
      <c r="B59" s="6">
        <v>71</v>
      </c>
      <c r="C59" s="7">
        <f>VLOOKUP(B59,'[1]BASE 2019'!$A$2:$C$157,2,0)</f>
        <v>20196200813782</v>
      </c>
      <c r="D59" s="25">
        <f>VLOOKUP(B59,'[1]BASE 2019'!$A$1:$C$157,3,0)</f>
        <v>43678.662754629629</v>
      </c>
      <c r="E59" s="8" t="str">
        <f>VLOOKUP(B59,'[1]BASE 2019'!$A$2:$U$157,4,0)</f>
        <v>Correo Físico</v>
      </c>
      <c r="F59" s="8" t="str">
        <f>VLOOKUP(B59,'[1]BASE 2019'!$A$2:$U$157,5,0)</f>
        <v>INSTITUTO GEOGRÁFICO AGUSTÍN CODAZZI ?IGAC- POPAYAN CAUCA POPAYAN CAUCA</v>
      </c>
      <c r="G59" s="6" t="str">
        <f>VLOOKUP(B59,'[1]BASE 2019'!$A$2:$U$157,6,0)</f>
        <v>Cauca</v>
      </c>
      <c r="H59" s="8" t="str">
        <f>VLOOKUP(B59,'[1]BASE 2019'!$A$2:$U$157,7,0)</f>
        <v>Popayán</v>
      </c>
      <c r="I59" s="8" t="str">
        <f>VLOOKUP(B59,'[1]BASE 2019'!$A$2:$U$157,8,0)</f>
        <v>RESPUESTA A PETICIÓN OFICIO # 20193100157541 SOLICITUD DE ACTUALIZACIÓN CATASTRAL PREDIO FORMALIZADO FOLIO 132-10921</v>
      </c>
      <c r="J59" s="28">
        <f>VLOOKUP(B59,'[1]BASE 2019'!$A$2:$U$157,9,0)</f>
        <v>43698</v>
      </c>
      <c r="K59" s="9" t="str">
        <f>VLOOKUP(B59,'[1]BASE 2019'!$A$2:$U$157,10,0)</f>
        <v>Comunicación oficial</v>
      </c>
      <c r="L59" s="9" t="str">
        <f>VLOOKUP(B59,'[1]BASE 2019'!$A$2:$U$157,11,0)</f>
        <v>Traslado por competencia</v>
      </c>
      <c r="M59" s="9" t="str">
        <f>VLOOKUP(B59,'[1]BASE 2019'!$A$2:$U$157,12,0)</f>
        <v>NO</v>
      </c>
      <c r="N59" s="9" t="str">
        <f>VLOOKUP(B59,'[1]BASE 2019'!$A$2:$U$157,13,0)</f>
        <v>Carolina Acosta  - Convenio OIM</v>
      </c>
      <c r="O59" s="10">
        <f>VLOOKUP(B59,'[1]BASE 2019'!$A$2:$U$157,14,0)</f>
        <v>0</v>
      </c>
      <c r="P59" s="28">
        <f>VLOOKUP(B59,'[1]BASE 2019'!$A$2:$U$157,15,0)</f>
        <v>0</v>
      </c>
      <c r="Q59" s="9">
        <f>VLOOKUP(B59,'[1]BASE 2019'!$A$2:$U$157,16,0)</f>
        <v>0</v>
      </c>
      <c r="R59" s="9" t="str">
        <f>VLOOKUP(B59,'[1]BASE 2019'!$A$2:$U$157,17,0)</f>
        <v>ENTRADAS QUE NO REQUIEREN RESPUESTA</v>
      </c>
      <c r="S59" s="9">
        <f>VLOOKUP(B59,'[1]BASE 2019'!$A$2:$U$157,18,0)</f>
        <v>1</v>
      </c>
      <c r="T59" s="9" t="str">
        <f>VLOOKUP(B59,'[1]BASE 2019'!$A$2:$U$157,19,0)</f>
        <v>SUBDIRECCION ADMINISTRATIVA Y FINANCIERA</v>
      </c>
      <c r="U59" s="9" t="str">
        <f>VLOOKUP(B59,'[1]BASE 2019'!$A$2:$U$157,20,0)</f>
        <v>Claudia Marcela Cortes Pinzon</v>
      </c>
      <c r="V59" s="9" t="str">
        <f>VLOOKUP(B59,'[1]BASE 2019'!$A$2:$U$157,21,0)</f>
        <v>Myriam Gomez Camargo</v>
      </c>
      <c r="W59" s="6" t="s">
        <v>31</v>
      </c>
      <c r="X59" s="6" t="s">
        <v>31</v>
      </c>
      <c r="Y59" s="6" t="s">
        <v>31</v>
      </c>
      <c r="Z59" s="6" t="s">
        <v>31</v>
      </c>
      <c r="AA59" s="6" t="s">
        <v>31</v>
      </c>
      <c r="AB59" s="8" t="s">
        <v>100</v>
      </c>
      <c r="AC59" s="5"/>
    </row>
    <row r="60" spans="1:29" ht="90" x14ac:dyDescent="0.25">
      <c r="A60" s="6">
        <v>58</v>
      </c>
      <c r="B60" s="6">
        <v>1</v>
      </c>
      <c r="C60" s="7">
        <f>VLOOKUP(B60,'[1]BASE 2019'!$A$2:$C$157,2,0)</f>
        <v>20196200000922</v>
      </c>
      <c r="D60" s="25">
        <f>VLOOKUP(B60,'[1]BASE 2019'!$A$1:$C$157,3,0)</f>
        <v>43467.589814814812</v>
      </c>
      <c r="E60" s="8" t="str">
        <f>VLOOKUP(B60,'[1]BASE 2019'!$A$2:$U$157,4,0)</f>
        <v>Correo Físico</v>
      </c>
      <c r="F60" s="8" t="str">
        <f>VLOOKUP(B60,'[1]BASE 2019'!$A$2:$U$157,5,0)</f>
        <v>ALBERTO RIVERA MARIN</v>
      </c>
      <c r="G60" s="6" t="str">
        <f>VLOOKUP(B60,'[1]BASE 2019'!$A$2:$U$157,6,0)</f>
        <v>D. C.</v>
      </c>
      <c r="H60" s="8" t="str">
        <f>VLOOKUP(B60,'[1]BASE 2019'!$A$2:$U$157,7,0)</f>
        <v>Bogotá</v>
      </c>
      <c r="I60" s="8" t="str">
        <f>VLOOKUP(B60,'[1]BASE 2019'!$A$2:$U$157,8,0)</f>
        <v>REF PROCESO DE FORMALIZACION PROPIEDAD PRIVADA</v>
      </c>
      <c r="J60" s="28">
        <f>VLOOKUP(B60,'[1]BASE 2019'!$A$2:$U$157,9,0)</f>
        <v>43487</v>
      </c>
      <c r="K60" s="9" t="str">
        <f>VLOOKUP(B60,'[1]BASE 2019'!$A$2:$U$157,10,0)</f>
        <v>Comunicación oficial</v>
      </c>
      <c r="L60" s="9" t="str">
        <f>VLOOKUP(B60,'[1]BASE 2019'!$A$2:$U$157,11,0)</f>
        <v>Respuestas a derechos de petición remitidos por externos</v>
      </c>
      <c r="M60" s="9" t="str">
        <f>VLOOKUP(B60,'[1]BASE 2019'!$A$2:$U$157,12,0)</f>
        <v>NO</v>
      </c>
      <c r="N60" s="9" t="str">
        <f>VLOOKUP(B60,'[1]BASE 2019'!$A$2:$U$157,13,0)</f>
        <v>Laura Angelica Bautista Barón</v>
      </c>
      <c r="O60" s="10">
        <f>VLOOKUP(B60,'[1]BASE 2019'!$A$2:$U$157,14,0)</f>
        <v>0</v>
      </c>
      <c r="P60" s="28">
        <f>VLOOKUP(B60,'[1]BASE 2019'!$A$2:$U$157,15,0)</f>
        <v>0</v>
      </c>
      <c r="Q60" s="9">
        <f>VLOOKUP(B60,'[1]BASE 2019'!$A$2:$U$157,16,0)</f>
        <v>0</v>
      </c>
      <c r="R60" s="9" t="str">
        <f>VLOOKUP(B60,'[1]BASE 2019'!$A$2:$U$157,17,0)</f>
        <v>ENTRADAS QUE NO REQUIEREN RESPUESTA</v>
      </c>
      <c r="S60" s="9">
        <f>VLOOKUP(B60,'[1]BASE 2019'!$A$2:$U$157,18,0)</f>
        <v>1</v>
      </c>
      <c r="T60" s="9" t="str">
        <f>VLOOKUP(B60,'[1]BASE 2019'!$A$2:$U$157,19,0)</f>
        <v>SUBDIRECCION ADMINISTRATIVA Y FINANCIERA</v>
      </c>
      <c r="U60" s="9" t="str">
        <f>VLOOKUP(B60,'[1]BASE 2019'!$A$2:$U$157,20,0)</f>
        <v>Melissa Andrea Sandoval Sanchez</v>
      </c>
      <c r="V60" s="9" t="str">
        <f>VLOOKUP(B60,'[1]BASE 2019'!$A$2:$U$157,21,0)</f>
        <v>Maira Alejandra Laiton Moreno</v>
      </c>
      <c r="W60" s="6" t="s">
        <v>31</v>
      </c>
      <c r="X60" s="6" t="s">
        <v>31</v>
      </c>
      <c r="Y60" s="6" t="s">
        <v>31</v>
      </c>
      <c r="Z60" s="6" t="s">
        <v>31</v>
      </c>
      <c r="AA60" s="6" t="s">
        <v>31</v>
      </c>
      <c r="AB60" s="8" t="s">
        <v>101</v>
      </c>
      <c r="AC60" s="5"/>
    </row>
    <row r="61" spans="1:29" ht="195" x14ac:dyDescent="0.25">
      <c r="A61" s="6">
        <v>59</v>
      </c>
      <c r="B61" s="6">
        <v>113</v>
      </c>
      <c r="C61" s="7">
        <f>VLOOKUP(B61,'[1]BASE 2019'!$A$2:$C$157,2,0)</f>
        <v>20196201142492</v>
      </c>
      <c r="D61" s="25">
        <f>VLOOKUP(B61,'[1]BASE 2019'!$A$1:$C$157,3,0)</f>
        <v>43763.748842592591</v>
      </c>
      <c r="E61" s="8" t="str">
        <f>VLOOKUP(B61,'[1]BASE 2019'!$A$2:$U$157,4,0)</f>
        <v>Correo Físico</v>
      </c>
      <c r="F61" s="8" t="str">
        <f>VLOOKUP(B61,'[1]BASE 2019'!$A$2:$U$157,5,0)</f>
        <v xml:space="preserve">INSTITUTO GEOGRAFICO AGUSTIN CODAZZI PEREIRA - IGAC DIEGO MAURICIO LONDOÑO CARDONA PEREIRA - RISARALDA   DIEGO MAURICIO LONDOÑO CARDONA PEREIRA - RISARALDA   DIEGO MAURICIO LONDOÑO CARDONA PEREIRA - RISARALDA DIEGO MAURICIO LONDOÑO CARDONA PEREIRA - </v>
      </c>
      <c r="G61" s="6" t="str">
        <f>VLOOKUP(B61,'[1]BASE 2019'!$A$2:$U$157,6,0)</f>
        <v>Risaralda</v>
      </c>
      <c r="H61" s="8" t="str">
        <f>VLOOKUP(B61,'[1]BASE 2019'!$A$2:$U$157,7,0)</f>
        <v>Pereira</v>
      </c>
      <c r="I61" s="8" t="str">
        <f>VLOOKUP(B61,'[1]BASE 2019'!$A$2:$U$157,8,0)</f>
        <v>RADICADO 3662019ER8446 - SOLICITUD DE ACTUALIZACION Y CONSERVACION CATASTRAL DEL PREDIO FORMALIZADO EN EL MARCO DEL PROCEDIMIENTO UNICO  REGULADO  POR EL DECRETO LEY 902 DE 2017</v>
      </c>
      <c r="J61" s="28">
        <f>VLOOKUP(B61,'[1]BASE 2019'!$A$2:$U$157,9,0)</f>
        <v>43783</v>
      </c>
      <c r="K61" s="9" t="str">
        <f>VLOOKUP(B61,'[1]BASE 2019'!$A$2:$U$157,10,0)</f>
        <v>Comunicación oficial</v>
      </c>
      <c r="L61" s="9" t="str">
        <f>VLOOKUP(B61,'[1]BASE 2019'!$A$2:$U$157,11,0)</f>
        <v>Constancia de entrega respuesta</v>
      </c>
      <c r="M61" s="9" t="str">
        <f>VLOOKUP(B61,'[1]BASE 2019'!$A$2:$U$157,12,0)</f>
        <v>NO</v>
      </c>
      <c r="N61" s="9" t="str">
        <f>VLOOKUP(B61,'[1]BASE 2019'!$A$2:$U$157,13,0)</f>
        <v>Carolina Acosta  - Convenio OIM</v>
      </c>
      <c r="O61" s="10">
        <f>VLOOKUP(B61,'[1]BASE 2019'!$A$2:$U$157,14,0)</f>
        <v>0</v>
      </c>
      <c r="P61" s="28">
        <f>VLOOKUP(B61,'[1]BASE 2019'!$A$2:$U$157,15,0)</f>
        <v>0</v>
      </c>
      <c r="Q61" s="9">
        <f>VLOOKUP(B61,'[1]BASE 2019'!$A$2:$U$157,16,0)</f>
        <v>0</v>
      </c>
      <c r="R61" s="9" t="str">
        <f>VLOOKUP(B61,'[1]BASE 2019'!$A$2:$U$157,17,0)</f>
        <v>ENTRADAS QUE NO REQUIEREN RESPUESTA</v>
      </c>
      <c r="S61" s="9">
        <f>VLOOKUP(B61,'[1]BASE 2019'!$A$2:$U$157,18,0)</f>
        <v>1</v>
      </c>
      <c r="T61" s="9" t="str">
        <f>VLOOKUP(B61,'[1]BASE 2019'!$A$2:$U$157,19,0)</f>
        <v>SUBDIRECCION ADMINISTRATIVA Y FINANCIERA</v>
      </c>
      <c r="U61" s="9" t="str">
        <f>VLOOKUP(B61,'[1]BASE 2019'!$A$2:$U$157,20,0)</f>
        <v>Claudia Marcela Cortes Pinzon</v>
      </c>
      <c r="V61" s="9" t="str">
        <f>VLOOKUP(B61,'[1]BASE 2019'!$A$2:$U$157,21,0)</f>
        <v>Maira Alejandra Laiton Moreno</v>
      </c>
      <c r="W61" s="6" t="s">
        <v>31</v>
      </c>
      <c r="X61" s="6" t="s">
        <v>31</v>
      </c>
      <c r="Y61" s="6" t="s">
        <v>31</v>
      </c>
      <c r="Z61" s="6" t="s">
        <v>31</v>
      </c>
      <c r="AA61" s="6" t="s">
        <v>31</v>
      </c>
      <c r="AB61" s="8" t="s">
        <v>102</v>
      </c>
      <c r="AC61" s="5"/>
    </row>
    <row r="62" spans="1:29" ht="90" x14ac:dyDescent="0.25">
      <c r="A62" s="6">
        <v>60</v>
      </c>
      <c r="B62" s="6">
        <v>40</v>
      </c>
      <c r="C62" s="7">
        <f>VLOOKUP(B62,'[1]BASE 2019'!$A$2:$C$157,2,0)</f>
        <v>20196200446762</v>
      </c>
      <c r="D62" s="25">
        <f>VLOOKUP(B62,'[1]BASE 2019'!$A$1:$C$157,3,0)</f>
        <v>43594.454432870371</v>
      </c>
      <c r="E62" s="8" t="str">
        <f>VLOOKUP(B62,'[1]BASE 2019'!$A$2:$U$157,4,0)</f>
        <v>Correo Electrónico</v>
      </c>
      <c r="F62" s="8" t="str">
        <f>VLOOKUP(B62,'[1]BASE 2019'!$A$2:$U$157,5,0)</f>
        <v>CARLOS ORLANDO CARMONA GOMEZ CARMONA GOMEZ</v>
      </c>
      <c r="G62" s="6" t="str">
        <f>VLOOKUP(B62,'[1]BASE 2019'!$A$2:$U$157,6,0)</f>
        <v>Cauca</v>
      </c>
      <c r="H62" s="8" t="str">
        <f>VLOOKUP(B62,'[1]BASE 2019'!$A$2:$U$157,7,0)</f>
        <v>Popayán</v>
      </c>
      <c r="I62" s="8" t="str">
        <f>VLOOKUP(B62,'[1]BASE 2019'!$A$2:$U$157,8,0)</f>
        <v xml:space="preserve">derecho de petición formalización de predio rural  </v>
      </c>
      <c r="J62" s="28">
        <f>VLOOKUP(B62,'[1]BASE 2019'!$A$2:$U$157,9,0)</f>
        <v>43614</v>
      </c>
      <c r="K62" s="9" t="str">
        <f>VLOOKUP(B62,'[1]BASE 2019'!$A$2:$U$157,10,0)</f>
        <v>Comunicación oficial</v>
      </c>
      <c r="L62" s="9" t="str">
        <f>VLOOKUP(B62,'[1]BASE 2019'!$A$2:$U$157,11,0)</f>
        <v>Petición</v>
      </c>
      <c r="M62" s="9" t="str">
        <f>VLOOKUP(B62,'[1]BASE 2019'!$A$2:$U$157,12,0)</f>
        <v>SI</v>
      </c>
      <c r="N62" s="9" t="str">
        <f>VLOOKUP(B62,'[1]BASE 2019'!$A$2:$U$157,13,0)</f>
        <v>Julia Viviana Molano Chavarria</v>
      </c>
      <c r="O62" s="10">
        <f>VLOOKUP(B62,'[1]BASE 2019'!$A$2:$U$157,14,0)</f>
        <v>20193100389341</v>
      </c>
      <c r="P62" s="28">
        <f>VLOOKUP(B62,'[1]BASE 2019'!$A$2:$U$157,15,0)</f>
        <v>43607</v>
      </c>
      <c r="Q62" s="9" t="str">
        <f>VLOOKUP(B62,'[1]BASE 2019'!$A$2:$U$157,16,0)</f>
        <v>Respuesta a derecho de petición</v>
      </c>
      <c r="R62" s="9" t="str">
        <f>VLOOKUP(B62,'[1]BASE 2019'!$A$2:$U$157,17,0)</f>
        <v>SOLICITUDES SOLUCIONADAS</v>
      </c>
      <c r="S62" s="9">
        <f>VLOOKUP(B62,'[1]BASE 2019'!$A$2:$U$157,18,0)</f>
        <v>43635.609756944446</v>
      </c>
      <c r="T62" s="9" t="str">
        <f>VLOOKUP(B62,'[1]BASE 2019'!$A$2:$U$157,19,0)</f>
        <v>SUBDIRECCION ADMINISTRATIVA Y FINANCIERA</v>
      </c>
      <c r="U62" s="9" t="str">
        <f>VLOOKUP(B62,'[1]BASE 2019'!$A$2:$U$157,20,0)</f>
        <v>Maira Alejandra Laiton Moreno</v>
      </c>
      <c r="V62" s="9" t="str">
        <f>VLOOKUP(B62,'[1]BASE 2019'!$A$2:$U$157,21,0)</f>
        <v>MIGUEL OCAMPO GOMEZ</v>
      </c>
      <c r="W62" s="6" t="s">
        <v>28</v>
      </c>
      <c r="X62" s="6" t="s">
        <v>28</v>
      </c>
      <c r="Y62" s="6">
        <v>0</v>
      </c>
      <c r="Z62" s="6" t="s">
        <v>28</v>
      </c>
      <c r="AA62" s="12">
        <v>43632</v>
      </c>
      <c r="AB62" s="8" t="s">
        <v>103</v>
      </c>
      <c r="AC62" s="5"/>
    </row>
    <row r="63" spans="1:29" ht="90" x14ac:dyDescent="0.25">
      <c r="A63" s="6">
        <v>61</v>
      </c>
      <c r="B63" s="6">
        <v>96</v>
      </c>
      <c r="C63" s="7">
        <f>VLOOKUP(B63,'[1]BASE 2019'!$A$2:$C$157,2,0)</f>
        <v>20196201047572</v>
      </c>
      <c r="D63" s="25">
        <f>VLOOKUP(B63,'[1]BASE 2019'!$A$1:$C$157,3,0)</f>
        <v>43739.501423611109</v>
      </c>
      <c r="E63" s="8" t="str">
        <f>VLOOKUP(B63,'[1]BASE 2019'!$A$2:$U$157,4,0)</f>
        <v>Correo Electrónico</v>
      </c>
      <c r="F63" s="8" t="str">
        <f>VLOOKUP(B63,'[1]BASE 2019'!$A$2:$U$157,5,0)</f>
        <v xml:space="preserve">PROGRAMA DE FORMALIZACION DE LA PROPIEDAD RURAL PFPR   PFPR PFPR </v>
      </c>
      <c r="G63" s="6" t="str">
        <f>VLOOKUP(B63,'[1]BASE 2019'!$A$2:$U$157,6,0)</f>
        <v>Huila</v>
      </c>
      <c r="H63" s="8" t="str">
        <f>VLOOKUP(B63,'[1]BASE 2019'!$A$2:$U$157,7,0)</f>
        <v>Pitalito</v>
      </c>
      <c r="I63" s="8" t="str">
        <f>VLOOKUP(B63,'[1]BASE 2019'!$A$2:$U$157,8,0)</f>
        <v>RV: RESPUESTA NOTIFICACION AVISO RAD. 20193100749471</v>
      </c>
      <c r="J63" s="28">
        <f>VLOOKUP(B63,'[1]BASE 2019'!$A$2:$U$157,9,0)</f>
        <v>0</v>
      </c>
      <c r="K63" s="9" t="str">
        <f>VLOOKUP(B63,'[1]BASE 2019'!$A$2:$U$157,10,0)</f>
        <v>Comunicación oficial</v>
      </c>
      <c r="L63" s="9" t="str">
        <f>VLOOKUP(B63,'[1]BASE 2019'!$A$2:$U$157,11,0)</f>
        <v>Constancia de entrega respuesta</v>
      </c>
      <c r="M63" s="9" t="str">
        <f>VLOOKUP(B63,'[1]BASE 2019'!$A$2:$U$157,12,0)</f>
        <v>NO</v>
      </c>
      <c r="N63" s="9" t="str">
        <f>VLOOKUP(B63,'[1]BASE 2019'!$A$2:$U$157,13,0)</f>
        <v>Carolina Acosta  - Convenio OIM</v>
      </c>
      <c r="O63" s="10">
        <f>VLOOKUP(B63,'[1]BASE 2019'!$A$2:$U$157,14,0)</f>
        <v>0</v>
      </c>
      <c r="P63" s="28">
        <f>VLOOKUP(B63,'[1]BASE 2019'!$A$2:$U$157,15,0)</f>
        <v>0</v>
      </c>
      <c r="Q63" s="9">
        <f>VLOOKUP(B63,'[1]BASE 2019'!$A$2:$U$157,16,0)</f>
        <v>0</v>
      </c>
      <c r="R63" s="9" t="str">
        <f>VLOOKUP(B63,'[1]BASE 2019'!$A$2:$U$157,17,0)</f>
        <v>ENTRADAS QUE NO REQUIEREN RESPUESTA</v>
      </c>
      <c r="S63" s="9">
        <f>VLOOKUP(B63,'[1]BASE 2019'!$A$2:$U$157,18,0)</f>
        <v>1</v>
      </c>
      <c r="T63" s="9" t="str">
        <f>VLOOKUP(B63,'[1]BASE 2019'!$A$2:$U$157,19,0)</f>
        <v>SUBDIRECCION ADMINISTRATIVA Y FINANCIERA</v>
      </c>
      <c r="U63" s="9" t="str">
        <f>VLOOKUP(B63,'[1]BASE 2019'!$A$2:$U$157,20,0)</f>
        <v>Maira Alejandra Laiton Moreno</v>
      </c>
      <c r="V63" s="9" t="str">
        <f>VLOOKUP(B63,'[1]BASE 2019'!$A$2:$U$157,21,0)</f>
        <v>Andrés Felipe González Vesga</v>
      </c>
      <c r="W63" s="6" t="s">
        <v>31</v>
      </c>
      <c r="X63" s="6" t="s">
        <v>31</v>
      </c>
      <c r="Y63" s="6" t="s">
        <v>31</v>
      </c>
      <c r="Z63" s="6" t="s">
        <v>31</v>
      </c>
      <c r="AA63" s="6" t="s">
        <v>31</v>
      </c>
      <c r="AB63" s="8" t="s">
        <v>104</v>
      </c>
      <c r="AC63" s="5"/>
    </row>
    <row r="64" spans="1:29" ht="90" x14ac:dyDescent="0.25">
      <c r="A64" s="6">
        <v>62</v>
      </c>
      <c r="B64" s="6">
        <v>36</v>
      </c>
      <c r="C64" s="7">
        <f>VLOOKUP(B64,'[1]BASE 2019'!$A$2:$C$157,2,0)</f>
        <v>20196200375242</v>
      </c>
      <c r="D64" s="25">
        <f>VLOOKUP(B64,'[1]BASE 2019'!$A$1:$C$157,3,0)</f>
        <v>43577.461180555554</v>
      </c>
      <c r="E64" s="8" t="str">
        <f>VLOOKUP(B64,'[1]BASE 2019'!$A$2:$U$157,4,0)</f>
        <v>Correo Físico</v>
      </c>
      <c r="F64" s="8" t="str">
        <f>VLOOKUP(B64,'[1]BASE 2019'!$A$2:$U$157,5,0)</f>
        <v>JOSE ISMAEL JIMENEZ BAUTISTA</v>
      </c>
      <c r="G64" s="6" t="str">
        <f>VLOOKUP(B64,'[1]BASE 2019'!$A$2:$U$157,6,0)</f>
        <v>D. C.</v>
      </c>
      <c r="H64" s="8" t="str">
        <f>VLOOKUP(B64,'[1]BASE 2019'!$A$2:$U$157,7,0)</f>
        <v>Bogotá</v>
      </c>
      <c r="I64" s="8" t="str">
        <f>VLOOKUP(B64,'[1]BASE 2019'!$A$2:$U$157,8,0)</f>
        <v>REMISION DE DOCUMENTOS A PROCESO DE FORMALIZACION PREDIOS EL MONTIÑO Y LA GRANADA</v>
      </c>
      <c r="J64" s="28">
        <f>VLOOKUP(B64,'[1]BASE 2019'!$A$2:$U$157,9,0)</f>
        <v>43595</v>
      </c>
      <c r="K64" s="9" t="str">
        <f>VLOOKUP(B64,'[1]BASE 2019'!$A$2:$U$157,10,0)</f>
        <v>Comunicación oficial</v>
      </c>
      <c r="L64" s="9" t="str">
        <f>VLOOKUP(B64,'[1]BASE 2019'!$A$2:$U$157,11,0)</f>
        <v>Petición</v>
      </c>
      <c r="M64" s="9" t="str">
        <f>VLOOKUP(B64,'[1]BASE 2019'!$A$2:$U$157,12,0)</f>
        <v>SI</v>
      </c>
      <c r="N64" s="9" t="str">
        <f>VLOOKUP(B64,'[1]BASE 2019'!$A$2:$U$157,13,0)</f>
        <v>Jenny Maritza Pacheco Gomez</v>
      </c>
      <c r="O64" s="10">
        <f>VLOOKUP(B64,'[1]BASE 2019'!$A$2:$U$157,14,0)</f>
        <v>20193100305381</v>
      </c>
      <c r="P64" s="28">
        <f>VLOOKUP(B64,'[1]BASE 2019'!$A$2:$U$157,15,0)</f>
        <v>43585</v>
      </c>
      <c r="Q64" s="9" t="str">
        <f>VLOOKUP(B64,'[1]BASE 2019'!$A$2:$U$157,16,0)</f>
        <v>Respuesta a derecho de petición</v>
      </c>
      <c r="R64" s="9" t="str">
        <f>VLOOKUP(B64,'[1]BASE 2019'!$A$2:$U$157,17,0)</f>
        <v>SOLICITUDES SOLUCIONADAS</v>
      </c>
      <c r="S64" s="9">
        <f>VLOOKUP(B64,'[1]BASE 2019'!$A$2:$U$157,18,0)</f>
        <v>43587.599224537036</v>
      </c>
      <c r="T64" s="9" t="str">
        <f>VLOOKUP(B64,'[1]BASE 2019'!$A$2:$U$157,19,0)</f>
        <v>SUBDIRECCION ADMINISTRATIVA Y FINANCIERA</v>
      </c>
      <c r="U64" s="9" t="str">
        <f>VLOOKUP(B64,'[1]BASE 2019'!$A$2:$U$157,20,0)</f>
        <v>Melissa Andrea Sandoval Sanchez</v>
      </c>
      <c r="V64" s="9" t="str">
        <f>VLOOKUP(B64,'[1]BASE 2019'!$A$2:$U$157,21,0)</f>
        <v>Myriam Gomez Camargo</v>
      </c>
      <c r="W64" s="6" t="s">
        <v>28</v>
      </c>
      <c r="X64" s="6" t="s">
        <v>28</v>
      </c>
      <c r="Y64" s="6">
        <v>0</v>
      </c>
      <c r="Z64" s="6" t="s">
        <v>28</v>
      </c>
      <c r="AA64" s="12">
        <v>43587</v>
      </c>
      <c r="AB64" s="8" t="s">
        <v>105</v>
      </c>
      <c r="AC64" s="5"/>
    </row>
    <row r="65" spans="1:56" ht="90" x14ac:dyDescent="0.25">
      <c r="A65" s="6">
        <v>63</v>
      </c>
      <c r="B65" s="6">
        <v>38</v>
      </c>
      <c r="C65" s="7">
        <f>VLOOKUP(B65,'[1]BASE 2019'!$A$2:$C$157,2,0)</f>
        <v>20196200427572</v>
      </c>
      <c r="D65" s="25">
        <f>VLOOKUP(B65,'[1]BASE 2019'!$A$1:$C$157,3,0)</f>
        <v>43591.590891203705</v>
      </c>
      <c r="E65" s="8" t="str">
        <f>VLOOKUP(B65,'[1]BASE 2019'!$A$2:$U$157,4,0)</f>
        <v>Correo Físico</v>
      </c>
      <c r="F65" s="8" t="str">
        <f>VLOOKUP(B65,'[1]BASE 2019'!$A$2:$U$157,5,0)</f>
        <v>DEOMEDIS DE JESUS LOPEZ TORO</v>
      </c>
      <c r="G65" s="6" t="str">
        <f>VLOOKUP(B65,'[1]BASE 2019'!$A$2:$U$157,6,0)</f>
        <v>Risaralda</v>
      </c>
      <c r="H65" s="8" t="str">
        <f>VLOOKUP(B65,'[1]BASE 2019'!$A$2:$U$157,7,0)</f>
        <v>Pereira</v>
      </c>
      <c r="I65" s="8" t="str">
        <f>VLOOKUP(B65,'[1]BASE 2019'!$A$2:$U$157,8,0)</f>
        <v>DERECHO DE PETICIÓN PARA SOLICITAR RECONSIDERACION DE LA RESOLUCIÓN DE FORMALIZACION.</v>
      </c>
      <c r="J65" s="28">
        <f>VLOOKUP(B65,'[1]BASE 2019'!$A$2:$U$157,9,0)</f>
        <v>43609</v>
      </c>
      <c r="K65" s="9" t="str">
        <f>VLOOKUP(B65,'[1]BASE 2019'!$A$2:$U$157,10,0)</f>
        <v>Comunicación oficial</v>
      </c>
      <c r="L65" s="9" t="str">
        <f>VLOOKUP(B65,'[1]BASE 2019'!$A$2:$U$157,11,0)</f>
        <v>Petición</v>
      </c>
      <c r="M65" s="9" t="str">
        <f>VLOOKUP(B65,'[1]BASE 2019'!$A$2:$U$157,12,0)</f>
        <v>SI</v>
      </c>
      <c r="N65" s="9" t="str">
        <f>VLOOKUP(B65,'[1]BASE 2019'!$A$2:$U$157,13,0)</f>
        <v>Carla Johana Zamora Herrera</v>
      </c>
      <c r="O65" s="10">
        <f>VLOOKUP(B65,'[1]BASE 2019'!$A$2:$U$157,14,0)</f>
        <v>20193100350231</v>
      </c>
      <c r="P65" s="28">
        <f>VLOOKUP(B65,'[1]BASE 2019'!$A$2:$U$157,15,0)</f>
        <v>43599.356365740743</v>
      </c>
      <c r="Q65" s="9" t="str">
        <f>VLOOKUP(B65,'[1]BASE 2019'!$A$2:$U$157,16,0)</f>
        <v>Consulta</v>
      </c>
      <c r="R65" s="9" t="str">
        <f>VLOOKUP(B65,'[1]BASE 2019'!$A$2:$U$157,17,0)</f>
        <v>SOLICITUDES SOLUCIONADAS</v>
      </c>
      <c r="S65" s="9">
        <f>VLOOKUP(B65,'[1]BASE 2019'!$A$2:$U$157,18,0)</f>
        <v>1</v>
      </c>
      <c r="T65" s="9" t="str">
        <f>VLOOKUP(B65,'[1]BASE 2019'!$A$2:$U$157,19,0)</f>
        <v>SECRETARIA GENERAL</v>
      </c>
      <c r="U65" s="9" t="str">
        <f>VLOOKUP(B65,'[1]BASE 2019'!$A$2:$U$157,20,0)</f>
        <v>Leidy Viviana Vallecilla Palacio - PAT de Per</v>
      </c>
      <c r="V65" s="9" t="str">
        <f>VLOOKUP(B65,'[1]BASE 2019'!$A$2:$U$157,21,0)</f>
        <v>Maira Alejandra Laiton Moreno</v>
      </c>
      <c r="W65" s="6" t="s">
        <v>28</v>
      </c>
      <c r="X65" s="6" t="s">
        <v>28</v>
      </c>
      <c r="Y65" s="6">
        <v>0</v>
      </c>
      <c r="Z65" s="6" t="s">
        <v>28</v>
      </c>
      <c r="AA65" s="6" t="s">
        <v>29</v>
      </c>
      <c r="AB65" s="8" t="s">
        <v>106</v>
      </c>
      <c r="AC65" s="5"/>
    </row>
    <row r="66" spans="1:56" ht="90" x14ac:dyDescent="0.25">
      <c r="A66" s="6">
        <v>64</v>
      </c>
      <c r="B66" s="6">
        <v>56</v>
      </c>
      <c r="C66" s="7">
        <f>VLOOKUP(B66,'[1]BASE 2019'!$A$2:$C$157,2,0)</f>
        <v>20196200642192</v>
      </c>
      <c r="D66" s="25">
        <f>VLOOKUP(B66,'[1]BASE 2019'!$A$1:$C$157,3,0)</f>
        <v>43637.501111111109</v>
      </c>
      <c r="E66" s="8" t="str">
        <f>VLOOKUP(B66,'[1]BASE 2019'!$A$2:$U$157,4,0)</f>
        <v>Correo Físico</v>
      </c>
      <c r="F66" s="8" t="str">
        <f>VLOOKUP(B66,'[1]BASE 2019'!$A$2:$U$157,5,0)</f>
        <v>JAIRO ALFONSO MORENO CAMARGO</v>
      </c>
      <c r="G66" s="6" t="str">
        <f>VLOOKUP(B66,'[1]BASE 2019'!$A$2:$U$157,6,0)</f>
        <v>Boyacá</v>
      </c>
      <c r="H66" s="8" t="str">
        <f>VLOOKUP(B66,'[1]BASE 2019'!$A$2:$U$157,7,0)</f>
        <v>Santa Rosa de Viterbo</v>
      </c>
      <c r="I66" s="8" t="str">
        <f>VLOOKUP(B66,'[1]BASE 2019'!$A$2:$U$157,8,0)</f>
        <v>REMISION DE DOCUMENTOS PARA SOLUCIONAR LA PRTECCION RESTITUCION Y FORMALIZACION DE TIERRAS</v>
      </c>
      <c r="J66" s="28">
        <f>VLOOKUP(B66,'[1]BASE 2019'!$A$2:$U$157,9,0)</f>
        <v>43657</v>
      </c>
      <c r="K66" s="9" t="str">
        <f>VLOOKUP(B66,'[1]BASE 2019'!$A$2:$U$157,10,0)</f>
        <v>Comunicación oficial</v>
      </c>
      <c r="L66" s="9" t="str">
        <f>VLOOKUP(B66,'[1]BASE 2019'!$A$2:$U$157,11,0)</f>
        <v>Constancia de entrega respuesta</v>
      </c>
      <c r="M66" s="9" t="str">
        <f>VLOOKUP(B66,'[1]BASE 2019'!$A$2:$U$157,12,0)</f>
        <v>SI</v>
      </c>
      <c r="N66" s="9" t="str">
        <f>VLOOKUP(B66,'[1]BASE 2019'!$A$2:$U$157,13,0)</f>
        <v>Julia Viviana Molano Chavarria</v>
      </c>
      <c r="O66" s="10">
        <f>VLOOKUP(B66,'[1]BASE 2019'!$A$2:$U$157,14,0)</f>
        <v>20193100549271</v>
      </c>
      <c r="P66" s="28">
        <f>VLOOKUP(B66,'[1]BASE 2019'!$A$2:$U$157,15,0)</f>
        <v>43657</v>
      </c>
      <c r="Q66" s="9" t="str">
        <f>VLOOKUP(B66,'[1]BASE 2019'!$A$2:$U$157,16,0)</f>
        <v>Respuesta a derecho de petición</v>
      </c>
      <c r="R66" s="9" t="str">
        <f>VLOOKUP(B66,'[1]BASE 2019'!$A$2:$U$157,17,0)</f>
        <v>SOLICITUDES SOLUCIONADAS</v>
      </c>
      <c r="S66" s="9">
        <f>VLOOKUP(B66,'[1]BASE 2019'!$A$2:$U$157,18,0)</f>
        <v>43682.538703703707</v>
      </c>
      <c r="T66" s="9" t="str">
        <f>VLOOKUP(B66,'[1]BASE 2019'!$A$2:$U$157,19,0)</f>
        <v>SUBDIRECCION ADMINISTRATIVA Y FINANCIERA</v>
      </c>
      <c r="U66" s="9" t="str">
        <f>VLOOKUP(B66,'[1]BASE 2019'!$A$2:$U$157,20,0)</f>
        <v>Melissa Andrea Sandoval Sanchez</v>
      </c>
      <c r="V66" s="9" t="str">
        <f>VLOOKUP(B66,'[1]BASE 2019'!$A$2:$U$157,21,0)</f>
        <v>Myriam Gomez Camargo</v>
      </c>
      <c r="W66" s="6" t="s">
        <v>28</v>
      </c>
      <c r="X66" s="6" t="s">
        <v>28</v>
      </c>
      <c r="Y66" s="6">
        <v>0</v>
      </c>
      <c r="Z66" s="6" t="s">
        <v>28</v>
      </c>
      <c r="AA66" s="12">
        <v>43682</v>
      </c>
      <c r="AB66" s="8" t="s">
        <v>107</v>
      </c>
      <c r="AC66" s="5"/>
    </row>
    <row r="67" spans="1:56" ht="135" x14ac:dyDescent="0.25">
      <c r="A67" s="6">
        <v>65</v>
      </c>
      <c r="B67" s="6">
        <v>61</v>
      </c>
      <c r="C67" s="7">
        <f>VLOOKUP(B67,'[1]BASE 2019'!$A$2:$C$157,2,0)</f>
        <v>20196200729882</v>
      </c>
      <c r="D67" s="25">
        <f>VLOOKUP(B67,'[1]BASE 2019'!$A$1:$C$157,3,0)</f>
        <v>43661.358726851853</v>
      </c>
      <c r="E67" s="8" t="str">
        <f>VLOOKUP(B67,'[1]BASE 2019'!$A$2:$U$157,4,0)</f>
        <v>Correo Físico</v>
      </c>
      <c r="F67" s="8" t="str">
        <f>VLOOKUP(B67,'[1]BASE 2019'!$A$2:$U$157,5,0)</f>
        <v>ALIRIO CRUZ CRISTANCHO CRUZ CRISTANCHO CRUZ CRISTANCHO   CRUZ CRISTANCHO CRUZ CRISTANCHO</v>
      </c>
      <c r="G67" s="6" t="str">
        <f>VLOOKUP(B67,'[1]BASE 2019'!$A$2:$U$157,6,0)</f>
        <v>Boyacá</v>
      </c>
      <c r="H67" s="8" t="str">
        <f>VLOOKUP(B67,'[1]BASE 2019'!$A$2:$U$157,7,0)</f>
        <v>Chiquinquirá</v>
      </c>
      <c r="I67" s="8" t="str">
        <f>VLOOKUP(B67,'[1]BASE 2019'!$A$2:$U$157,8,0)</f>
        <v xml:space="preserve">SOLICITUD DE FORMALIZACIÓN A LA PROPIEDAD </v>
      </c>
      <c r="J67" s="28">
        <f>VLOOKUP(B67,'[1]BASE 2019'!$A$2:$U$157,9,0)</f>
        <v>43679</v>
      </c>
      <c r="K67" s="9" t="str">
        <f>VLOOKUP(B67,'[1]BASE 2019'!$A$2:$U$157,10,0)</f>
        <v>Comunicación oficial</v>
      </c>
      <c r="L67" s="9" t="str">
        <f>VLOOKUP(B67,'[1]BASE 2019'!$A$2:$U$157,11,0)</f>
        <v>Peticiones entre autoridades</v>
      </c>
      <c r="M67" s="9" t="str">
        <f>VLOOKUP(B67,'[1]BASE 2019'!$A$2:$U$157,12,0)</f>
        <v>SI</v>
      </c>
      <c r="N67" s="9" t="str">
        <f>VLOOKUP(B67,'[1]BASE 2019'!$A$2:$U$157,13,0)</f>
        <v>Leidy Johana Laguna Moreno</v>
      </c>
      <c r="O67" s="10">
        <f>VLOOKUP(B67,'[1]BASE 2019'!$A$2:$U$157,14,0)</f>
        <v>20193100585101</v>
      </c>
      <c r="P67" s="28">
        <f>VLOOKUP(B67,'[1]BASE 2019'!$A$2:$U$157,15,0)</f>
        <v>43811</v>
      </c>
      <c r="Q67" s="9" t="str">
        <f>VLOOKUP(B67,'[1]BASE 2019'!$A$2:$U$157,16,0)</f>
        <v>Respuesta a derecho de petición</v>
      </c>
      <c r="R67" s="9" t="str">
        <f>VLOOKUP(B67,'[1]BASE 2019'!$A$2:$U$157,17,0)</f>
        <v>SOLICITUDES SOLUCIONADAS</v>
      </c>
      <c r="S67" s="9">
        <f>VLOOKUP(B67,'[1]BASE 2019'!$A$2:$U$157,18,0)</f>
        <v>43875.602754629632</v>
      </c>
      <c r="T67" s="9" t="str">
        <f>VLOOKUP(B67,'[1]BASE 2019'!$A$2:$U$157,19,0)</f>
        <v>SUBDIRECCION ADMINISTRATIVA Y FINANCIERA</v>
      </c>
      <c r="U67" s="9" t="str">
        <f>VLOOKUP(B67,'[1]BASE 2019'!$A$2:$U$157,20,0)</f>
        <v>Claudia Marcela Cortes Pinzon</v>
      </c>
      <c r="V67" s="9" t="str">
        <f>VLOOKUP(B67,'[1]BASE 2019'!$A$2:$U$157,21,0)</f>
        <v>Myriam Gomez Camargo</v>
      </c>
      <c r="W67" s="6" t="s">
        <v>28</v>
      </c>
      <c r="X67" s="6" t="s">
        <v>29</v>
      </c>
      <c r="Y67" s="6">
        <v>88</v>
      </c>
      <c r="Z67" s="6" t="s">
        <v>28</v>
      </c>
      <c r="AA67" s="12">
        <v>43875</v>
      </c>
      <c r="AB67" s="8" t="s">
        <v>108</v>
      </c>
      <c r="AC67" s="5"/>
    </row>
    <row r="68" spans="1:56" ht="165" x14ac:dyDescent="0.25">
      <c r="A68" s="6">
        <v>66</v>
      </c>
      <c r="B68" s="6">
        <v>109</v>
      </c>
      <c r="C68" s="7">
        <f>VLOOKUP(B68,'[1]BASE 2019'!$A$2:$C$157,2,0)</f>
        <v>20196201121922</v>
      </c>
      <c r="D68" s="25">
        <f>VLOOKUP(B68,'[1]BASE 2019'!$A$1:$C$157,3,0)</f>
        <v>43759.671481481484</v>
      </c>
      <c r="E68" s="8" t="str">
        <f>VLOOKUP(B68,'[1]BASE 2019'!$A$2:$U$157,4,0)</f>
        <v>Correo Físico</v>
      </c>
      <c r="F68" s="8" t="str">
        <f>VLOOKUP(B68,'[1]BASE 2019'!$A$2:$U$157,5,0)</f>
        <v>OFICINA  DE REGISTRO DE INSTRUMENTOS PÚBLICOS  DE RAMIRIQUÍ - BOYACÁ DE INSTRUMENTOS PÚBLICOS  DE RAMIRIQUÍ - BOYACÁ DE INSTRUMENTOS PÚBLICOS  DE RAMIRIQUÍ - BOYACÁ DE INSTRUMENTOS PÚBLICOS  DE RAMIRIQUÍ - BOYACÁ DE INSTRUMENTOS PÚBLICOS  DE RAMIRIQU</v>
      </c>
      <c r="G68" s="6" t="str">
        <f>VLOOKUP(B68,'[1]BASE 2019'!$A$2:$U$157,6,0)</f>
        <v>Boyacá</v>
      </c>
      <c r="H68" s="8" t="str">
        <f>VLOOKUP(B68,'[1]BASE 2019'!$A$2:$U$157,7,0)</f>
        <v>Ramiriquí</v>
      </c>
      <c r="I68" s="8" t="str">
        <f>VLOOKUP(B68,'[1]BASE 2019'!$A$2:$U$157,8,0)</f>
        <v xml:space="preserve">INSCRIPCIÓN DE RESOLUCIONES DE INICIO DE FORMALIZACION </v>
      </c>
      <c r="J68" s="28">
        <f>VLOOKUP(B68,'[1]BASE 2019'!$A$2:$U$157,9,0)</f>
        <v>43777</v>
      </c>
      <c r="K68" s="9" t="str">
        <f>VLOOKUP(B68,'[1]BASE 2019'!$A$2:$U$157,10,0)</f>
        <v>Comunicación oficial</v>
      </c>
      <c r="L68" s="9" t="str">
        <f>VLOOKUP(B68,'[1]BASE 2019'!$A$2:$U$157,11,0)</f>
        <v>Solicitud</v>
      </c>
      <c r="M68" s="9" t="str">
        <f>VLOOKUP(B68,'[1]BASE 2019'!$A$2:$U$157,12,0)</f>
        <v>NO</v>
      </c>
      <c r="N68" s="9" t="str">
        <f>VLOOKUP(B68,'[1]BASE 2019'!$A$2:$U$157,13,0)</f>
        <v>Luz Angela Maria Orjuela Melo</v>
      </c>
      <c r="O68" s="10">
        <f>VLOOKUP(B68,'[1]BASE 2019'!$A$2:$U$157,14,0)</f>
        <v>0</v>
      </c>
      <c r="P68" s="28">
        <f>VLOOKUP(B68,'[1]BASE 2019'!$A$2:$U$157,15,0)</f>
        <v>0</v>
      </c>
      <c r="Q68" s="9">
        <f>VLOOKUP(B68,'[1]BASE 2019'!$A$2:$U$157,16,0)</f>
        <v>0</v>
      </c>
      <c r="R68" s="9" t="str">
        <f>VLOOKUP(B68,'[1]BASE 2019'!$A$2:$U$157,17,0)</f>
        <v>ENTRADAS QUE NO REQUIEREN RESPUESTA</v>
      </c>
      <c r="S68" s="9">
        <f>VLOOKUP(B68,'[1]BASE 2019'!$A$2:$U$157,18,0)</f>
        <v>1</v>
      </c>
      <c r="T68" s="9" t="str">
        <f>VLOOKUP(B68,'[1]BASE 2019'!$A$2:$U$157,19,0)</f>
        <v>SUBDIRECCION ADMINISTRATIVA Y FINANCIERA</v>
      </c>
      <c r="U68" s="9" t="str">
        <f>VLOOKUP(B68,'[1]BASE 2019'!$A$2:$U$157,20,0)</f>
        <v>Leidy Viviana Garcia Palacio</v>
      </c>
      <c r="V68" s="9" t="str">
        <f>VLOOKUP(B68,'[1]BASE 2019'!$A$2:$U$157,21,0)</f>
        <v>Maira Alejandra Laiton Moreno</v>
      </c>
      <c r="W68" s="6" t="s">
        <v>31</v>
      </c>
      <c r="X68" s="6" t="s">
        <v>31</v>
      </c>
      <c r="Y68" s="6" t="s">
        <v>31</v>
      </c>
      <c r="Z68" s="6" t="s">
        <v>31</v>
      </c>
      <c r="AA68" s="6" t="s">
        <v>31</v>
      </c>
      <c r="AB68" s="8" t="s">
        <v>109</v>
      </c>
      <c r="AC68" s="5"/>
    </row>
    <row r="69" spans="1:56" ht="180" x14ac:dyDescent="0.25">
      <c r="A69" s="6">
        <v>67</v>
      </c>
      <c r="B69" s="6">
        <v>135</v>
      </c>
      <c r="C69" s="7">
        <f>VLOOKUP(B69,'[1]BASE 2019'!$A$2:$C$157,2,0)</f>
        <v>20196201280822</v>
      </c>
      <c r="D69" s="25">
        <f>VLOOKUP(B69,'[1]BASE 2019'!$A$1:$C$157,3,0)</f>
        <v>43802.467986111114</v>
      </c>
      <c r="E69" s="8" t="str">
        <f>VLOOKUP(B69,'[1]BASE 2019'!$A$2:$U$157,4,0)</f>
        <v>Correo Físico</v>
      </c>
      <c r="F69" s="8" t="str">
        <f>VLOOKUP(B69,'[1]BASE 2019'!$A$2:$U$157,5,0)</f>
        <v>OFICINA DE REGISTRO DE INSTRUMENTOS PÚBLICOS ORIP- CAUCA POPAYAN DORIS AMPARO AVILES FIESCO   ORIP- CAUCA POPAYAN DORIS AMPARO AVILES FIESCO   ORIP- CAUCA POPAYAN DORIS AMPARO AVILES FIESCO ORIP- CAUCA POPAYAN DORIS AMPARO AVILES FIESCO</v>
      </c>
      <c r="G69" s="6" t="str">
        <f>VLOOKUP(B69,'[1]BASE 2019'!$A$2:$U$157,6,0)</f>
        <v>Cauca</v>
      </c>
      <c r="H69" s="8" t="str">
        <f>VLOOKUP(B69,'[1]BASE 2019'!$A$2:$U$157,7,0)</f>
        <v>Popayán</v>
      </c>
      <c r="I69" s="8" t="str">
        <f>VLOOKUP(B69,'[1]BASE 2019'!$A$2:$U$157,8,0)</f>
        <v xml:space="preserve"> CITACIÓN PARA NOTIFICAR . FORMALIZACION PRIVADA SIG 190010100070382</v>
      </c>
      <c r="J69" s="28">
        <f>VLOOKUP(B69,'[1]BASE 2019'!$A$2:$U$157,9,0)</f>
        <v>43822</v>
      </c>
      <c r="K69" s="9" t="str">
        <f>VLOOKUP(B69,'[1]BASE 2019'!$A$2:$U$157,10,0)</f>
        <v>Comunicación oficial</v>
      </c>
      <c r="L69" s="9" t="str">
        <f>VLOOKUP(B69,'[1]BASE 2019'!$A$2:$U$157,11,0)</f>
        <v>Constancia de entrega respuesta</v>
      </c>
      <c r="M69" s="9" t="str">
        <f>VLOOKUP(B69,'[1]BASE 2019'!$A$2:$U$157,12,0)</f>
        <v>NO</v>
      </c>
      <c r="N69" s="9" t="str">
        <f>VLOOKUP(B69,'[1]BASE 2019'!$A$2:$U$157,13,0)</f>
        <v>Ana Alejandra Herran Jimenez</v>
      </c>
      <c r="O69" s="10">
        <f>VLOOKUP(B69,'[1]BASE 2019'!$A$2:$U$157,14,0)</f>
        <v>0</v>
      </c>
      <c r="P69" s="28">
        <f>VLOOKUP(B69,'[1]BASE 2019'!$A$2:$U$157,15,0)</f>
        <v>0</v>
      </c>
      <c r="Q69" s="9">
        <f>VLOOKUP(B69,'[1]BASE 2019'!$A$2:$U$157,16,0)</f>
        <v>0</v>
      </c>
      <c r="R69" s="9" t="str">
        <f>VLOOKUP(B69,'[1]BASE 2019'!$A$2:$U$157,17,0)</f>
        <v>ENTRADAS QUE NO REQUIEREN RESPUESTA</v>
      </c>
      <c r="S69" s="9">
        <f>VLOOKUP(B69,'[1]BASE 2019'!$A$2:$U$157,18,0)</f>
        <v>1</v>
      </c>
      <c r="T69" s="9" t="str">
        <f>VLOOKUP(B69,'[1]BASE 2019'!$A$2:$U$157,19,0)</f>
        <v>SUBDIRECCION ADMINISTRATIVA Y FINANCIERA</v>
      </c>
      <c r="U69" s="9" t="str">
        <f>VLOOKUP(B69,'[1]BASE 2019'!$A$2:$U$157,20,0)</f>
        <v>Leidy Viviana Garcia Palacio</v>
      </c>
      <c r="V69" s="9" t="str">
        <f>VLOOKUP(B69,'[1]BASE 2019'!$A$2:$U$157,21,0)</f>
        <v>Myriam Gomez Camargo</v>
      </c>
      <c r="W69" s="6" t="s">
        <v>31</v>
      </c>
      <c r="X69" s="6" t="s">
        <v>31</v>
      </c>
      <c r="Y69" s="6" t="s">
        <v>31</v>
      </c>
      <c r="Z69" s="6" t="s">
        <v>31</v>
      </c>
      <c r="AA69" s="6" t="s">
        <v>31</v>
      </c>
      <c r="AB69" s="8" t="s">
        <v>110</v>
      </c>
      <c r="AC69" s="5"/>
    </row>
    <row r="70" spans="1:56" ht="90" x14ac:dyDescent="0.25">
      <c r="A70" s="6">
        <v>68</v>
      </c>
      <c r="B70" s="6">
        <v>134</v>
      </c>
      <c r="C70" s="7">
        <f>VLOOKUP(B70,'[1]BASE 2019'!$A$2:$C$157,2,0)</f>
        <v>20196201247392</v>
      </c>
      <c r="D70" s="25">
        <f>VLOOKUP(B70,'[1]BASE 2019'!$A$1:$C$157,3,0)</f>
        <v>43795.378611111111</v>
      </c>
      <c r="E70" s="8" t="str">
        <f>VLOOKUP(B70,'[1]BASE 2019'!$A$2:$U$157,4,0)</f>
        <v>Correo Físico</v>
      </c>
      <c r="F70" s="8" t="str">
        <f>VLOOKUP(B70,'[1]BASE 2019'!$A$2:$U$157,5,0)</f>
        <v xml:space="preserve">OFICINA DE REGISTRO DE INSTRUMENTOS PUBLICOS PITALITO HUILA PITALITO HUILA </v>
      </c>
      <c r="G70" s="6" t="str">
        <f>VLOOKUP(B70,'[1]BASE 2019'!$A$2:$U$157,6,0)</f>
        <v>Huila</v>
      </c>
      <c r="H70" s="8" t="str">
        <f>VLOOKUP(B70,'[1]BASE 2019'!$A$2:$U$157,7,0)</f>
        <v>Pitalito</v>
      </c>
      <c r="I70" s="8" t="str">
        <f>VLOOKUP(B70,'[1]BASE 2019'!$A$2:$U$157,8,0)</f>
        <v>REGISTRO DE RESOLUCIONES DE CIERRE DE LA FASE ADMINISTRATIVA PARA LOS ASUNTOS DE FORMALIZACION PRIVADA Y ADMINISTRACION DE DERECHOS</v>
      </c>
      <c r="J70" s="28">
        <f>VLOOKUP(B70,'[1]BASE 2019'!$A$2:$U$157,9,0)</f>
        <v>43815</v>
      </c>
      <c r="K70" s="9" t="str">
        <f>VLOOKUP(B70,'[1]BASE 2019'!$A$2:$U$157,10,0)</f>
        <v>Comunicación oficial</v>
      </c>
      <c r="L70" s="9" t="str">
        <f>VLOOKUP(B70,'[1]BASE 2019'!$A$2:$U$157,11,0)</f>
        <v>Respuestas a derechos de petición remitidos por externos</v>
      </c>
      <c r="M70" s="9" t="str">
        <f>VLOOKUP(B70,'[1]BASE 2019'!$A$2:$U$157,12,0)</f>
        <v>NO</v>
      </c>
      <c r="N70" s="9" t="str">
        <f>VLOOKUP(B70,'[1]BASE 2019'!$A$2:$U$157,13,0)</f>
        <v>Maomar Montes Mercado</v>
      </c>
      <c r="O70" s="10">
        <f>VLOOKUP(B70,'[1]BASE 2019'!$A$2:$U$157,14,0)</f>
        <v>0</v>
      </c>
      <c r="P70" s="28">
        <f>VLOOKUP(B70,'[1]BASE 2019'!$A$2:$U$157,15,0)</f>
        <v>0</v>
      </c>
      <c r="Q70" s="9">
        <f>VLOOKUP(B70,'[1]BASE 2019'!$A$2:$U$157,16,0)</f>
        <v>0</v>
      </c>
      <c r="R70" s="9" t="str">
        <f>VLOOKUP(B70,'[1]BASE 2019'!$A$2:$U$157,17,0)</f>
        <v>ENTRADAS QUE NO REQUIEREN RESPUESTA</v>
      </c>
      <c r="S70" s="9">
        <f>VLOOKUP(B70,'[1]BASE 2019'!$A$2:$U$157,18,0)</f>
        <v>1</v>
      </c>
      <c r="T70" s="9" t="str">
        <f>VLOOKUP(B70,'[1]BASE 2019'!$A$2:$U$157,19,0)</f>
        <v>SUBDIRECCION ADMINISTRATIVA Y FINANCIERA</v>
      </c>
      <c r="U70" s="9" t="str">
        <f>VLOOKUP(B70,'[1]BASE 2019'!$A$2:$U$157,20,0)</f>
        <v>Claudia Marcela Cortes Pinzon</v>
      </c>
      <c r="V70" s="9" t="str">
        <f>VLOOKUP(B70,'[1]BASE 2019'!$A$2:$U$157,21,0)</f>
        <v>Myriam Gomez Camargo</v>
      </c>
      <c r="W70" s="6" t="s">
        <v>31</v>
      </c>
      <c r="X70" s="6" t="s">
        <v>31</v>
      </c>
      <c r="Y70" s="6" t="s">
        <v>31</v>
      </c>
      <c r="Z70" s="6" t="s">
        <v>31</v>
      </c>
      <c r="AA70" s="6" t="s">
        <v>31</v>
      </c>
      <c r="AB70" s="8" t="s">
        <v>111</v>
      </c>
      <c r="AC70" s="5"/>
    </row>
    <row r="71" spans="1:56" ht="105" x14ac:dyDescent="0.25">
      <c r="A71" s="6">
        <v>69</v>
      </c>
      <c r="B71" s="6">
        <v>94</v>
      </c>
      <c r="C71" s="7">
        <f>VLOOKUP(B71,'[1]BASE 2019'!$A$2:$C$157,2,0)</f>
        <v>20196201044862</v>
      </c>
      <c r="D71" s="25">
        <f>VLOOKUP(B71,'[1]BASE 2019'!$A$1:$C$157,3,0)</f>
        <v>43739.330868055556</v>
      </c>
      <c r="E71" s="8" t="str">
        <f>VLOOKUP(B71,'[1]BASE 2019'!$A$2:$U$157,4,0)</f>
        <v>Internet</v>
      </c>
      <c r="F71" s="8" t="str">
        <f>VLOOKUP(B71,'[1]BASE 2019'!$A$2:$U$157,5,0)</f>
        <v>EIDI SOFIA TOVAR DE LA ROSA</v>
      </c>
      <c r="G71" s="6" t="str">
        <f>VLOOKUP(B71,'[1]BASE 2019'!$A$2:$U$157,6,0)</f>
        <v>Sucre</v>
      </c>
      <c r="H71" s="8" t="str">
        <f>VLOOKUP(B71,'[1]BASE 2019'!$A$2:$U$157,7,0)</f>
        <v>Ovejas</v>
      </c>
      <c r="I71" s="8" t="str">
        <f>VLOOKUP(B71,'[1]BASE 2019'!$A$2:$U$157,8,0)</f>
        <v>RECONOCIMIENTO PROCESO DE SUCESIÓN - En calidad de heredera y solicitante de formalización del predio juanchero,en el corregimiento de canutal sucre,pongo en conocimiento de ustedes ser reconocida como parte del proceso de sucesión ya que actualmente el s</v>
      </c>
      <c r="J71" s="28">
        <f>VLOOKUP(B71,'[1]BASE 2019'!$A$2:$U$157,9,0)</f>
        <v>0</v>
      </c>
      <c r="K71" s="9" t="str">
        <f>VLOOKUP(B71,'[1]BASE 2019'!$A$2:$U$157,10,0)</f>
        <v xml:space="preserve"> </v>
      </c>
      <c r="L71" s="9" t="str">
        <f>VLOOKUP(B71,'[1]BASE 2019'!$A$2:$U$157,11,0)</f>
        <v>Solicitud de autorización de fraccionamiento</v>
      </c>
      <c r="M71" s="9" t="str">
        <f>VLOOKUP(B71,'[1]BASE 2019'!$A$2:$U$157,12,0)</f>
        <v>SI</v>
      </c>
      <c r="N71" s="9" t="str">
        <f>VLOOKUP(B71,'[1]BASE 2019'!$A$2:$U$157,13,0)</f>
        <v>Dina Marcela Sibaja Ojeda</v>
      </c>
      <c r="O71" s="10">
        <f>VLOOKUP(B71,'[1]BASE 2019'!$A$2:$U$157,14,0)</f>
        <v>20203100095171</v>
      </c>
      <c r="P71" s="28">
        <f>VLOOKUP(B71,'[1]BASE 2019'!$A$2:$U$157,15,0)</f>
        <v>43867</v>
      </c>
      <c r="Q71" s="9" t="str">
        <f>VLOOKUP(B71,'[1]BASE 2019'!$A$2:$U$157,16,0)</f>
        <v>Respuesta a derecho de petición</v>
      </c>
      <c r="R71" s="9" t="str">
        <f>VLOOKUP(B71,'[1]BASE 2019'!$A$2:$U$157,17,0)</f>
        <v>SOLICITUDES SOLUCIONADAS</v>
      </c>
      <c r="S71" s="9">
        <f>VLOOKUP(B71,'[1]BASE 2019'!$A$2:$U$157,18,0)</f>
        <v>43887.382777777777</v>
      </c>
      <c r="T71" s="9" t="str">
        <f>VLOOKUP(B71,'[1]BASE 2019'!$A$2:$U$157,19,0)</f>
        <v>SUBDIRECCION ADMINISTRATIVA Y FINANCIERA</v>
      </c>
      <c r="U71" s="9" t="str">
        <f>VLOOKUP(B71,'[1]BASE 2019'!$A$2:$U$157,20,0)</f>
        <v>Usuario Robot del Sistema</v>
      </c>
      <c r="V71" s="9" t="str">
        <f>VLOOKUP(B71,'[1]BASE 2019'!$A$2:$U$157,21,0)</f>
        <v>Myriam Gomez Camargo</v>
      </c>
      <c r="W71" s="6" t="s">
        <v>28</v>
      </c>
      <c r="X71" s="6" t="s">
        <v>29</v>
      </c>
      <c r="Y71" s="6">
        <v>70</v>
      </c>
      <c r="Z71" s="6" t="s">
        <v>28</v>
      </c>
      <c r="AA71" s="12">
        <v>43887</v>
      </c>
      <c r="AB71" s="8" t="s">
        <v>112</v>
      </c>
      <c r="AC71" s="5"/>
    </row>
    <row r="72" spans="1:56" ht="90" x14ac:dyDescent="0.25">
      <c r="A72" s="6">
        <v>70</v>
      </c>
      <c r="B72" s="8">
        <v>2</v>
      </c>
      <c r="C72" s="20">
        <v>20196200004652</v>
      </c>
      <c r="D72" s="26">
        <v>43473.369456018518</v>
      </c>
      <c r="E72" s="21" t="s">
        <v>113</v>
      </c>
      <c r="F72" s="21" t="s">
        <v>114</v>
      </c>
      <c r="G72" s="21" t="s">
        <v>115</v>
      </c>
      <c r="H72" s="21" t="s">
        <v>116</v>
      </c>
      <c r="I72" s="21" t="s">
        <v>117</v>
      </c>
      <c r="J72" s="28">
        <v>43493</v>
      </c>
      <c r="K72" s="21" t="s">
        <v>77</v>
      </c>
      <c r="L72" s="21" t="s">
        <v>118</v>
      </c>
      <c r="M72" s="21" t="s">
        <v>28</v>
      </c>
      <c r="N72" s="21" t="s">
        <v>119</v>
      </c>
      <c r="O72" s="20">
        <v>20193100624641</v>
      </c>
      <c r="P72" s="26">
        <v>43686</v>
      </c>
      <c r="Q72" s="21" t="s">
        <v>120</v>
      </c>
      <c r="R72" s="21" t="s">
        <v>121</v>
      </c>
      <c r="S72" s="22">
        <v>43903.649664351855</v>
      </c>
      <c r="T72" s="21" t="s">
        <v>81</v>
      </c>
      <c r="U72" s="21" t="s">
        <v>83</v>
      </c>
      <c r="V72" s="21" t="s">
        <v>122</v>
      </c>
      <c r="W72" s="6" t="s">
        <v>28</v>
      </c>
      <c r="X72" s="6" t="s">
        <v>29</v>
      </c>
      <c r="Y72" s="6">
        <v>127</v>
      </c>
      <c r="Z72" s="6" t="s">
        <v>28</v>
      </c>
      <c r="AA72" s="12">
        <v>43903</v>
      </c>
      <c r="AB72" s="8" t="s">
        <v>123</v>
      </c>
      <c r="AC72" s="5"/>
    </row>
    <row r="73" spans="1:56" ht="90" x14ac:dyDescent="0.25">
      <c r="A73" s="6">
        <v>71</v>
      </c>
      <c r="B73" s="6">
        <v>85</v>
      </c>
      <c r="C73" s="7">
        <f>VLOOKUP(B73,'[1]BASE 2019'!$A$2:$C$157,2,0)</f>
        <v>20196200911212</v>
      </c>
      <c r="D73" s="25">
        <f>VLOOKUP(B73,'[1]BASE 2019'!$A$1:$C$157,3,0)</f>
        <v>43705.510416666664</v>
      </c>
      <c r="E73" s="8" t="str">
        <f>VLOOKUP(B73,'[1]BASE 2019'!$A$2:$U$157,4,0)</f>
        <v>Correo Físico</v>
      </c>
      <c r="F73" s="8" t="str">
        <f>VLOOKUP(B73,'[1]BASE 2019'!$A$2:$U$157,5,0)</f>
        <v>JAIRO ALFONSO MORENO CAMARGO   MORENO CAMARGO MORENO CAMARGO MORENO CAMARGO</v>
      </c>
      <c r="G73" s="6" t="str">
        <f>VLOOKUP(B73,'[1]BASE 2019'!$A$2:$U$157,6,0)</f>
        <v>Boyacá</v>
      </c>
      <c r="H73" s="8" t="str">
        <f>VLOOKUP(B73,'[1]BASE 2019'!$A$2:$U$157,7,0)</f>
        <v>Santa Rosa de Viterbo</v>
      </c>
      <c r="I73" s="8" t="str">
        <f>VLOOKUP(B73,'[1]BASE 2019'!$A$2:$U$157,8,0)</f>
        <v>RESPUESTA RAD 20193100549271 REMISION DOCUMENTOS FORMALIZACION DE FALSA TRADICION NO ANEXAN ESCRITURA 4191 DE 2018</v>
      </c>
      <c r="J73" s="28">
        <f>VLOOKUP(B73,'[1]BASE 2019'!$A$2:$U$157,9,0)</f>
        <v>43725</v>
      </c>
      <c r="K73" s="9" t="str">
        <f>VLOOKUP(B73,'[1]BASE 2019'!$A$2:$U$157,10,0)</f>
        <v>Comunicación oficial</v>
      </c>
      <c r="L73" s="9" t="str">
        <f>VLOOKUP(B73,'[1]BASE 2019'!$A$2:$U$157,11,0)</f>
        <v>Constancia de entrega respuesta</v>
      </c>
      <c r="M73" s="9" t="str">
        <f>VLOOKUP(B73,'[1]BASE 2019'!$A$2:$U$157,12,0)</f>
        <v>SI</v>
      </c>
      <c r="N73" s="9" t="str">
        <f>VLOOKUP(B73,'[1]BASE 2019'!$A$2:$U$157,13,0)</f>
        <v>Julia Viviana Molano Chavarria</v>
      </c>
      <c r="O73" s="10">
        <f>VLOOKUP(B73,'[1]BASE 2019'!$A$2:$U$157,14,0)</f>
        <v>20193100772671</v>
      </c>
      <c r="P73" s="28">
        <f>VLOOKUP(B73,'[1]BASE 2019'!$A$2:$U$157,15,0)</f>
        <v>43713</v>
      </c>
      <c r="Q73" s="9" t="str">
        <f>VLOOKUP(B73,'[1]BASE 2019'!$A$2:$U$157,16,0)</f>
        <v>Respuesta a derecho de petición</v>
      </c>
      <c r="R73" s="9" t="str">
        <f>VLOOKUP(B73,'[1]BASE 2019'!$A$2:$U$157,17,0)</f>
        <v>SOLICITUDES SOLUCIONADAS</v>
      </c>
      <c r="S73" s="9">
        <f>VLOOKUP(B73,'[1]BASE 2019'!$A$2:$U$157,18,0)</f>
        <v>43733.615046296298</v>
      </c>
      <c r="T73" s="9" t="str">
        <f>VLOOKUP(B73,'[1]BASE 2019'!$A$2:$U$157,19,0)</f>
        <v>SUBDIRECCION ADMINISTRATIVA Y FINANCIERA</v>
      </c>
      <c r="U73" s="9" t="str">
        <f>VLOOKUP(B73,'[1]BASE 2019'!$A$2:$U$157,20,0)</f>
        <v>Melissa Andrea Sandoval Sanchez</v>
      </c>
      <c r="V73" s="9" t="str">
        <f>VLOOKUP(B73,'[1]BASE 2019'!$A$2:$U$157,21,0)</f>
        <v>Myriam Gomez Camargo</v>
      </c>
      <c r="W73" s="6" t="s">
        <v>28</v>
      </c>
      <c r="X73" s="6" t="s">
        <v>28</v>
      </c>
      <c r="Y73" s="6">
        <v>0</v>
      </c>
      <c r="Z73" s="6" t="s">
        <v>28</v>
      </c>
      <c r="AA73" s="12">
        <v>43733</v>
      </c>
      <c r="AB73" s="8" t="s">
        <v>124</v>
      </c>
      <c r="AC73" s="5"/>
    </row>
    <row r="74" spans="1:56" ht="90" x14ac:dyDescent="0.25">
      <c r="A74" s="6">
        <v>72</v>
      </c>
      <c r="B74" s="6">
        <v>41</v>
      </c>
      <c r="C74" s="7">
        <f>VLOOKUP(B74,'[1]BASE 2019'!$A$2:$C$157,2,0)</f>
        <v>20196200457892</v>
      </c>
      <c r="D74" s="25">
        <f>VLOOKUP(B74,'[1]BASE 2019'!$A$1:$C$157,3,0)</f>
        <v>43598.366956018515</v>
      </c>
      <c r="E74" s="8" t="str">
        <f>VLOOKUP(B74,'[1]BASE 2019'!$A$2:$U$157,4,0)</f>
        <v>Correo Electrónico</v>
      </c>
      <c r="F74" s="8" t="str">
        <f>VLOOKUP(B74,'[1]BASE 2019'!$A$2:$U$157,5,0)</f>
        <v>formalizacion de la propiedad rural Buenos Aires Cauca   Buenos Aires Cauca Buenos Aires Cauca</v>
      </c>
      <c r="G74" s="6" t="str">
        <f>VLOOKUP(B74,'[1]BASE 2019'!$A$2:$U$157,6,0)</f>
        <v>D. C.</v>
      </c>
      <c r="H74" s="8" t="str">
        <f>VLOOKUP(B74,'[1]BASE 2019'!$A$2:$U$157,7,0)</f>
        <v>Bogotá</v>
      </c>
      <c r="I74" s="8" t="str">
        <f>VLOOKUP(B74,'[1]BASE 2019'!$A$2:$U$157,8,0)</f>
        <v xml:space="preserve">DERECHO DE PETICIÓN </v>
      </c>
      <c r="J74" s="28">
        <f>VLOOKUP(B74,'[1]BASE 2019'!$A$2:$U$157,9,0)</f>
        <v>0</v>
      </c>
      <c r="K74" s="9" t="str">
        <f>VLOOKUP(B74,'[1]BASE 2019'!$A$2:$U$157,10,0)</f>
        <v xml:space="preserve"> </v>
      </c>
      <c r="L74" s="9" t="str">
        <f>VLOOKUP(B74,'[1]BASE 2019'!$A$2:$U$157,11,0)</f>
        <v>Petición</v>
      </c>
      <c r="M74" s="9" t="str">
        <f>VLOOKUP(B74,'[1]BASE 2019'!$A$2:$U$157,12,0)</f>
        <v>SI</v>
      </c>
      <c r="N74" s="9" t="str">
        <f>VLOOKUP(B74,'[1]BASE 2019'!$A$2:$U$157,13,0)</f>
        <v>Leidy Johana Laguna Moreno</v>
      </c>
      <c r="O74" s="10">
        <f>VLOOKUP(B74,'[1]BASE 2019'!$A$2:$U$157,14,0)</f>
        <v>20193100762581</v>
      </c>
      <c r="P74" s="28">
        <f>VLOOKUP(B74,'[1]BASE 2019'!$A$2:$U$157,15,0)</f>
        <v>43735</v>
      </c>
      <c r="Q74" s="9" t="str">
        <f>VLOOKUP(B74,'[1]BASE 2019'!$A$2:$U$157,16,0)</f>
        <v>Respuesta a derecho de petición</v>
      </c>
      <c r="R74" s="9" t="str">
        <f>VLOOKUP(B74,'[1]BASE 2019'!$A$2:$U$157,17,0)</f>
        <v>SOLICITUDES SOLUCIONADAS</v>
      </c>
      <c r="S74" s="9">
        <f>VLOOKUP(B74,'[1]BASE 2019'!$A$2:$U$157,18,0)</f>
        <v>43740.618738425925</v>
      </c>
      <c r="T74" s="9" t="str">
        <f>VLOOKUP(B74,'[1]BASE 2019'!$A$2:$U$157,19,0)</f>
        <v>SUBDIRECCION ADMINISTRATIVA Y FINANCIERA</v>
      </c>
      <c r="U74" s="9" t="str">
        <f>VLOOKUP(B74,'[1]BASE 2019'!$A$2:$U$157,20,0)</f>
        <v>Maira Alejandra Laiton Moreno</v>
      </c>
      <c r="V74" s="9" t="str">
        <f>VLOOKUP(B74,'[1]BASE 2019'!$A$2:$U$157,21,0)</f>
        <v>Andrés Felipe González Vesga</v>
      </c>
      <c r="W74" s="6" t="s">
        <v>28</v>
      </c>
      <c r="X74" s="6" t="s">
        <v>29</v>
      </c>
      <c r="Y74" s="6">
        <v>76</v>
      </c>
      <c r="Z74" s="6" t="s">
        <v>69</v>
      </c>
      <c r="AA74" s="12">
        <v>43740</v>
      </c>
      <c r="AB74" s="8" t="s">
        <v>125</v>
      </c>
      <c r="AC74" s="5"/>
    </row>
    <row r="75" spans="1:56" ht="90" x14ac:dyDescent="0.25">
      <c r="A75" s="6">
        <v>73</v>
      </c>
      <c r="B75" s="6">
        <v>69</v>
      </c>
      <c r="C75" s="7">
        <f>VLOOKUP(B75,'[1]BASE 2019'!$A$2:$C$157,2,0)</f>
        <v>20196200808802</v>
      </c>
      <c r="D75" s="25">
        <f>VLOOKUP(B75,'[1]BASE 2019'!$A$1:$C$157,3,0)</f>
        <v>43678.343310185184</v>
      </c>
      <c r="E75" s="8" t="str">
        <f>VLOOKUP(B75,'[1]BASE 2019'!$A$2:$U$157,4,0)</f>
        <v>Correo Físico</v>
      </c>
      <c r="F75" s="8" t="str">
        <f>VLOOKUP(B75,'[1]BASE 2019'!$A$2:$U$157,5,0)</f>
        <v>DOLLY CONSUELO VINASCO MENESES</v>
      </c>
      <c r="G75" s="6" t="str">
        <f>VLOOKUP(B75,'[1]BASE 2019'!$A$2:$U$157,6,0)</f>
        <v>Huila</v>
      </c>
      <c r="H75" s="8" t="str">
        <f>VLOOKUP(B75,'[1]BASE 2019'!$A$2:$U$157,7,0)</f>
        <v>Pitalito</v>
      </c>
      <c r="I75" s="8" t="str">
        <f>VLOOKUP(B75,'[1]BASE 2019'!$A$2:$U$157,8,0)</f>
        <v xml:space="preserve"> PROCEDIMIENTO ÚNICO DE FORMALIZANCIÓN  DE TIERRAS </v>
      </c>
      <c r="J75" s="28">
        <f>VLOOKUP(B75,'[1]BASE 2019'!$A$2:$U$157,9,0)</f>
        <v>43698</v>
      </c>
      <c r="K75" s="9" t="str">
        <f>VLOOKUP(B75,'[1]BASE 2019'!$A$2:$U$157,10,0)</f>
        <v>Comunicación oficial</v>
      </c>
      <c r="L75" s="9" t="str">
        <f>VLOOKUP(B75,'[1]BASE 2019'!$A$2:$U$157,11,0)</f>
        <v>Respuestas a derechos de petición remitidos por externos</v>
      </c>
      <c r="M75" s="9" t="str">
        <f>VLOOKUP(B75,'[1]BASE 2019'!$A$2:$U$157,12,0)</f>
        <v>NO</v>
      </c>
      <c r="N75" s="9" t="str">
        <f>VLOOKUP(B75,'[1]BASE 2019'!$A$2:$U$157,13,0)</f>
        <v>Maria Paz De la Hoz Florez</v>
      </c>
      <c r="O75" s="10">
        <f>VLOOKUP(B75,'[1]BASE 2019'!$A$2:$U$157,14,0)</f>
        <v>0</v>
      </c>
      <c r="P75" s="28">
        <f>VLOOKUP(B75,'[1]BASE 2019'!$A$2:$U$157,15,0)</f>
        <v>0</v>
      </c>
      <c r="Q75" s="9">
        <f>VLOOKUP(B75,'[1]BASE 2019'!$A$2:$U$157,16,0)</f>
        <v>0</v>
      </c>
      <c r="R75" s="9" t="str">
        <f>VLOOKUP(B75,'[1]BASE 2019'!$A$2:$U$157,17,0)</f>
        <v>ENTRADAS QUE NO REQUIEREN RESPUESTA</v>
      </c>
      <c r="S75" s="9">
        <f>VLOOKUP(B75,'[1]BASE 2019'!$A$2:$U$157,18,0)</f>
        <v>1</v>
      </c>
      <c r="T75" s="9" t="str">
        <f>VLOOKUP(B75,'[1]BASE 2019'!$A$2:$U$157,19,0)</f>
        <v>SUBDIRECCION ADMINISTRATIVA Y FINANCIERA</v>
      </c>
      <c r="U75" s="9" t="str">
        <f>VLOOKUP(B75,'[1]BASE 2019'!$A$2:$U$157,20,0)</f>
        <v>Leidy Viviana Garcia Palacio</v>
      </c>
      <c r="V75" s="9" t="str">
        <f>VLOOKUP(B75,'[1]BASE 2019'!$A$2:$U$157,21,0)</f>
        <v>Myriam Gomez Camargo</v>
      </c>
      <c r="W75" s="6" t="s">
        <v>31</v>
      </c>
      <c r="X75" s="6" t="s">
        <v>31</v>
      </c>
      <c r="Y75" s="6" t="s">
        <v>31</v>
      </c>
      <c r="Z75" s="6" t="s">
        <v>31</v>
      </c>
      <c r="AA75" s="6" t="s">
        <v>31</v>
      </c>
      <c r="AB75" s="8" t="s">
        <v>126</v>
      </c>
      <c r="AC75" s="5"/>
    </row>
    <row r="76" spans="1:56" ht="45" x14ac:dyDescent="0.25">
      <c r="A76" s="23"/>
      <c r="B76" s="23"/>
      <c r="C76" s="23"/>
      <c r="E76" s="23"/>
      <c r="F76" s="23"/>
      <c r="G76" s="23"/>
      <c r="H76" s="23"/>
      <c r="I76" s="23"/>
      <c r="K76" s="23"/>
      <c r="Q76" s="23"/>
      <c r="R76" s="23"/>
      <c r="S76" s="23"/>
      <c r="T76" s="23"/>
      <c r="U76" s="23"/>
      <c r="V76" s="23"/>
      <c r="W76" s="24" t="s">
        <v>127</v>
      </c>
      <c r="X76" s="24" t="s">
        <v>128</v>
      </c>
      <c r="Y76" s="24" t="s">
        <v>129</v>
      </c>
      <c r="Z76" s="24" t="s">
        <v>130</v>
      </c>
      <c r="AA76" s="24" t="s">
        <v>131</v>
      </c>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row>
    <row r="77" spans="1:56" x14ac:dyDescent="0.25">
      <c r="A77" s="23"/>
      <c r="B77" s="23"/>
      <c r="C77" s="23"/>
      <c r="E77" s="23"/>
      <c r="F77" s="23"/>
      <c r="G77" s="23"/>
      <c r="H77" s="23"/>
      <c r="I77" s="23"/>
      <c r="K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row>
    <row r="78" spans="1:56" x14ac:dyDescent="0.25">
      <c r="A78" s="23"/>
      <c r="B78" s="23"/>
      <c r="C78" s="23"/>
      <c r="E78" s="23"/>
      <c r="F78" s="23"/>
      <c r="G78" s="23"/>
      <c r="H78" s="23"/>
      <c r="I78" s="23"/>
      <c r="K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row>
    <row r="79" spans="1:56" x14ac:dyDescent="0.25">
      <c r="A79" s="23"/>
      <c r="B79" s="23"/>
      <c r="C79" s="23"/>
      <c r="E79" s="23"/>
      <c r="F79" s="23"/>
      <c r="G79" s="23"/>
      <c r="H79" s="23"/>
      <c r="I79" s="23"/>
      <c r="K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row>
    <row r="80" spans="1:56" x14ac:dyDescent="0.25">
      <c r="A80" s="23"/>
      <c r="B80" s="23"/>
      <c r="C80" s="23"/>
      <c r="E80" s="23"/>
      <c r="F80" s="23"/>
      <c r="G80" s="23"/>
      <c r="H80" s="23"/>
      <c r="I80" s="23"/>
      <c r="K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row>
    <row r="81" spans="1:56" x14ac:dyDescent="0.25">
      <c r="A81" s="23"/>
      <c r="B81" s="23"/>
      <c r="C81" s="23"/>
      <c r="E81" s="23"/>
      <c r="F81" s="23"/>
      <c r="G81" s="23"/>
      <c r="H81" s="23"/>
      <c r="I81" s="23"/>
      <c r="K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row>
    <row r="82" spans="1:56" x14ac:dyDescent="0.25">
      <c r="A82" s="23"/>
      <c r="B82" s="23"/>
      <c r="C82" s="23"/>
      <c r="E82" s="23"/>
      <c r="F82" s="23"/>
      <c r="G82" s="23"/>
      <c r="H82" s="23"/>
      <c r="I82" s="23"/>
      <c r="K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row>
    <row r="83" spans="1:56" x14ac:dyDescent="0.25">
      <c r="A83" s="23"/>
      <c r="B83" s="23"/>
      <c r="C83" s="23"/>
      <c r="E83" s="23"/>
      <c r="F83" s="23"/>
      <c r="G83" s="23"/>
      <c r="H83" s="23"/>
      <c r="I83" s="23"/>
      <c r="K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row>
    <row r="84" spans="1:56" x14ac:dyDescent="0.25">
      <c r="A84" s="23"/>
      <c r="B84" s="23"/>
      <c r="C84" s="23"/>
      <c r="E84" s="23"/>
      <c r="F84" s="23"/>
      <c r="G84" s="23"/>
      <c r="H84" s="23"/>
      <c r="I84" s="23"/>
      <c r="K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row>
    <row r="85" spans="1:56" x14ac:dyDescent="0.25">
      <c r="A85" s="23"/>
      <c r="B85" s="23"/>
      <c r="C85" s="23"/>
      <c r="E85" s="23"/>
      <c r="F85" s="23"/>
      <c r="G85" s="23"/>
      <c r="H85" s="23"/>
      <c r="I85" s="23"/>
      <c r="K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row>
    <row r="86" spans="1:56" x14ac:dyDescent="0.25">
      <c r="A86" s="23"/>
      <c r="B86" s="23"/>
      <c r="C86" s="23"/>
      <c r="E86" s="23"/>
      <c r="F86" s="23"/>
      <c r="G86" s="23"/>
      <c r="H86" s="23"/>
      <c r="I86" s="23"/>
      <c r="K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row>
    <row r="87" spans="1:56" x14ac:dyDescent="0.25">
      <c r="A87" s="23"/>
      <c r="B87" s="23"/>
      <c r="C87" s="23"/>
      <c r="E87" s="23"/>
      <c r="F87" s="23"/>
      <c r="G87" s="23"/>
      <c r="H87" s="23"/>
      <c r="I87" s="23"/>
      <c r="K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row>
    <row r="88" spans="1:56" x14ac:dyDescent="0.25">
      <c r="A88" s="23"/>
      <c r="B88" s="23"/>
      <c r="C88" s="23"/>
      <c r="E88" s="23"/>
      <c r="F88" s="23"/>
      <c r="G88" s="23"/>
      <c r="H88" s="23"/>
      <c r="I88" s="23"/>
      <c r="K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row>
    <row r="89" spans="1:56" x14ac:dyDescent="0.25">
      <c r="A89" s="23"/>
      <c r="B89" s="23"/>
      <c r="C89" s="23"/>
      <c r="E89" s="23"/>
      <c r="F89" s="23"/>
      <c r="G89" s="23"/>
      <c r="H89" s="23"/>
      <c r="I89" s="23"/>
      <c r="K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row>
    <row r="90" spans="1:56" x14ac:dyDescent="0.25">
      <c r="A90" s="23"/>
      <c r="B90" s="23"/>
      <c r="C90" s="23"/>
      <c r="E90" s="23"/>
      <c r="F90" s="23"/>
      <c r="G90" s="23"/>
      <c r="H90" s="23"/>
      <c r="I90" s="23"/>
      <c r="K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row>
    <row r="91" spans="1:56" x14ac:dyDescent="0.25">
      <c r="A91" s="23"/>
      <c r="B91" s="23"/>
      <c r="C91" s="23"/>
      <c r="E91" s="23"/>
      <c r="F91" s="23"/>
      <c r="G91" s="23"/>
      <c r="H91" s="23"/>
      <c r="I91" s="23"/>
      <c r="K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row>
    <row r="92" spans="1:56" x14ac:dyDescent="0.25">
      <c r="A92" s="23"/>
      <c r="B92" s="23"/>
      <c r="C92" s="23"/>
      <c r="E92" s="23"/>
      <c r="F92" s="23"/>
      <c r="G92" s="23"/>
      <c r="H92" s="23"/>
      <c r="I92" s="23"/>
      <c r="K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row>
    <row r="93" spans="1:56" x14ac:dyDescent="0.25">
      <c r="A93" s="23"/>
      <c r="B93" s="23"/>
      <c r="C93" s="23"/>
      <c r="E93" s="23"/>
      <c r="F93" s="23"/>
      <c r="G93" s="23"/>
      <c r="H93" s="23"/>
      <c r="I93" s="23"/>
      <c r="K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row>
    <row r="94" spans="1:56" x14ac:dyDescent="0.25">
      <c r="A94" s="23"/>
      <c r="B94" s="23"/>
      <c r="C94" s="23"/>
      <c r="E94" s="23"/>
      <c r="F94" s="23"/>
      <c r="G94" s="23"/>
      <c r="H94" s="23"/>
      <c r="I94" s="23"/>
      <c r="K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row>
    <row r="95" spans="1:56" x14ac:dyDescent="0.25">
      <c r="A95" s="23"/>
      <c r="B95" s="23"/>
      <c r="C95" s="23"/>
      <c r="E95" s="23"/>
      <c r="F95" s="23"/>
      <c r="G95" s="23"/>
      <c r="H95" s="23"/>
      <c r="I95" s="23"/>
      <c r="K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row>
    <row r="96" spans="1:56" x14ac:dyDescent="0.25">
      <c r="A96" s="23"/>
      <c r="B96" s="23"/>
      <c r="C96" s="23"/>
      <c r="E96" s="23"/>
      <c r="F96" s="23"/>
      <c r="G96" s="23"/>
      <c r="H96" s="23"/>
      <c r="I96" s="23"/>
      <c r="K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row>
    <row r="97" spans="1:56" x14ac:dyDescent="0.25">
      <c r="A97" s="23"/>
      <c r="B97" s="23"/>
      <c r="C97" s="23"/>
      <c r="E97" s="23"/>
      <c r="F97" s="23"/>
      <c r="G97" s="23"/>
      <c r="H97" s="23"/>
      <c r="I97" s="23"/>
      <c r="K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row>
    <row r="98" spans="1:56" x14ac:dyDescent="0.25">
      <c r="A98" s="23"/>
      <c r="B98" s="23"/>
      <c r="C98" s="23"/>
      <c r="E98" s="23"/>
      <c r="F98" s="23"/>
      <c r="G98" s="23"/>
      <c r="H98" s="23"/>
      <c r="I98" s="23"/>
      <c r="K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row>
    <row r="99" spans="1:56" x14ac:dyDescent="0.25">
      <c r="A99" s="23"/>
      <c r="B99" s="23"/>
      <c r="C99" s="23"/>
      <c r="E99" s="23"/>
      <c r="F99" s="23"/>
      <c r="G99" s="23"/>
      <c r="H99" s="23"/>
      <c r="I99" s="23"/>
      <c r="K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row>
    <row r="100" spans="1:56" x14ac:dyDescent="0.25">
      <c r="A100" s="23"/>
      <c r="B100" s="23"/>
      <c r="C100" s="23"/>
      <c r="E100" s="23"/>
      <c r="F100" s="23"/>
      <c r="G100" s="23"/>
      <c r="H100" s="23"/>
      <c r="I100" s="23"/>
      <c r="K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row>
    <row r="101" spans="1:56" x14ac:dyDescent="0.25">
      <c r="A101" s="23"/>
      <c r="B101" s="23"/>
      <c r="C101" s="23"/>
      <c r="E101" s="23"/>
      <c r="F101" s="23"/>
      <c r="G101" s="23"/>
      <c r="H101" s="23"/>
      <c r="I101" s="23"/>
      <c r="K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row>
    <row r="102" spans="1:56" x14ac:dyDescent="0.25">
      <c r="A102" s="23"/>
      <c r="B102" s="23"/>
      <c r="C102" s="23"/>
      <c r="E102" s="23"/>
      <c r="F102" s="23"/>
      <c r="G102" s="23"/>
      <c r="H102" s="23"/>
      <c r="I102" s="23"/>
      <c r="K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row>
    <row r="103" spans="1:56" x14ac:dyDescent="0.25">
      <c r="A103" s="23"/>
      <c r="B103" s="23"/>
      <c r="C103" s="23"/>
      <c r="E103" s="23"/>
      <c r="F103" s="23"/>
      <c r="G103" s="23"/>
      <c r="H103" s="23"/>
      <c r="I103" s="23"/>
      <c r="K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row>
    <row r="104" spans="1:56" x14ac:dyDescent="0.25">
      <c r="A104" s="23"/>
      <c r="B104" s="23"/>
      <c r="C104" s="23"/>
      <c r="E104" s="23"/>
      <c r="F104" s="23"/>
      <c r="G104" s="23"/>
      <c r="H104" s="23"/>
      <c r="I104" s="23"/>
      <c r="K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row>
    <row r="105" spans="1:56" x14ac:dyDescent="0.25">
      <c r="A105" s="23"/>
      <c r="B105" s="23"/>
      <c r="C105" s="23"/>
      <c r="E105" s="23"/>
      <c r="F105" s="23"/>
      <c r="G105" s="23"/>
      <c r="H105" s="23"/>
      <c r="I105" s="23"/>
      <c r="K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row>
    <row r="106" spans="1:56" x14ac:dyDescent="0.25">
      <c r="A106" s="23"/>
      <c r="B106" s="23"/>
      <c r="C106" s="23"/>
      <c r="E106" s="23"/>
      <c r="F106" s="23"/>
      <c r="G106" s="23"/>
      <c r="H106" s="23"/>
      <c r="I106" s="23"/>
      <c r="K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row>
    <row r="107" spans="1:56" x14ac:dyDescent="0.25">
      <c r="A107" s="23"/>
      <c r="B107" s="23"/>
      <c r="C107" s="23"/>
      <c r="E107" s="23"/>
      <c r="F107" s="23"/>
      <c r="G107" s="23"/>
      <c r="H107" s="23"/>
      <c r="I107" s="23"/>
      <c r="K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row>
    <row r="108" spans="1:56" x14ac:dyDescent="0.25">
      <c r="A108" s="23"/>
      <c r="B108" s="23"/>
      <c r="C108" s="23"/>
      <c r="E108" s="23"/>
      <c r="F108" s="23"/>
      <c r="G108" s="23"/>
      <c r="H108" s="23"/>
      <c r="I108" s="23"/>
      <c r="K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row>
    <row r="109" spans="1:56" x14ac:dyDescent="0.25">
      <c r="A109" s="23"/>
      <c r="B109" s="23"/>
      <c r="C109" s="23"/>
      <c r="E109" s="23"/>
      <c r="F109" s="23"/>
      <c r="G109" s="23"/>
      <c r="H109" s="23"/>
      <c r="I109" s="23"/>
      <c r="K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row>
    <row r="110" spans="1:56" x14ac:dyDescent="0.25">
      <c r="A110" s="23"/>
      <c r="B110" s="23"/>
      <c r="C110" s="23"/>
      <c r="E110" s="23"/>
      <c r="F110" s="23"/>
      <c r="G110" s="23"/>
      <c r="H110" s="23"/>
      <c r="I110" s="23"/>
      <c r="K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row>
    <row r="111" spans="1:56" x14ac:dyDescent="0.25">
      <c r="A111" s="23"/>
      <c r="B111" s="23"/>
      <c r="C111" s="23"/>
      <c r="E111" s="23"/>
      <c r="F111" s="23"/>
      <c r="G111" s="23"/>
      <c r="H111" s="23"/>
      <c r="I111" s="23"/>
      <c r="K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row>
    <row r="112" spans="1:56" x14ac:dyDescent="0.25">
      <c r="A112" s="23"/>
      <c r="B112" s="23"/>
      <c r="C112" s="23"/>
      <c r="E112" s="23"/>
      <c r="F112" s="23"/>
      <c r="G112" s="23"/>
      <c r="H112" s="23"/>
      <c r="I112" s="23"/>
      <c r="K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row>
    <row r="113" spans="1:56" x14ac:dyDescent="0.25">
      <c r="A113" s="23"/>
      <c r="B113" s="23"/>
      <c r="C113" s="23"/>
      <c r="E113" s="23"/>
      <c r="F113" s="23"/>
      <c r="G113" s="23"/>
      <c r="H113" s="23"/>
      <c r="I113" s="23"/>
      <c r="K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row>
    <row r="114" spans="1:56" x14ac:dyDescent="0.25">
      <c r="A114" s="23"/>
      <c r="B114" s="23"/>
      <c r="C114" s="23"/>
      <c r="E114" s="23"/>
      <c r="F114" s="23"/>
      <c r="G114" s="23"/>
      <c r="H114" s="23"/>
      <c r="I114" s="23"/>
      <c r="K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row>
    <row r="115" spans="1:56" x14ac:dyDescent="0.25">
      <c r="A115" s="23"/>
      <c r="B115" s="23"/>
      <c r="C115" s="23"/>
      <c r="E115" s="23"/>
      <c r="F115" s="23"/>
      <c r="G115" s="23"/>
      <c r="H115" s="23"/>
      <c r="I115" s="23"/>
      <c r="K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row>
    <row r="116" spans="1:56" x14ac:dyDescent="0.25">
      <c r="A116" s="23"/>
      <c r="B116" s="23"/>
      <c r="C116" s="23"/>
      <c r="E116" s="23"/>
      <c r="F116" s="23"/>
      <c r="G116" s="23"/>
      <c r="H116" s="23"/>
      <c r="I116" s="23"/>
      <c r="K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row>
    <row r="117" spans="1:56" x14ac:dyDescent="0.25">
      <c r="A117" s="23"/>
      <c r="B117" s="23"/>
      <c r="C117" s="23"/>
      <c r="E117" s="23"/>
      <c r="F117" s="23"/>
      <c r="G117" s="23"/>
      <c r="H117" s="23"/>
      <c r="I117" s="23"/>
      <c r="K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row>
    <row r="118" spans="1:56" x14ac:dyDescent="0.25">
      <c r="A118" s="23"/>
      <c r="B118" s="23"/>
      <c r="C118" s="23"/>
      <c r="E118" s="23"/>
      <c r="F118" s="23"/>
      <c r="G118" s="23"/>
      <c r="H118" s="23"/>
      <c r="I118" s="23"/>
      <c r="K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row>
    <row r="119" spans="1:56" x14ac:dyDescent="0.25">
      <c r="A119" s="23"/>
      <c r="B119" s="23"/>
      <c r="C119" s="23"/>
      <c r="E119" s="23"/>
      <c r="F119" s="23"/>
      <c r="G119" s="23"/>
      <c r="H119" s="23"/>
      <c r="I119" s="23"/>
      <c r="K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row>
    <row r="120" spans="1:56" x14ac:dyDescent="0.25">
      <c r="A120" s="23"/>
      <c r="B120" s="23"/>
      <c r="C120" s="23"/>
      <c r="E120" s="23"/>
      <c r="F120" s="23"/>
      <c r="G120" s="23"/>
      <c r="H120" s="23"/>
      <c r="I120" s="23"/>
      <c r="K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row>
    <row r="121" spans="1:56" x14ac:dyDescent="0.25">
      <c r="A121" s="23"/>
      <c r="B121" s="23"/>
      <c r="C121" s="23"/>
      <c r="E121" s="23"/>
      <c r="F121" s="23"/>
      <c r="G121" s="23"/>
      <c r="H121" s="23"/>
      <c r="I121" s="23"/>
      <c r="K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row>
    <row r="122" spans="1:56" x14ac:dyDescent="0.25">
      <c r="A122" s="23"/>
      <c r="B122" s="23"/>
      <c r="C122" s="23"/>
      <c r="E122" s="23"/>
      <c r="F122" s="23"/>
      <c r="G122" s="23"/>
      <c r="H122" s="23"/>
      <c r="I122" s="23"/>
      <c r="K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row>
    <row r="123" spans="1:56" x14ac:dyDescent="0.25">
      <c r="A123" s="23"/>
      <c r="B123" s="23"/>
      <c r="C123" s="23"/>
      <c r="E123" s="23"/>
      <c r="F123" s="23"/>
      <c r="G123" s="23"/>
      <c r="H123" s="23"/>
      <c r="I123" s="23"/>
      <c r="K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row>
    <row r="124" spans="1:56" x14ac:dyDescent="0.25">
      <c r="A124" s="23"/>
      <c r="B124" s="23"/>
      <c r="C124" s="23"/>
      <c r="E124" s="23"/>
      <c r="F124" s="23"/>
      <c r="G124" s="23"/>
      <c r="H124" s="23"/>
      <c r="I124" s="23"/>
      <c r="K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row>
    <row r="125" spans="1:56" x14ac:dyDescent="0.25">
      <c r="A125" s="23"/>
      <c r="B125" s="23"/>
      <c r="C125" s="23"/>
      <c r="E125" s="23"/>
      <c r="F125" s="23"/>
      <c r="G125" s="23"/>
      <c r="H125" s="23"/>
      <c r="I125" s="23"/>
      <c r="K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row>
    <row r="126" spans="1:56" x14ac:dyDescent="0.25">
      <c r="A126" s="23"/>
      <c r="B126" s="23"/>
      <c r="C126" s="23"/>
      <c r="E126" s="23"/>
      <c r="F126" s="23"/>
      <c r="G126" s="23"/>
      <c r="H126" s="23"/>
      <c r="I126" s="23"/>
      <c r="K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row>
    <row r="127" spans="1:56" x14ac:dyDescent="0.25">
      <c r="A127" s="23"/>
      <c r="B127" s="23"/>
      <c r="C127" s="23"/>
      <c r="E127" s="23"/>
      <c r="F127" s="23"/>
      <c r="G127" s="23"/>
      <c r="H127" s="23"/>
      <c r="I127" s="23"/>
      <c r="K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row>
    <row r="128" spans="1:56" x14ac:dyDescent="0.25">
      <c r="A128" s="23"/>
      <c r="B128" s="23"/>
      <c r="C128" s="23"/>
      <c r="E128" s="23"/>
      <c r="F128" s="23"/>
      <c r="G128" s="23"/>
      <c r="H128" s="23"/>
      <c r="I128" s="23"/>
      <c r="K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row>
    <row r="129" spans="1:56" x14ac:dyDescent="0.25">
      <c r="A129" s="23"/>
      <c r="B129" s="23"/>
      <c r="C129" s="23"/>
      <c r="E129" s="23"/>
      <c r="F129" s="23"/>
      <c r="G129" s="23"/>
      <c r="H129" s="23"/>
      <c r="I129" s="23"/>
      <c r="K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row>
    <row r="130" spans="1:56" x14ac:dyDescent="0.25">
      <c r="A130" s="23"/>
      <c r="B130" s="23"/>
      <c r="C130" s="23"/>
      <c r="E130" s="23"/>
      <c r="F130" s="23"/>
      <c r="G130" s="23"/>
      <c r="H130" s="23"/>
      <c r="I130" s="23"/>
      <c r="K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row>
    <row r="131" spans="1:56" x14ac:dyDescent="0.25">
      <c r="A131" s="23"/>
      <c r="B131" s="23"/>
      <c r="C131" s="23"/>
      <c r="E131" s="23"/>
      <c r="F131" s="23"/>
      <c r="G131" s="23"/>
      <c r="H131" s="23"/>
      <c r="I131" s="23"/>
      <c r="K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row>
    <row r="132" spans="1:56" x14ac:dyDescent="0.25">
      <c r="A132" s="23"/>
      <c r="B132" s="23"/>
      <c r="C132" s="23"/>
      <c r="E132" s="23"/>
      <c r="F132" s="23"/>
      <c r="G132" s="23"/>
      <c r="H132" s="23"/>
      <c r="I132" s="23"/>
      <c r="K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row>
    <row r="133" spans="1:56" x14ac:dyDescent="0.25">
      <c r="A133" s="23"/>
      <c r="B133" s="23"/>
      <c r="C133" s="23"/>
      <c r="E133" s="23"/>
      <c r="F133" s="23"/>
      <c r="G133" s="23"/>
      <c r="H133" s="23"/>
      <c r="I133" s="23"/>
      <c r="K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row>
    <row r="134" spans="1:56" x14ac:dyDescent="0.25">
      <c r="A134" s="23"/>
      <c r="B134" s="23"/>
      <c r="C134" s="23"/>
      <c r="E134" s="23"/>
      <c r="F134" s="23"/>
      <c r="G134" s="23"/>
      <c r="H134" s="23"/>
      <c r="I134" s="23"/>
      <c r="K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row>
    <row r="135" spans="1:56" x14ac:dyDescent="0.25">
      <c r="A135" s="23"/>
      <c r="B135" s="23"/>
      <c r="C135" s="23"/>
      <c r="E135" s="23"/>
      <c r="F135" s="23"/>
      <c r="G135" s="23"/>
      <c r="H135" s="23"/>
      <c r="I135" s="23"/>
      <c r="K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row>
    <row r="136" spans="1:56" x14ac:dyDescent="0.25">
      <c r="A136" s="23"/>
      <c r="B136" s="23"/>
      <c r="C136" s="23"/>
      <c r="E136" s="23"/>
      <c r="F136" s="23"/>
      <c r="G136" s="23"/>
      <c r="H136" s="23"/>
      <c r="I136" s="23"/>
      <c r="K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row>
    <row r="137" spans="1:56" x14ac:dyDescent="0.25">
      <c r="A137" s="23"/>
      <c r="B137" s="23"/>
      <c r="C137" s="23"/>
      <c r="E137" s="23"/>
      <c r="F137" s="23"/>
      <c r="G137" s="23"/>
      <c r="H137" s="23"/>
      <c r="I137" s="23"/>
      <c r="K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row>
    <row r="138" spans="1:56" x14ac:dyDescent="0.25">
      <c r="A138" s="23"/>
      <c r="B138" s="23"/>
      <c r="C138" s="23"/>
      <c r="E138" s="23"/>
      <c r="F138" s="23"/>
      <c r="G138" s="23"/>
      <c r="H138" s="23"/>
      <c r="I138" s="23"/>
      <c r="K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row>
    <row r="139" spans="1:56" x14ac:dyDescent="0.25">
      <c r="A139" s="23"/>
      <c r="B139" s="23"/>
      <c r="C139" s="23"/>
      <c r="E139" s="23"/>
      <c r="F139" s="23"/>
      <c r="G139" s="23"/>
      <c r="H139" s="23"/>
      <c r="I139" s="23"/>
      <c r="K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row>
    <row r="140" spans="1:56" x14ac:dyDescent="0.25">
      <c r="A140" s="23"/>
      <c r="B140" s="23"/>
      <c r="C140" s="23"/>
      <c r="E140" s="23"/>
      <c r="F140" s="23"/>
      <c r="G140" s="23"/>
      <c r="H140" s="23"/>
      <c r="I140" s="23"/>
      <c r="K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row>
    <row r="141" spans="1:56" x14ac:dyDescent="0.25">
      <c r="A141" s="23"/>
      <c r="B141" s="23"/>
      <c r="C141" s="23"/>
      <c r="E141" s="23"/>
      <c r="F141" s="23"/>
      <c r="G141" s="23"/>
      <c r="H141" s="23"/>
      <c r="I141" s="23"/>
      <c r="K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row>
    <row r="142" spans="1:56" x14ac:dyDescent="0.25">
      <c r="A142" s="23"/>
      <c r="B142" s="23"/>
      <c r="C142" s="23"/>
      <c r="E142" s="23"/>
      <c r="F142" s="23"/>
      <c r="G142" s="23"/>
      <c r="H142" s="23"/>
      <c r="I142" s="23"/>
      <c r="K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row>
    <row r="143" spans="1:56" x14ac:dyDescent="0.25">
      <c r="A143" s="23"/>
      <c r="B143" s="23"/>
      <c r="C143" s="23"/>
      <c r="E143" s="23"/>
      <c r="F143" s="23"/>
      <c r="G143" s="23"/>
      <c r="H143" s="23"/>
      <c r="I143" s="23"/>
      <c r="K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row>
    <row r="144" spans="1:56" x14ac:dyDescent="0.25">
      <c r="A144" s="23"/>
      <c r="B144" s="23"/>
      <c r="C144" s="23"/>
      <c r="E144" s="23"/>
      <c r="F144" s="23"/>
      <c r="G144" s="23"/>
      <c r="H144" s="23"/>
      <c r="I144" s="23"/>
      <c r="K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row>
    <row r="145" spans="1:56" x14ac:dyDescent="0.25">
      <c r="A145" s="23"/>
      <c r="B145" s="23"/>
      <c r="C145" s="23"/>
      <c r="E145" s="23"/>
      <c r="F145" s="23"/>
      <c r="G145" s="23"/>
      <c r="H145" s="23"/>
      <c r="I145" s="23"/>
      <c r="K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row>
    <row r="146" spans="1:56" x14ac:dyDescent="0.25">
      <c r="A146" s="23"/>
      <c r="B146" s="23"/>
      <c r="C146" s="23"/>
      <c r="E146" s="23"/>
      <c r="F146" s="23"/>
      <c r="G146" s="23"/>
      <c r="H146" s="23"/>
      <c r="I146" s="23"/>
      <c r="K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row>
    <row r="147" spans="1:56" x14ac:dyDescent="0.25">
      <c r="A147" s="23"/>
      <c r="B147" s="23"/>
      <c r="C147" s="23"/>
      <c r="E147" s="23"/>
      <c r="F147" s="23"/>
      <c r="G147" s="23"/>
      <c r="H147" s="23"/>
      <c r="I147" s="23"/>
      <c r="K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row>
    <row r="148" spans="1:56" x14ac:dyDescent="0.25">
      <c r="A148" s="23"/>
      <c r="B148" s="23"/>
      <c r="C148" s="23"/>
      <c r="E148" s="23"/>
      <c r="F148" s="23"/>
      <c r="G148" s="23"/>
      <c r="H148" s="23"/>
      <c r="I148" s="23"/>
      <c r="K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row>
    <row r="149" spans="1:56" x14ac:dyDescent="0.25">
      <c r="A149" s="23"/>
      <c r="B149" s="23"/>
      <c r="C149" s="23"/>
      <c r="E149" s="23"/>
      <c r="F149" s="23"/>
      <c r="G149" s="23"/>
      <c r="H149" s="23"/>
      <c r="I149" s="23"/>
      <c r="K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row>
    <row r="150" spans="1:56" x14ac:dyDescent="0.25">
      <c r="A150" s="23"/>
      <c r="B150" s="23"/>
      <c r="C150" s="23"/>
      <c r="E150" s="23"/>
      <c r="F150" s="23"/>
      <c r="G150" s="23"/>
      <c r="H150" s="23"/>
      <c r="I150" s="23"/>
      <c r="K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row>
    <row r="151" spans="1:56" x14ac:dyDescent="0.25">
      <c r="A151" s="23"/>
      <c r="B151" s="23"/>
      <c r="C151" s="23"/>
      <c r="E151" s="23"/>
      <c r="F151" s="23"/>
      <c r="G151" s="23"/>
      <c r="H151" s="23"/>
      <c r="I151" s="23"/>
      <c r="K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row>
    <row r="152" spans="1:56" x14ac:dyDescent="0.25">
      <c r="A152" s="23"/>
      <c r="B152" s="23"/>
      <c r="C152" s="23"/>
      <c r="E152" s="23"/>
      <c r="F152" s="23"/>
      <c r="G152" s="23"/>
      <c r="H152" s="23"/>
      <c r="I152" s="23"/>
      <c r="K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row>
    <row r="153" spans="1:56" x14ac:dyDescent="0.25">
      <c r="A153" s="23"/>
      <c r="B153" s="23"/>
      <c r="C153" s="23"/>
      <c r="E153" s="23"/>
      <c r="F153" s="23"/>
      <c r="G153" s="23"/>
      <c r="H153" s="23"/>
      <c r="I153" s="23"/>
      <c r="K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row>
    <row r="154" spans="1:56" x14ac:dyDescent="0.25">
      <c r="A154" s="23"/>
      <c r="B154" s="23"/>
      <c r="C154" s="23"/>
      <c r="E154" s="23"/>
      <c r="F154" s="23"/>
      <c r="G154" s="23"/>
      <c r="H154" s="23"/>
      <c r="I154" s="23"/>
      <c r="K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row>
    <row r="155" spans="1:56" x14ac:dyDescent="0.25">
      <c r="A155" s="23"/>
      <c r="B155" s="23"/>
      <c r="C155" s="23"/>
      <c r="E155" s="23"/>
      <c r="F155" s="23"/>
      <c r="G155" s="23"/>
      <c r="H155" s="23"/>
      <c r="I155" s="23"/>
      <c r="K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c r="BC155" s="23"/>
      <c r="BD155" s="23"/>
    </row>
    <row r="156" spans="1:56" x14ac:dyDescent="0.25">
      <c r="A156" s="23"/>
      <c r="B156" s="23"/>
      <c r="C156" s="23"/>
      <c r="E156" s="23"/>
      <c r="F156" s="23"/>
      <c r="G156" s="23"/>
      <c r="H156" s="23"/>
      <c r="I156" s="23"/>
      <c r="K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3"/>
      <c r="BA156" s="23"/>
      <c r="BB156" s="23"/>
      <c r="BC156" s="23"/>
      <c r="BD156" s="23"/>
    </row>
    <row r="157" spans="1:56" x14ac:dyDescent="0.25">
      <c r="A157" s="23"/>
      <c r="B157" s="23"/>
      <c r="C157" s="23"/>
      <c r="E157" s="23"/>
      <c r="F157" s="23"/>
      <c r="G157" s="23"/>
      <c r="H157" s="23"/>
      <c r="I157" s="23"/>
      <c r="K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c r="BC157" s="23"/>
      <c r="BD157" s="23"/>
    </row>
    <row r="158" spans="1:56" x14ac:dyDescent="0.25">
      <c r="A158" s="23"/>
      <c r="B158" s="23"/>
      <c r="C158" s="23"/>
      <c r="E158" s="23"/>
      <c r="F158" s="23"/>
      <c r="G158" s="23"/>
      <c r="H158" s="23"/>
      <c r="I158" s="23"/>
      <c r="K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3"/>
      <c r="BA158" s="23"/>
      <c r="BB158" s="23"/>
      <c r="BC158" s="23"/>
      <c r="BD158" s="23"/>
    </row>
    <row r="159" spans="1:56" x14ac:dyDescent="0.25">
      <c r="A159" s="23"/>
      <c r="B159" s="23"/>
      <c r="C159" s="23"/>
      <c r="E159" s="23"/>
      <c r="F159" s="23"/>
      <c r="G159" s="23"/>
      <c r="H159" s="23"/>
      <c r="I159" s="23"/>
      <c r="K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3"/>
      <c r="BA159" s="23"/>
      <c r="BB159" s="23"/>
      <c r="BC159" s="23"/>
      <c r="BD159" s="23"/>
    </row>
    <row r="160" spans="1:56" x14ac:dyDescent="0.25">
      <c r="A160" s="23"/>
      <c r="B160" s="23"/>
      <c r="C160" s="23"/>
      <c r="E160" s="23"/>
      <c r="F160" s="23"/>
      <c r="G160" s="23"/>
      <c r="H160" s="23"/>
      <c r="I160" s="23"/>
      <c r="K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3"/>
      <c r="BA160" s="23"/>
      <c r="BB160" s="23"/>
      <c r="BC160" s="23"/>
      <c r="BD160" s="23"/>
    </row>
    <row r="161" spans="1:56" x14ac:dyDescent="0.25">
      <c r="A161" s="23"/>
      <c r="B161" s="23"/>
      <c r="C161" s="23"/>
      <c r="E161" s="23"/>
      <c r="F161" s="23"/>
      <c r="G161" s="23"/>
      <c r="H161" s="23"/>
      <c r="I161" s="23"/>
      <c r="K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row>
    <row r="162" spans="1:56" x14ac:dyDescent="0.25">
      <c r="A162" s="23"/>
      <c r="B162" s="23"/>
      <c r="C162" s="23"/>
      <c r="E162" s="23"/>
      <c r="F162" s="23"/>
      <c r="G162" s="23"/>
      <c r="H162" s="23"/>
      <c r="I162" s="23"/>
      <c r="K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row>
    <row r="163" spans="1:56" x14ac:dyDescent="0.25">
      <c r="A163" s="23"/>
      <c r="B163" s="23"/>
      <c r="C163" s="23"/>
      <c r="E163" s="23"/>
      <c r="F163" s="23"/>
      <c r="G163" s="23"/>
      <c r="H163" s="23"/>
      <c r="I163" s="23"/>
      <c r="K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row>
    <row r="164" spans="1:56" x14ac:dyDescent="0.25">
      <c r="A164" s="23"/>
      <c r="B164" s="23"/>
      <c r="C164" s="23"/>
      <c r="E164" s="23"/>
      <c r="F164" s="23"/>
      <c r="G164" s="23"/>
      <c r="H164" s="23"/>
      <c r="I164" s="23"/>
      <c r="K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row>
    <row r="165" spans="1:56" x14ac:dyDescent="0.25">
      <c r="A165" s="23"/>
      <c r="B165" s="23"/>
      <c r="C165" s="23"/>
      <c r="E165" s="23"/>
      <c r="F165" s="23"/>
      <c r="G165" s="23"/>
      <c r="H165" s="23"/>
      <c r="I165" s="23"/>
      <c r="K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row>
    <row r="166" spans="1:56" x14ac:dyDescent="0.25">
      <c r="A166" s="23"/>
      <c r="B166" s="23"/>
      <c r="C166" s="23"/>
      <c r="E166" s="23"/>
      <c r="F166" s="23"/>
      <c r="G166" s="23"/>
      <c r="H166" s="23"/>
      <c r="I166" s="23"/>
      <c r="K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row>
    <row r="167" spans="1:56" x14ac:dyDescent="0.25">
      <c r="A167" s="23"/>
      <c r="B167" s="23"/>
      <c r="C167" s="23"/>
      <c r="E167" s="23"/>
      <c r="F167" s="23"/>
      <c r="G167" s="23"/>
      <c r="H167" s="23"/>
      <c r="I167" s="23"/>
      <c r="K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row>
    <row r="168" spans="1:56" x14ac:dyDescent="0.25">
      <c r="A168" s="23"/>
      <c r="B168" s="23"/>
      <c r="C168" s="23"/>
      <c r="E168" s="23"/>
      <c r="F168" s="23"/>
      <c r="G168" s="23"/>
      <c r="H168" s="23"/>
      <c r="I168" s="23"/>
      <c r="K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row>
    <row r="169" spans="1:56" x14ac:dyDescent="0.25">
      <c r="A169" s="23"/>
      <c r="B169" s="23"/>
      <c r="C169" s="23"/>
      <c r="E169" s="23"/>
      <c r="F169" s="23"/>
      <c r="G169" s="23"/>
      <c r="H169" s="23"/>
      <c r="I169" s="23"/>
      <c r="K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row>
    <row r="170" spans="1:56" x14ac:dyDescent="0.25">
      <c r="A170" s="23"/>
      <c r="B170" s="23"/>
      <c r="C170" s="23"/>
      <c r="E170" s="23"/>
      <c r="F170" s="23"/>
      <c r="G170" s="23"/>
      <c r="H170" s="23"/>
      <c r="I170" s="23"/>
      <c r="K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row>
    <row r="171" spans="1:56" x14ac:dyDescent="0.25">
      <c r="A171" s="23"/>
      <c r="B171" s="23"/>
      <c r="C171" s="23"/>
      <c r="E171" s="23"/>
      <c r="F171" s="23"/>
      <c r="G171" s="23"/>
      <c r="H171" s="23"/>
      <c r="I171" s="23"/>
      <c r="K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row>
    <row r="172" spans="1:56" x14ac:dyDescent="0.25">
      <c r="A172" s="23"/>
      <c r="B172" s="23"/>
      <c r="C172" s="23"/>
      <c r="E172" s="23"/>
      <c r="F172" s="23"/>
      <c r="G172" s="23"/>
      <c r="H172" s="23"/>
      <c r="I172" s="23"/>
      <c r="K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row>
    <row r="173" spans="1:56" x14ac:dyDescent="0.25">
      <c r="A173" s="23"/>
      <c r="B173" s="23"/>
      <c r="C173" s="23"/>
      <c r="E173" s="23"/>
      <c r="F173" s="23"/>
      <c r="G173" s="23"/>
      <c r="H173" s="23"/>
      <c r="I173" s="23"/>
      <c r="K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row>
    <row r="174" spans="1:56" x14ac:dyDescent="0.25">
      <c r="A174" s="23"/>
      <c r="B174" s="23"/>
      <c r="C174" s="23"/>
      <c r="E174" s="23"/>
      <c r="F174" s="23"/>
      <c r="G174" s="23"/>
      <c r="H174" s="23"/>
      <c r="I174" s="23"/>
      <c r="K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row>
    <row r="175" spans="1:56" x14ac:dyDescent="0.25">
      <c r="A175" s="23"/>
      <c r="B175" s="23"/>
      <c r="C175" s="23"/>
      <c r="E175" s="23"/>
      <c r="F175" s="23"/>
      <c r="G175" s="23"/>
      <c r="H175" s="23"/>
      <c r="I175" s="23"/>
      <c r="K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row>
    <row r="176" spans="1:56" x14ac:dyDescent="0.25">
      <c r="A176" s="23"/>
      <c r="B176" s="23"/>
      <c r="C176" s="23"/>
      <c r="E176" s="23"/>
      <c r="F176" s="23"/>
      <c r="G176" s="23"/>
      <c r="H176" s="23"/>
      <c r="I176" s="23"/>
      <c r="K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row>
    <row r="177" spans="1:56" x14ac:dyDescent="0.25">
      <c r="A177" s="23"/>
      <c r="B177" s="23"/>
      <c r="C177" s="23"/>
      <c r="E177" s="23"/>
      <c r="F177" s="23"/>
      <c r="G177" s="23"/>
      <c r="H177" s="23"/>
      <c r="I177" s="23"/>
      <c r="K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row>
    <row r="178" spans="1:56" x14ac:dyDescent="0.25">
      <c r="A178" s="23"/>
      <c r="B178" s="23"/>
      <c r="C178" s="23"/>
      <c r="E178" s="23"/>
      <c r="F178" s="23"/>
      <c r="G178" s="23"/>
      <c r="H178" s="23"/>
      <c r="I178" s="23"/>
      <c r="K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row>
    <row r="179" spans="1:56" x14ac:dyDescent="0.25">
      <c r="A179" s="23"/>
      <c r="B179" s="23"/>
      <c r="C179" s="23"/>
      <c r="E179" s="23"/>
      <c r="F179" s="23"/>
      <c r="G179" s="23"/>
      <c r="H179" s="23"/>
      <c r="I179" s="23"/>
      <c r="K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row>
    <row r="180" spans="1:56" x14ac:dyDescent="0.25">
      <c r="A180" s="23"/>
      <c r="B180" s="23"/>
      <c r="C180" s="23"/>
      <c r="E180" s="23"/>
      <c r="F180" s="23"/>
      <c r="G180" s="23"/>
      <c r="H180" s="23"/>
      <c r="I180" s="23"/>
      <c r="K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row>
    <row r="181" spans="1:56" x14ac:dyDescent="0.25">
      <c r="A181" s="23"/>
      <c r="B181" s="23"/>
      <c r="C181" s="23"/>
      <c r="E181" s="23"/>
      <c r="F181" s="23"/>
      <c r="G181" s="23"/>
      <c r="H181" s="23"/>
      <c r="I181" s="23"/>
      <c r="K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row>
    <row r="182" spans="1:56" x14ac:dyDescent="0.25">
      <c r="A182" s="23"/>
      <c r="B182" s="23"/>
      <c r="C182" s="23"/>
      <c r="E182" s="23"/>
      <c r="F182" s="23"/>
      <c r="G182" s="23"/>
      <c r="H182" s="23"/>
      <c r="I182" s="23"/>
      <c r="K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row>
    <row r="183" spans="1:56" x14ac:dyDescent="0.25">
      <c r="A183" s="23"/>
      <c r="B183" s="23"/>
      <c r="C183" s="23"/>
      <c r="E183" s="23"/>
      <c r="F183" s="23"/>
      <c r="G183" s="23"/>
      <c r="H183" s="23"/>
      <c r="I183" s="23"/>
      <c r="K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row>
    <row r="184" spans="1:56" x14ac:dyDescent="0.25">
      <c r="A184" s="23"/>
      <c r="B184" s="23"/>
      <c r="C184" s="23"/>
      <c r="E184" s="23"/>
      <c r="F184" s="23"/>
      <c r="G184" s="23"/>
      <c r="H184" s="23"/>
      <c r="I184" s="23"/>
      <c r="K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row>
    <row r="185" spans="1:56" x14ac:dyDescent="0.25">
      <c r="A185" s="23"/>
      <c r="B185" s="23"/>
      <c r="C185" s="23"/>
      <c r="E185" s="23"/>
      <c r="F185" s="23"/>
      <c r="G185" s="23"/>
      <c r="H185" s="23"/>
      <c r="I185" s="23"/>
      <c r="K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row>
    <row r="186" spans="1:56" x14ac:dyDescent="0.25">
      <c r="A186" s="23"/>
      <c r="B186" s="23"/>
      <c r="C186" s="23"/>
      <c r="E186" s="23"/>
      <c r="F186" s="23"/>
      <c r="G186" s="23"/>
      <c r="H186" s="23"/>
      <c r="I186" s="23"/>
      <c r="K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row>
    <row r="187" spans="1:56" x14ac:dyDescent="0.25">
      <c r="A187" s="23"/>
      <c r="B187" s="23"/>
      <c r="C187" s="23"/>
      <c r="E187" s="23"/>
      <c r="F187" s="23"/>
      <c r="G187" s="23"/>
      <c r="H187" s="23"/>
      <c r="I187" s="23"/>
      <c r="K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row>
    <row r="188" spans="1:56" x14ac:dyDescent="0.25">
      <c r="A188" s="23"/>
      <c r="B188" s="23"/>
      <c r="C188" s="23"/>
      <c r="E188" s="23"/>
      <c r="F188" s="23"/>
      <c r="G188" s="23"/>
      <c r="H188" s="23"/>
      <c r="I188" s="23"/>
      <c r="K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row>
    <row r="189" spans="1:56" x14ac:dyDescent="0.25">
      <c r="A189" s="23"/>
      <c r="B189" s="23"/>
      <c r="C189" s="23"/>
      <c r="E189" s="23"/>
      <c r="F189" s="23"/>
      <c r="G189" s="23"/>
      <c r="H189" s="23"/>
      <c r="I189" s="23"/>
      <c r="K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row>
    <row r="190" spans="1:56" x14ac:dyDescent="0.25">
      <c r="A190" s="23"/>
      <c r="B190" s="23"/>
      <c r="C190" s="23"/>
      <c r="E190" s="23"/>
      <c r="F190" s="23"/>
      <c r="G190" s="23"/>
      <c r="H190" s="23"/>
      <c r="I190" s="23"/>
      <c r="K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row>
    <row r="191" spans="1:56" x14ac:dyDescent="0.25">
      <c r="A191" s="23"/>
      <c r="B191" s="23"/>
      <c r="C191" s="23"/>
      <c r="E191" s="23"/>
      <c r="F191" s="23"/>
      <c r="G191" s="23"/>
      <c r="H191" s="23"/>
      <c r="I191" s="23"/>
      <c r="K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row>
    <row r="192" spans="1:56" x14ac:dyDescent="0.25">
      <c r="A192" s="23"/>
      <c r="B192" s="23"/>
      <c r="C192" s="23"/>
      <c r="E192" s="23"/>
      <c r="F192" s="23"/>
      <c r="G192" s="23"/>
      <c r="H192" s="23"/>
      <c r="I192" s="23"/>
      <c r="K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row>
    <row r="193" spans="1:56" x14ac:dyDescent="0.25">
      <c r="A193" s="23"/>
      <c r="B193" s="23"/>
      <c r="C193" s="23"/>
      <c r="E193" s="23"/>
      <c r="F193" s="23"/>
      <c r="G193" s="23"/>
      <c r="H193" s="23"/>
      <c r="I193" s="23"/>
      <c r="K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row>
    <row r="194" spans="1:56" x14ac:dyDescent="0.25">
      <c r="A194" s="23"/>
      <c r="B194" s="23"/>
      <c r="C194" s="23"/>
      <c r="E194" s="23"/>
      <c r="F194" s="23"/>
      <c r="G194" s="23"/>
      <c r="H194" s="23"/>
      <c r="I194" s="23"/>
      <c r="K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row>
    <row r="195" spans="1:56" x14ac:dyDescent="0.25">
      <c r="A195" s="23"/>
      <c r="B195" s="23"/>
      <c r="C195" s="23"/>
      <c r="E195" s="23"/>
      <c r="F195" s="23"/>
      <c r="G195" s="23"/>
      <c r="H195" s="23"/>
      <c r="I195" s="23"/>
      <c r="K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row>
    <row r="196" spans="1:56" x14ac:dyDescent="0.25">
      <c r="A196" s="23"/>
      <c r="B196" s="23"/>
      <c r="C196" s="23"/>
      <c r="E196" s="23"/>
      <c r="F196" s="23"/>
      <c r="G196" s="23"/>
      <c r="H196" s="23"/>
      <c r="I196" s="23"/>
      <c r="K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row>
    <row r="197" spans="1:56" x14ac:dyDescent="0.25">
      <c r="A197" s="23"/>
      <c r="B197" s="23"/>
      <c r="C197" s="23"/>
      <c r="E197" s="23"/>
      <c r="F197" s="23"/>
      <c r="G197" s="23"/>
      <c r="H197" s="23"/>
      <c r="I197" s="23"/>
      <c r="K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row>
    <row r="198" spans="1:56" x14ac:dyDescent="0.25">
      <c r="A198" s="23"/>
      <c r="B198" s="23"/>
      <c r="C198" s="23"/>
      <c r="E198" s="23"/>
      <c r="F198" s="23"/>
      <c r="G198" s="23"/>
      <c r="H198" s="23"/>
      <c r="I198" s="23"/>
      <c r="K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row>
    <row r="199" spans="1:56" x14ac:dyDescent="0.25">
      <c r="A199" s="23"/>
      <c r="B199" s="23"/>
      <c r="C199" s="23"/>
      <c r="E199" s="23"/>
      <c r="F199" s="23"/>
      <c r="G199" s="23"/>
      <c r="H199" s="23"/>
      <c r="I199" s="23"/>
      <c r="K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row>
    <row r="200" spans="1:56" x14ac:dyDescent="0.25">
      <c r="A200" s="23"/>
      <c r="B200" s="23"/>
      <c r="C200" s="23"/>
      <c r="E200" s="23"/>
      <c r="F200" s="23"/>
      <c r="G200" s="23"/>
      <c r="H200" s="23"/>
      <c r="I200" s="23"/>
      <c r="K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row>
    <row r="201" spans="1:56" x14ac:dyDescent="0.25">
      <c r="A201" s="23"/>
      <c r="B201" s="23"/>
      <c r="C201" s="23"/>
      <c r="E201" s="23"/>
      <c r="F201" s="23"/>
      <c r="G201" s="23"/>
      <c r="H201" s="23"/>
      <c r="I201" s="23"/>
      <c r="K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row>
    <row r="202" spans="1:56" x14ac:dyDescent="0.25">
      <c r="A202" s="23"/>
      <c r="B202" s="23"/>
      <c r="C202" s="23"/>
      <c r="E202" s="23"/>
      <c r="F202" s="23"/>
      <c r="G202" s="23"/>
      <c r="H202" s="23"/>
      <c r="I202" s="23"/>
      <c r="K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row>
    <row r="203" spans="1:56" x14ac:dyDescent="0.25">
      <c r="A203" s="23"/>
      <c r="B203" s="23"/>
      <c r="C203" s="23"/>
      <c r="E203" s="23"/>
      <c r="F203" s="23"/>
      <c r="G203" s="23"/>
      <c r="H203" s="23"/>
      <c r="I203" s="23"/>
      <c r="K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row>
    <row r="204" spans="1:56" x14ac:dyDescent="0.25">
      <c r="A204" s="23"/>
      <c r="B204" s="23"/>
      <c r="C204" s="23"/>
      <c r="E204" s="23"/>
      <c r="F204" s="23"/>
      <c r="G204" s="23"/>
      <c r="H204" s="23"/>
      <c r="I204" s="23"/>
      <c r="K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row>
    <row r="205" spans="1:56" x14ac:dyDescent="0.25">
      <c r="A205" s="23"/>
      <c r="B205" s="23"/>
      <c r="C205" s="23"/>
      <c r="E205" s="23"/>
      <c r="F205" s="23"/>
      <c r="G205" s="23"/>
      <c r="H205" s="23"/>
      <c r="I205" s="23"/>
      <c r="K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row>
    <row r="206" spans="1:56" x14ac:dyDescent="0.25">
      <c r="A206" s="23"/>
      <c r="B206" s="23"/>
      <c r="C206" s="23"/>
      <c r="E206" s="23"/>
      <c r="F206" s="23"/>
      <c r="G206" s="23"/>
      <c r="H206" s="23"/>
      <c r="I206" s="23"/>
      <c r="K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row>
    <row r="207" spans="1:56" x14ac:dyDescent="0.25">
      <c r="A207" s="23"/>
      <c r="B207" s="23"/>
      <c r="C207" s="23"/>
      <c r="E207" s="23"/>
      <c r="F207" s="23"/>
      <c r="G207" s="23"/>
      <c r="H207" s="23"/>
      <c r="I207" s="23"/>
      <c r="K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row>
    <row r="208" spans="1:56" x14ac:dyDescent="0.25">
      <c r="A208" s="23"/>
      <c r="B208" s="23"/>
      <c r="C208" s="23"/>
      <c r="E208" s="23"/>
      <c r="F208" s="23"/>
      <c r="G208" s="23"/>
      <c r="H208" s="23"/>
      <c r="I208" s="23"/>
      <c r="K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row>
    <row r="209" spans="1:56" x14ac:dyDescent="0.25">
      <c r="A209" s="23"/>
      <c r="B209" s="23"/>
      <c r="C209" s="23"/>
      <c r="E209" s="23"/>
      <c r="F209" s="23"/>
      <c r="G209" s="23"/>
      <c r="H209" s="23"/>
      <c r="I209" s="23"/>
      <c r="K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row>
    <row r="210" spans="1:56" x14ac:dyDescent="0.25">
      <c r="A210" s="23"/>
      <c r="B210" s="23"/>
      <c r="C210" s="23"/>
      <c r="E210" s="23"/>
      <c r="F210" s="23"/>
      <c r="G210" s="23"/>
      <c r="H210" s="23"/>
      <c r="I210" s="23"/>
      <c r="K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row>
    <row r="211" spans="1:56" x14ac:dyDescent="0.25">
      <c r="A211" s="23"/>
      <c r="B211" s="23"/>
      <c r="C211" s="23"/>
      <c r="E211" s="23"/>
      <c r="F211" s="23"/>
      <c r="G211" s="23"/>
      <c r="H211" s="23"/>
      <c r="I211" s="23"/>
      <c r="K211" s="23"/>
      <c r="Q211" s="23"/>
      <c r="R211" s="23"/>
      <c r="S211" s="23"/>
      <c r="T211" s="23"/>
      <c r="U211" s="23"/>
      <c r="V211" s="23"/>
      <c r="W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row>
    <row r="212" spans="1:56" x14ac:dyDescent="0.25">
      <c r="A212" s="23"/>
      <c r="B212" s="23"/>
      <c r="C212" s="23"/>
      <c r="E212" s="23"/>
      <c r="F212" s="23"/>
      <c r="G212" s="23"/>
      <c r="H212" s="23"/>
      <c r="I212" s="23"/>
      <c r="K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row>
    <row r="213" spans="1:56" x14ac:dyDescent="0.25">
      <c r="A213" s="23"/>
      <c r="B213" s="23"/>
      <c r="C213" s="23"/>
      <c r="E213" s="23"/>
      <c r="F213" s="23"/>
      <c r="G213" s="23"/>
      <c r="H213" s="23"/>
      <c r="I213" s="23"/>
      <c r="K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row>
    <row r="214" spans="1:56" x14ac:dyDescent="0.25">
      <c r="A214" s="23"/>
      <c r="B214" s="23"/>
      <c r="C214" s="23"/>
      <c r="E214" s="23"/>
      <c r="F214" s="23"/>
      <c r="G214" s="23"/>
      <c r="H214" s="23"/>
      <c r="I214" s="23"/>
      <c r="K214" s="23"/>
      <c r="Q214" s="23"/>
      <c r="R214" s="23"/>
      <c r="S214" s="23"/>
      <c r="T214" s="23"/>
      <c r="U214" s="23"/>
      <c r="V214" s="23"/>
      <c r="W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row>
    <row r="215" spans="1:56" x14ac:dyDescent="0.25">
      <c r="A215" s="23"/>
      <c r="B215" s="23"/>
      <c r="C215" s="23"/>
      <c r="E215" s="23"/>
      <c r="F215" s="23"/>
      <c r="G215" s="23"/>
      <c r="H215" s="23"/>
      <c r="I215" s="23"/>
      <c r="K215" s="23"/>
      <c r="Q215" s="23"/>
      <c r="R215" s="23"/>
      <c r="S215" s="23"/>
      <c r="T215" s="23"/>
      <c r="U215" s="23"/>
      <c r="V215" s="23"/>
      <c r="W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row>
    <row r="216" spans="1:56" x14ac:dyDescent="0.25">
      <c r="A216" s="23"/>
      <c r="B216" s="23"/>
      <c r="C216" s="23"/>
      <c r="E216" s="23"/>
      <c r="F216" s="23"/>
      <c r="G216" s="23"/>
      <c r="H216" s="23"/>
      <c r="I216" s="23"/>
      <c r="K216" s="23"/>
      <c r="Q216" s="23"/>
      <c r="R216" s="23"/>
      <c r="S216" s="23"/>
      <c r="T216" s="23"/>
      <c r="U216" s="23"/>
      <c r="V216" s="23"/>
      <c r="W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row>
    <row r="217" spans="1:56" x14ac:dyDescent="0.25">
      <c r="A217" s="23"/>
      <c r="B217" s="23"/>
      <c r="C217" s="23"/>
      <c r="E217" s="23"/>
      <c r="F217" s="23"/>
      <c r="G217" s="23"/>
      <c r="H217" s="23"/>
      <c r="I217" s="23"/>
      <c r="K217" s="23"/>
      <c r="Q217" s="23"/>
      <c r="R217" s="23"/>
      <c r="S217" s="23"/>
      <c r="T217" s="23"/>
      <c r="U217" s="23"/>
      <c r="V217" s="23"/>
      <c r="W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row>
    <row r="218" spans="1:56" x14ac:dyDescent="0.25">
      <c r="A218" s="23"/>
      <c r="B218" s="23"/>
      <c r="C218" s="23"/>
      <c r="E218" s="23"/>
      <c r="F218" s="23"/>
      <c r="G218" s="23"/>
      <c r="H218" s="23"/>
      <c r="I218" s="23"/>
      <c r="K218" s="23"/>
      <c r="Q218" s="23"/>
      <c r="R218" s="23"/>
      <c r="S218" s="23"/>
      <c r="T218" s="23"/>
      <c r="U218" s="23"/>
      <c r="V218" s="23"/>
      <c r="W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row>
    <row r="219" spans="1:56" x14ac:dyDescent="0.25">
      <c r="A219" s="23"/>
      <c r="B219" s="23"/>
      <c r="C219" s="23"/>
      <c r="E219" s="23"/>
      <c r="F219" s="23"/>
      <c r="G219" s="23"/>
      <c r="H219" s="23"/>
      <c r="I219" s="23"/>
      <c r="K219" s="23"/>
      <c r="Q219" s="23"/>
      <c r="R219" s="23"/>
      <c r="S219" s="23"/>
      <c r="T219" s="23"/>
      <c r="U219" s="23"/>
      <c r="V219" s="23"/>
      <c r="W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row>
    <row r="220" spans="1:56" x14ac:dyDescent="0.25">
      <c r="A220" s="23"/>
      <c r="B220" s="23"/>
      <c r="C220" s="23"/>
      <c r="E220" s="23"/>
      <c r="F220" s="23"/>
      <c r="G220" s="23"/>
      <c r="H220" s="23"/>
      <c r="I220" s="23"/>
      <c r="K220" s="23"/>
      <c r="Q220" s="23"/>
      <c r="R220" s="23"/>
      <c r="S220" s="23"/>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row>
    <row r="221" spans="1:56" x14ac:dyDescent="0.25">
      <c r="A221" s="23"/>
      <c r="B221" s="23"/>
      <c r="C221" s="23"/>
      <c r="E221" s="23"/>
      <c r="F221" s="23"/>
      <c r="G221" s="23"/>
      <c r="H221" s="23"/>
      <c r="I221" s="23"/>
      <c r="K221" s="23"/>
      <c r="Q221" s="23"/>
      <c r="R221" s="23"/>
      <c r="S221" s="23"/>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row>
    <row r="222" spans="1:56" x14ac:dyDescent="0.25">
      <c r="A222" s="23"/>
      <c r="B222" s="23"/>
      <c r="C222" s="23"/>
      <c r="E222" s="23"/>
      <c r="F222" s="23"/>
      <c r="G222" s="23"/>
      <c r="H222" s="23"/>
      <c r="I222" s="23"/>
      <c r="K222" s="23"/>
      <c r="Q222" s="23"/>
      <c r="R222" s="23"/>
      <c r="S222" s="23"/>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row>
    <row r="223" spans="1:56" x14ac:dyDescent="0.25">
      <c r="A223" s="23"/>
      <c r="B223" s="23"/>
      <c r="C223" s="23"/>
      <c r="E223" s="23"/>
      <c r="F223" s="23"/>
      <c r="G223" s="23"/>
      <c r="H223" s="23"/>
      <c r="I223" s="23"/>
      <c r="K223" s="23"/>
      <c r="Q223" s="23"/>
      <c r="R223" s="23"/>
      <c r="S223" s="23"/>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row>
    <row r="224" spans="1:56" x14ac:dyDescent="0.25">
      <c r="A224" s="23"/>
      <c r="B224" s="23"/>
      <c r="C224" s="23"/>
      <c r="E224" s="23"/>
      <c r="F224" s="23"/>
      <c r="G224" s="23"/>
      <c r="H224" s="23"/>
      <c r="I224" s="23"/>
      <c r="K224" s="23"/>
      <c r="Q224" s="23"/>
      <c r="R224" s="23"/>
      <c r="S224" s="23"/>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row>
    <row r="225" spans="1:56" x14ac:dyDescent="0.25">
      <c r="A225" s="23"/>
      <c r="B225" s="23"/>
      <c r="C225" s="23"/>
      <c r="E225" s="23"/>
      <c r="F225" s="23"/>
      <c r="G225" s="23"/>
      <c r="H225" s="23"/>
      <c r="I225" s="23"/>
      <c r="K225" s="23"/>
      <c r="Q225" s="23"/>
      <c r="R225" s="23"/>
      <c r="S225" s="23"/>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row>
    <row r="226" spans="1:56" x14ac:dyDescent="0.25">
      <c r="A226" s="23"/>
      <c r="B226" s="23"/>
      <c r="C226" s="23"/>
      <c r="E226" s="23"/>
      <c r="F226" s="23"/>
      <c r="G226" s="23"/>
      <c r="H226" s="23"/>
      <c r="I226" s="23"/>
      <c r="K226" s="23"/>
      <c r="Q226" s="23"/>
      <c r="R226" s="23"/>
      <c r="S226" s="23"/>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row>
    <row r="227" spans="1:56" x14ac:dyDescent="0.25">
      <c r="A227" s="23"/>
      <c r="B227" s="23"/>
      <c r="C227" s="23"/>
      <c r="E227" s="23"/>
      <c r="F227" s="23"/>
      <c r="G227" s="23"/>
      <c r="H227" s="23"/>
      <c r="I227" s="23"/>
      <c r="K227" s="23"/>
      <c r="Q227" s="23"/>
      <c r="R227" s="23"/>
      <c r="S227" s="23"/>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row>
    <row r="228" spans="1:56" x14ac:dyDescent="0.25">
      <c r="A228" s="23"/>
      <c r="B228" s="23"/>
      <c r="C228" s="23"/>
      <c r="E228" s="23"/>
      <c r="F228" s="23"/>
      <c r="G228" s="23"/>
      <c r="H228" s="23"/>
      <c r="I228" s="23"/>
      <c r="K228" s="23"/>
      <c r="Q228" s="23"/>
      <c r="R228" s="23"/>
      <c r="S228" s="23"/>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row>
    <row r="229" spans="1:56" x14ac:dyDescent="0.25">
      <c r="A229" s="23"/>
      <c r="B229" s="23"/>
      <c r="C229" s="23"/>
      <c r="E229" s="23"/>
      <c r="F229" s="23"/>
      <c r="G229" s="23"/>
      <c r="H229" s="23"/>
      <c r="I229" s="23"/>
      <c r="K229" s="23"/>
      <c r="Q229" s="23"/>
      <c r="R229" s="23"/>
      <c r="S229" s="23"/>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row>
    <row r="230" spans="1:56" x14ac:dyDescent="0.25">
      <c r="A230" s="23"/>
      <c r="B230" s="23"/>
      <c r="C230" s="23"/>
      <c r="E230" s="23"/>
      <c r="F230" s="23"/>
      <c r="G230" s="23"/>
      <c r="H230" s="23"/>
      <c r="I230" s="23"/>
      <c r="K230" s="23"/>
      <c r="Q230" s="23"/>
      <c r="R230" s="23"/>
      <c r="S230" s="23"/>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row>
    <row r="231" spans="1:56" x14ac:dyDescent="0.25">
      <c r="A231" s="23"/>
      <c r="B231" s="23"/>
      <c r="C231" s="23"/>
      <c r="E231" s="23"/>
      <c r="F231" s="23"/>
      <c r="G231" s="23"/>
      <c r="H231" s="23"/>
      <c r="I231" s="23"/>
      <c r="K231" s="23"/>
      <c r="Q231" s="23"/>
      <c r="R231" s="23"/>
      <c r="S231" s="23"/>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row>
    <row r="232" spans="1:56" x14ac:dyDescent="0.25">
      <c r="A232" s="23"/>
      <c r="B232" s="23"/>
      <c r="C232" s="23"/>
      <c r="E232" s="23"/>
      <c r="F232" s="23"/>
      <c r="G232" s="23"/>
      <c r="H232" s="23"/>
      <c r="I232" s="23"/>
      <c r="K232" s="23"/>
      <c r="Q232" s="23"/>
      <c r="R232" s="23"/>
      <c r="S232" s="23"/>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row>
    <row r="233" spans="1:56" x14ac:dyDescent="0.25">
      <c r="A233" s="23"/>
      <c r="B233" s="23"/>
      <c r="C233" s="23"/>
      <c r="E233" s="23"/>
      <c r="F233" s="23"/>
      <c r="G233" s="23"/>
      <c r="H233" s="23"/>
      <c r="I233" s="23"/>
      <c r="K233" s="23"/>
      <c r="Q233" s="23"/>
      <c r="R233" s="23"/>
      <c r="S233" s="23"/>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row>
    <row r="234" spans="1:56" x14ac:dyDescent="0.25">
      <c r="A234" s="23"/>
      <c r="B234" s="23"/>
      <c r="C234" s="23"/>
      <c r="E234" s="23"/>
      <c r="F234" s="23"/>
      <c r="G234" s="23"/>
      <c r="H234" s="23"/>
      <c r="I234" s="23"/>
      <c r="K234" s="23"/>
      <c r="Q234" s="23"/>
      <c r="R234" s="23"/>
      <c r="S234" s="23"/>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row>
    <row r="235" spans="1:56" x14ac:dyDescent="0.25">
      <c r="A235" s="23"/>
      <c r="B235" s="23"/>
      <c r="C235" s="23"/>
      <c r="E235" s="23"/>
      <c r="F235" s="23"/>
      <c r="G235" s="23"/>
      <c r="H235" s="23"/>
      <c r="I235" s="23"/>
      <c r="K235" s="23"/>
      <c r="Q235" s="23"/>
      <c r="R235" s="23"/>
      <c r="S235" s="23"/>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row>
    <row r="236" spans="1:56" x14ac:dyDescent="0.25">
      <c r="A236" s="23"/>
      <c r="B236" s="23"/>
      <c r="C236" s="23"/>
      <c r="E236" s="23"/>
      <c r="F236" s="23"/>
      <c r="G236" s="23"/>
      <c r="H236" s="23"/>
      <c r="I236" s="23"/>
      <c r="K236" s="23"/>
      <c r="Q236" s="23"/>
      <c r="R236" s="23"/>
      <c r="S236" s="23"/>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row>
    <row r="237" spans="1:56" x14ac:dyDescent="0.25">
      <c r="A237" s="23"/>
      <c r="B237" s="23"/>
      <c r="C237" s="23"/>
      <c r="E237" s="23"/>
      <c r="F237" s="23"/>
      <c r="G237" s="23"/>
      <c r="H237" s="23"/>
      <c r="I237" s="23"/>
      <c r="K237" s="23"/>
      <c r="Q237" s="23"/>
      <c r="R237" s="23"/>
      <c r="S237" s="23"/>
      <c r="T237" s="23"/>
      <c r="U237" s="23"/>
      <c r="V237" s="23"/>
      <c r="W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row>
    <row r="238" spans="1:56" x14ac:dyDescent="0.25">
      <c r="A238" s="23"/>
      <c r="B238" s="23"/>
      <c r="C238" s="23"/>
      <c r="E238" s="23"/>
      <c r="F238" s="23"/>
      <c r="G238" s="23"/>
      <c r="H238" s="23"/>
      <c r="I238" s="23"/>
      <c r="K238" s="23"/>
      <c r="Q238" s="23"/>
      <c r="R238" s="23"/>
      <c r="S238" s="23"/>
      <c r="T238" s="23"/>
      <c r="U238" s="23"/>
      <c r="V238" s="23"/>
      <c r="W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row>
    <row r="239" spans="1:56" x14ac:dyDescent="0.25">
      <c r="A239" s="23"/>
      <c r="B239" s="23"/>
      <c r="C239" s="23"/>
      <c r="E239" s="23"/>
      <c r="F239" s="23"/>
      <c r="G239" s="23"/>
      <c r="H239" s="23"/>
      <c r="I239" s="23"/>
      <c r="K239" s="23"/>
      <c r="Q239" s="23"/>
      <c r="R239" s="23"/>
      <c r="S239" s="23"/>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row>
    <row r="240" spans="1:56" x14ac:dyDescent="0.25">
      <c r="A240" s="23"/>
      <c r="B240" s="23"/>
      <c r="C240" s="23"/>
      <c r="E240" s="23"/>
      <c r="F240" s="23"/>
      <c r="G240" s="23"/>
      <c r="H240" s="23"/>
      <c r="I240" s="23"/>
      <c r="K240" s="23"/>
      <c r="Q240" s="23"/>
      <c r="R240" s="23"/>
      <c r="S240" s="23"/>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row>
    <row r="241" spans="1:56" x14ac:dyDescent="0.25">
      <c r="A241" s="23"/>
      <c r="B241" s="23"/>
      <c r="C241" s="23"/>
      <c r="E241" s="23"/>
      <c r="F241" s="23"/>
      <c r="G241" s="23"/>
      <c r="H241" s="23"/>
      <c r="I241" s="23"/>
      <c r="K241" s="23"/>
      <c r="Q241" s="23"/>
      <c r="R241" s="23"/>
      <c r="S241" s="23"/>
      <c r="T241" s="23"/>
      <c r="U241" s="23"/>
      <c r="V241" s="23"/>
      <c r="W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row>
    <row r="242" spans="1:56" x14ac:dyDescent="0.25">
      <c r="A242" s="23"/>
      <c r="B242" s="23"/>
      <c r="C242" s="23"/>
      <c r="E242" s="23"/>
      <c r="F242" s="23"/>
      <c r="G242" s="23"/>
      <c r="H242" s="23"/>
      <c r="I242" s="23"/>
      <c r="K242" s="23"/>
      <c r="Q242" s="23"/>
      <c r="R242" s="23"/>
      <c r="S242" s="23"/>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row>
    <row r="243" spans="1:56" x14ac:dyDescent="0.25">
      <c r="A243" s="23"/>
      <c r="B243" s="23"/>
      <c r="C243" s="23"/>
      <c r="E243" s="23"/>
      <c r="F243" s="23"/>
      <c r="G243" s="23"/>
      <c r="H243" s="23"/>
      <c r="I243" s="23"/>
      <c r="K243" s="23"/>
      <c r="Q243" s="23"/>
      <c r="R243" s="23"/>
      <c r="S243" s="23"/>
      <c r="T243" s="23"/>
      <c r="U243" s="23"/>
      <c r="V243" s="23"/>
      <c r="W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row>
    <row r="244" spans="1:56" x14ac:dyDescent="0.25">
      <c r="A244" s="23"/>
      <c r="B244" s="23"/>
      <c r="C244" s="23"/>
      <c r="E244" s="23"/>
      <c r="F244" s="23"/>
      <c r="G244" s="23"/>
      <c r="H244" s="23"/>
      <c r="I244" s="23"/>
      <c r="K244" s="23"/>
      <c r="Q244" s="23"/>
      <c r="R244" s="23"/>
      <c r="S244" s="23"/>
      <c r="T244" s="23"/>
      <c r="U244" s="23"/>
      <c r="V244" s="23"/>
      <c r="W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row>
    <row r="245" spans="1:56" x14ac:dyDescent="0.25">
      <c r="A245" s="23"/>
      <c r="B245" s="23"/>
      <c r="C245" s="23"/>
      <c r="E245" s="23"/>
      <c r="F245" s="23"/>
      <c r="G245" s="23"/>
      <c r="H245" s="23"/>
      <c r="I245" s="23"/>
      <c r="K245" s="23"/>
      <c r="Q245" s="23"/>
      <c r="R245" s="23"/>
      <c r="S245" s="23"/>
      <c r="T245" s="23"/>
      <c r="U245" s="23"/>
      <c r="V245" s="23"/>
      <c r="W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row>
    <row r="246" spans="1:56" x14ac:dyDescent="0.25">
      <c r="A246" s="23"/>
      <c r="B246" s="23"/>
      <c r="C246" s="23"/>
      <c r="E246" s="23"/>
      <c r="F246" s="23"/>
      <c r="G246" s="23"/>
      <c r="H246" s="23"/>
      <c r="I246" s="23"/>
      <c r="K246" s="23"/>
      <c r="Q246" s="23"/>
      <c r="R246" s="23"/>
      <c r="S246" s="23"/>
      <c r="T246" s="23"/>
      <c r="U246" s="23"/>
      <c r="V246" s="23"/>
      <c r="W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row>
    <row r="247" spans="1:56" x14ac:dyDescent="0.25">
      <c r="A247" s="23"/>
      <c r="B247" s="23"/>
      <c r="C247" s="23"/>
      <c r="E247" s="23"/>
      <c r="F247" s="23"/>
      <c r="G247" s="23"/>
      <c r="H247" s="23"/>
      <c r="I247" s="23"/>
      <c r="K247" s="23"/>
      <c r="Q247" s="23"/>
      <c r="R247" s="23"/>
      <c r="S247" s="23"/>
      <c r="T247" s="23"/>
      <c r="U247" s="23"/>
      <c r="V247" s="23"/>
      <c r="W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row>
    <row r="248" spans="1:56" x14ac:dyDescent="0.25">
      <c r="A248" s="23"/>
      <c r="B248" s="23"/>
      <c r="C248" s="23"/>
      <c r="E248" s="23"/>
      <c r="F248" s="23"/>
      <c r="G248" s="23"/>
      <c r="H248" s="23"/>
      <c r="I248" s="23"/>
      <c r="K248" s="23"/>
      <c r="Q248" s="23"/>
      <c r="R248" s="23"/>
      <c r="S248" s="23"/>
      <c r="T248" s="23"/>
      <c r="U248" s="23"/>
      <c r="V248" s="23"/>
      <c r="W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row>
    <row r="249" spans="1:56" x14ac:dyDescent="0.25">
      <c r="A249" s="23"/>
      <c r="B249" s="23"/>
      <c r="C249" s="23"/>
      <c r="E249" s="23"/>
      <c r="F249" s="23"/>
      <c r="G249" s="23"/>
      <c r="H249" s="23"/>
      <c r="I249" s="23"/>
      <c r="K249" s="23"/>
      <c r="Q249" s="23"/>
      <c r="R249" s="23"/>
      <c r="S249" s="23"/>
      <c r="T249" s="23"/>
      <c r="U249" s="23"/>
      <c r="V249" s="23"/>
      <c r="W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row>
    <row r="250" spans="1:56" x14ac:dyDescent="0.25">
      <c r="A250" s="23"/>
      <c r="B250" s="23"/>
      <c r="C250" s="23"/>
      <c r="E250" s="23"/>
      <c r="F250" s="23"/>
      <c r="G250" s="23"/>
      <c r="H250" s="23"/>
      <c r="I250" s="23"/>
      <c r="K250" s="23"/>
      <c r="Q250" s="23"/>
      <c r="R250" s="23"/>
      <c r="S250" s="23"/>
      <c r="T250" s="23"/>
      <c r="U250" s="23"/>
      <c r="V250" s="23"/>
      <c r="W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row>
    <row r="251" spans="1:56" x14ac:dyDescent="0.25">
      <c r="A251" s="23"/>
      <c r="B251" s="23"/>
      <c r="C251" s="23"/>
      <c r="E251" s="23"/>
      <c r="F251" s="23"/>
      <c r="G251" s="23"/>
      <c r="H251" s="23"/>
      <c r="I251" s="23"/>
      <c r="K251" s="23"/>
      <c r="Q251" s="23"/>
      <c r="R251" s="23"/>
      <c r="S251" s="23"/>
      <c r="T251" s="23"/>
      <c r="U251" s="23"/>
      <c r="V251" s="23"/>
      <c r="W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row>
    <row r="252" spans="1:56" x14ac:dyDescent="0.25">
      <c r="A252" s="23"/>
      <c r="B252" s="23"/>
      <c r="C252" s="23"/>
      <c r="E252" s="23"/>
      <c r="F252" s="23"/>
      <c r="G252" s="23"/>
      <c r="H252" s="23"/>
      <c r="I252" s="23"/>
      <c r="K252" s="23"/>
      <c r="Q252" s="23"/>
      <c r="R252" s="23"/>
      <c r="S252" s="23"/>
      <c r="T252" s="23"/>
      <c r="U252" s="23"/>
      <c r="V252" s="23"/>
      <c r="W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row>
    <row r="253" spans="1:56" x14ac:dyDescent="0.25">
      <c r="A253" s="23"/>
      <c r="B253" s="23"/>
      <c r="C253" s="23"/>
      <c r="E253" s="23"/>
      <c r="F253" s="23"/>
      <c r="G253" s="23"/>
      <c r="H253" s="23"/>
      <c r="I253" s="23"/>
      <c r="K253" s="23"/>
      <c r="Q253" s="23"/>
      <c r="R253" s="23"/>
      <c r="S253" s="23"/>
      <c r="T253" s="23"/>
      <c r="U253" s="23"/>
      <c r="V253" s="23"/>
      <c r="W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row>
    <row r="254" spans="1:56" x14ac:dyDescent="0.25">
      <c r="A254" s="23"/>
      <c r="B254" s="23"/>
      <c r="C254" s="23"/>
      <c r="E254" s="23"/>
      <c r="F254" s="23"/>
      <c r="G254" s="23"/>
      <c r="H254" s="23"/>
      <c r="I254" s="23"/>
      <c r="K254" s="23"/>
      <c r="Q254" s="23"/>
      <c r="R254" s="23"/>
      <c r="S254" s="23"/>
      <c r="T254" s="23"/>
      <c r="U254" s="23"/>
      <c r="V254" s="23"/>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row>
    <row r="255" spans="1:56" x14ac:dyDescent="0.25">
      <c r="A255" s="23"/>
      <c r="B255" s="23"/>
      <c r="C255" s="23"/>
      <c r="E255" s="23"/>
      <c r="F255" s="23"/>
      <c r="G255" s="23"/>
      <c r="H255" s="23"/>
      <c r="I255" s="23"/>
      <c r="K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row>
    <row r="256" spans="1:56" x14ac:dyDescent="0.25">
      <c r="A256" s="23"/>
      <c r="B256" s="23"/>
      <c r="C256" s="23"/>
      <c r="E256" s="23"/>
      <c r="F256" s="23"/>
      <c r="G256" s="23"/>
      <c r="H256" s="23"/>
      <c r="I256" s="23"/>
      <c r="K256" s="23"/>
      <c r="Q256" s="23"/>
      <c r="R256" s="23"/>
      <c r="S256" s="23"/>
      <c r="T256" s="23"/>
      <c r="U256" s="23"/>
      <c r="V256" s="23"/>
      <c r="W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row>
    <row r="257" spans="1:56" x14ac:dyDescent="0.25">
      <c r="A257" s="23"/>
      <c r="B257" s="23"/>
      <c r="C257" s="23"/>
      <c r="E257" s="23"/>
      <c r="F257" s="23"/>
      <c r="G257" s="23"/>
      <c r="H257" s="23"/>
      <c r="I257" s="23"/>
      <c r="K257" s="23"/>
      <c r="Q257" s="23"/>
      <c r="R257" s="23"/>
      <c r="S257" s="23"/>
      <c r="T257" s="23"/>
      <c r="U257" s="23"/>
      <c r="V257" s="23"/>
      <c r="W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row>
    <row r="258" spans="1:56" x14ac:dyDescent="0.25">
      <c r="A258" s="23"/>
      <c r="B258" s="23"/>
      <c r="C258" s="23"/>
      <c r="E258" s="23"/>
      <c r="F258" s="23"/>
      <c r="G258" s="23"/>
      <c r="H258" s="23"/>
      <c r="I258" s="23"/>
      <c r="K258" s="23"/>
      <c r="Q258" s="23"/>
      <c r="R258" s="23"/>
      <c r="S258" s="23"/>
      <c r="T258" s="23"/>
      <c r="U258" s="23"/>
      <c r="V258" s="23"/>
      <c r="W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row>
    <row r="259" spans="1:56" x14ac:dyDescent="0.25">
      <c r="A259" s="23"/>
      <c r="B259" s="23"/>
      <c r="C259" s="23"/>
      <c r="E259" s="23"/>
      <c r="F259" s="23"/>
      <c r="G259" s="23"/>
      <c r="H259" s="23"/>
      <c r="I259" s="23"/>
      <c r="K259" s="23"/>
      <c r="Q259" s="23"/>
      <c r="R259" s="23"/>
      <c r="S259" s="23"/>
      <c r="T259" s="23"/>
      <c r="U259" s="23"/>
      <c r="V259" s="23"/>
      <c r="W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row>
    <row r="260" spans="1:56" x14ac:dyDescent="0.25">
      <c r="A260" s="23"/>
      <c r="B260" s="23"/>
      <c r="C260" s="23"/>
      <c r="E260" s="23"/>
      <c r="F260" s="23"/>
      <c r="G260" s="23"/>
      <c r="H260" s="23"/>
      <c r="I260" s="23"/>
      <c r="K260" s="23"/>
      <c r="Q260" s="23"/>
      <c r="R260" s="23"/>
      <c r="S260" s="23"/>
      <c r="T260" s="23"/>
      <c r="U260" s="23"/>
      <c r="V260" s="23"/>
      <c r="W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row>
    <row r="261" spans="1:56" x14ac:dyDescent="0.25">
      <c r="A261" s="23"/>
      <c r="B261" s="23"/>
      <c r="C261" s="23"/>
      <c r="E261" s="23"/>
      <c r="F261" s="23"/>
      <c r="G261" s="23"/>
      <c r="H261" s="23"/>
      <c r="I261" s="23"/>
      <c r="K261" s="23"/>
      <c r="Q261" s="23"/>
      <c r="R261" s="23"/>
      <c r="S261" s="23"/>
      <c r="T261" s="23"/>
      <c r="U261" s="23"/>
      <c r="V261" s="23"/>
      <c r="W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row>
    <row r="262" spans="1:56" x14ac:dyDescent="0.25">
      <c r="A262" s="23"/>
      <c r="B262" s="23"/>
      <c r="C262" s="23"/>
      <c r="E262" s="23"/>
      <c r="F262" s="23"/>
      <c r="G262" s="23"/>
      <c r="H262" s="23"/>
      <c r="I262" s="23"/>
      <c r="K262" s="23"/>
      <c r="Q262" s="23"/>
      <c r="R262" s="23"/>
      <c r="S262" s="23"/>
      <c r="T262" s="23"/>
      <c r="U262" s="23"/>
      <c r="V262" s="23"/>
      <c r="W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row>
    <row r="263" spans="1:56" x14ac:dyDescent="0.25">
      <c r="A263" s="23"/>
      <c r="B263" s="23"/>
      <c r="C263" s="23"/>
      <c r="E263" s="23"/>
      <c r="F263" s="23"/>
      <c r="G263" s="23"/>
      <c r="H263" s="23"/>
      <c r="I263" s="23"/>
      <c r="K263" s="23"/>
      <c r="Q263" s="23"/>
      <c r="R263" s="23"/>
      <c r="S263" s="23"/>
      <c r="T263" s="23"/>
      <c r="U263" s="23"/>
      <c r="V263" s="23"/>
      <c r="W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row>
    <row r="264" spans="1:56" x14ac:dyDescent="0.25">
      <c r="A264" s="23"/>
      <c r="B264" s="23"/>
      <c r="C264" s="23"/>
      <c r="E264" s="23"/>
      <c r="F264" s="23"/>
      <c r="G264" s="23"/>
      <c r="H264" s="23"/>
      <c r="I264" s="23"/>
      <c r="K264" s="23"/>
      <c r="Q264" s="23"/>
      <c r="R264" s="23"/>
      <c r="S264" s="23"/>
      <c r="T264" s="23"/>
      <c r="U264" s="23"/>
      <c r="V264" s="23"/>
      <c r="W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row>
    <row r="265" spans="1:56" x14ac:dyDescent="0.25">
      <c r="A265" s="23"/>
      <c r="B265" s="23"/>
      <c r="C265" s="23"/>
      <c r="E265" s="23"/>
      <c r="F265" s="23"/>
      <c r="G265" s="23"/>
      <c r="H265" s="23"/>
      <c r="I265" s="23"/>
      <c r="K265" s="23"/>
      <c r="Q265" s="23"/>
      <c r="R265" s="23"/>
      <c r="S265" s="23"/>
      <c r="T265" s="23"/>
      <c r="U265" s="23"/>
      <c r="V265" s="23"/>
      <c r="W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row>
    <row r="266" spans="1:56" x14ac:dyDescent="0.25">
      <c r="A266" s="23"/>
      <c r="B266" s="23"/>
      <c r="C266" s="23"/>
      <c r="E266" s="23"/>
      <c r="F266" s="23"/>
      <c r="G266" s="23"/>
      <c r="H266" s="23"/>
      <c r="I266" s="23"/>
      <c r="K266" s="23"/>
      <c r="Q266" s="23"/>
      <c r="R266" s="23"/>
      <c r="S266" s="23"/>
      <c r="T266" s="23"/>
      <c r="U266" s="23"/>
      <c r="V266" s="23"/>
      <c r="W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row>
    <row r="267" spans="1:56" x14ac:dyDescent="0.25">
      <c r="A267" s="23"/>
      <c r="B267" s="23"/>
      <c r="C267" s="23"/>
      <c r="E267" s="23"/>
      <c r="F267" s="23"/>
      <c r="G267" s="23"/>
      <c r="H267" s="23"/>
      <c r="I267" s="23"/>
      <c r="K267" s="23"/>
      <c r="Q267" s="23"/>
      <c r="R267" s="23"/>
      <c r="S267" s="23"/>
      <c r="T267" s="23"/>
      <c r="U267" s="23"/>
      <c r="V267" s="23"/>
      <c r="W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row>
    <row r="268" spans="1:56" x14ac:dyDescent="0.25">
      <c r="A268" s="23"/>
      <c r="B268" s="23"/>
      <c r="C268" s="23"/>
      <c r="E268" s="23"/>
      <c r="F268" s="23"/>
      <c r="G268" s="23"/>
      <c r="H268" s="23"/>
      <c r="I268" s="23"/>
      <c r="K268" s="23"/>
      <c r="Q268" s="23"/>
      <c r="R268" s="23"/>
      <c r="S268" s="23"/>
      <c r="T268" s="23"/>
      <c r="U268" s="23"/>
      <c r="V268" s="23"/>
      <c r="W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row>
    <row r="269" spans="1:56" x14ac:dyDescent="0.25">
      <c r="A269" s="23"/>
      <c r="B269" s="23"/>
      <c r="C269" s="23"/>
      <c r="E269" s="23"/>
      <c r="F269" s="23"/>
      <c r="G269" s="23"/>
      <c r="H269" s="23"/>
      <c r="I269" s="23"/>
      <c r="K269" s="23"/>
      <c r="Q269" s="23"/>
      <c r="R269" s="23"/>
      <c r="S269" s="23"/>
      <c r="T269" s="23"/>
      <c r="U269" s="23"/>
      <c r="V269" s="23"/>
      <c r="W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row>
    <row r="270" spans="1:56" x14ac:dyDescent="0.25">
      <c r="A270" s="23"/>
      <c r="B270" s="23"/>
      <c r="C270" s="23"/>
      <c r="E270" s="23"/>
      <c r="F270" s="23"/>
      <c r="G270" s="23"/>
      <c r="H270" s="23"/>
      <c r="I270" s="23"/>
      <c r="K270" s="23"/>
      <c r="Q270" s="23"/>
      <c r="R270" s="23"/>
      <c r="S270" s="23"/>
      <c r="T270" s="23"/>
      <c r="U270" s="23"/>
      <c r="V270" s="23"/>
      <c r="W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row>
    <row r="271" spans="1:56" x14ac:dyDescent="0.25">
      <c r="A271" s="23"/>
      <c r="B271" s="23"/>
      <c r="C271" s="23"/>
      <c r="E271" s="23"/>
      <c r="F271" s="23"/>
      <c r="G271" s="23"/>
      <c r="H271" s="23"/>
      <c r="I271" s="23"/>
      <c r="K271" s="23"/>
      <c r="Q271" s="23"/>
      <c r="R271" s="23"/>
      <c r="S271" s="23"/>
      <c r="T271" s="23"/>
      <c r="U271" s="23"/>
      <c r="V271" s="23"/>
      <c r="W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row>
    <row r="272" spans="1:56" x14ac:dyDescent="0.25">
      <c r="A272" s="23"/>
      <c r="B272" s="23"/>
      <c r="C272" s="23"/>
      <c r="E272" s="23"/>
      <c r="F272" s="23"/>
      <c r="G272" s="23"/>
      <c r="H272" s="23"/>
      <c r="I272" s="23"/>
      <c r="K272" s="23"/>
      <c r="Q272" s="23"/>
      <c r="R272" s="23"/>
      <c r="S272" s="23"/>
      <c r="T272" s="23"/>
      <c r="U272" s="23"/>
      <c r="V272" s="23"/>
      <c r="W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row>
    <row r="273" spans="1:56" x14ac:dyDescent="0.25">
      <c r="A273" s="23"/>
      <c r="B273" s="23"/>
      <c r="C273" s="23"/>
      <c r="E273" s="23"/>
      <c r="F273" s="23"/>
      <c r="G273" s="23"/>
      <c r="H273" s="23"/>
      <c r="I273" s="23"/>
      <c r="K273" s="23"/>
      <c r="Q273" s="23"/>
      <c r="R273" s="23"/>
      <c r="S273" s="23"/>
      <c r="T273" s="23"/>
      <c r="U273" s="23"/>
      <c r="V273" s="23"/>
      <c r="W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row>
    <row r="274" spans="1:56" x14ac:dyDescent="0.25">
      <c r="A274" s="23"/>
      <c r="B274" s="23"/>
      <c r="C274" s="23"/>
      <c r="E274" s="23"/>
      <c r="F274" s="23"/>
      <c r="G274" s="23"/>
      <c r="H274" s="23"/>
      <c r="I274" s="23"/>
      <c r="K274" s="23"/>
      <c r="Q274" s="23"/>
      <c r="R274" s="23"/>
      <c r="S274" s="23"/>
      <c r="T274" s="23"/>
      <c r="U274" s="23"/>
      <c r="V274" s="23"/>
      <c r="W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row>
    <row r="275" spans="1:56" x14ac:dyDescent="0.25">
      <c r="A275" s="23"/>
      <c r="B275" s="23"/>
      <c r="C275" s="23"/>
      <c r="E275" s="23"/>
      <c r="F275" s="23"/>
      <c r="G275" s="23"/>
      <c r="H275" s="23"/>
      <c r="I275" s="23"/>
      <c r="K275" s="23"/>
      <c r="Q275" s="23"/>
      <c r="R275" s="23"/>
      <c r="S275" s="23"/>
      <c r="T275" s="23"/>
      <c r="U275" s="23"/>
      <c r="V275" s="23"/>
      <c r="W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row>
    <row r="276" spans="1:56" x14ac:dyDescent="0.25">
      <c r="A276" s="23"/>
      <c r="B276" s="23"/>
      <c r="C276" s="23"/>
      <c r="E276" s="23"/>
      <c r="F276" s="23"/>
      <c r="G276" s="23"/>
      <c r="H276" s="23"/>
      <c r="I276" s="23"/>
      <c r="K276" s="23"/>
      <c r="Q276" s="23"/>
      <c r="R276" s="23"/>
      <c r="S276" s="23"/>
      <c r="T276" s="23"/>
      <c r="U276" s="23"/>
      <c r="V276" s="23"/>
      <c r="W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row>
    <row r="277" spans="1:56" x14ac:dyDescent="0.25">
      <c r="A277" s="23"/>
      <c r="B277" s="23"/>
      <c r="C277" s="23"/>
      <c r="E277" s="23"/>
      <c r="F277" s="23"/>
      <c r="G277" s="23"/>
      <c r="H277" s="23"/>
      <c r="I277" s="23"/>
      <c r="K277" s="23"/>
      <c r="Q277" s="23"/>
      <c r="R277" s="23"/>
      <c r="S277" s="23"/>
      <c r="T277" s="23"/>
      <c r="U277" s="23"/>
      <c r="V277" s="23"/>
      <c r="W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row>
    <row r="278" spans="1:56" x14ac:dyDescent="0.25">
      <c r="A278" s="23"/>
      <c r="B278" s="23"/>
      <c r="C278" s="23"/>
      <c r="E278" s="23"/>
      <c r="F278" s="23"/>
      <c r="G278" s="23"/>
      <c r="H278" s="23"/>
      <c r="I278" s="23"/>
      <c r="K278" s="23"/>
      <c r="Q278" s="23"/>
      <c r="R278" s="23"/>
      <c r="S278" s="23"/>
      <c r="T278" s="23"/>
      <c r="U278" s="23"/>
      <c r="V278" s="23"/>
      <c r="W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row>
    <row r="279" spans="1:56" x14ac:dyDescent="0.25">
      <c r="A279" s="23"/>
      <c r="B279" s="23"/>
      <c r="C279" s="23"/>
      <c r="E279" s="23"/>
      <c r="F279" s="23"/>
      <c r="G279" s="23"/>
      <c r="H279" s="23"/>
      <c r="I279" s="23"/>
      <c r="K279" s="23"/>
      <c r="Q279" s="23"/>
      <c r="R279" s="23"/>
      <c r="S279" s="23"/>
      <c r="T279" s="23"/>
      <c r="U279" s="23"/>
      <c r="V279" s="23"/>
      <c r="W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row>
    <row r="280" spans="1:56" x14ac:dyDescent="0.25">
      <c r="A280" s="23"/>
      <c r="B280" s="23"/>
      <c r="C280" s="23"/>
      <c r="E280" s="23"/>
      <c r="F280" s="23"/>
      <c r="G280" s="23"/>
      <c r="H280" s="23"/>
      <c r="I280" s="23"/>
      <c r="K280" s="23"/>
      <c r="Q280" s="23"/>
      <c r="R280" s="23"/>
      <c r="S280" s="23"/>
      <c r="T280" s="23"/>
      <c r="U280" s="23"/>
      <c r="V280" s="23"/>
      <c r="W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row>
    <row r="281" spans="1:56" x14ac:dyDescent="0.25">
      <c r="A281" s="23"/>
      <c r="B281" s="23"/>
      <c r="C281" s="23"/>
      <c r="E281" s="23"/>
      <c r="F281" s="23"/>
      <c r="G281" s="23"/>
      <c r="H281" s="23"/>
      <c r="I281" s="23"/>
      <c r="K281" s="23"/>
      <c r="Q281" s="23"/>
      <c r="R281" s="23"/>
      <c r="S281" s="23"/>
      <c r="T281" s="23"/>
      <c r="U281" s="23"/>
      <c r="V281" s="23"/>
      <c r="W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row>
    <row r="282" spans="1:56" x14ac:dyDescent="0.25">
      <c r="A282" s="23"/>
      <c r="B282" s="23"/>
      <c r="C282" s="23"/>
      <c r="E282" s="23"/>
      <c r="F282" s="23"/>
      <c r="G282" s="23"/>
      <c r="H282" s="23"/>
      <c r="I282" s="23"/>
      <c r="K282" s="23"/>
      <c r="Q282" s="23"/>
      <c r="R282" s="23"/>
      <c r="S282" s="23"/>
      <c r="T282" s="23"/>
      <c r="U282" s="23"/>
      <c r="V282" s="23"/>
      <c r="W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row>
    <row r="283" spans="1:56" x14ac:dyDescent="0.25">
      <c r="A283" s="23"/>
      <c r="B283" s="23"/>
      <c r="C283" s="23"/>
      <c r="E283" s="23"/>
      <c r="F283" s="23"/>
      <c r="G283" s="23"/>
      <c r="H283" s="23"/>
      <c r="I283" s="23"/>
      <c r="K283" s="23"/>
      <c r="Q283" s="23"/>
      <c r="R283" s="23"/>
      <c r="S283" s="23"/>
      <c r="T283" s="23"/>
      <c r="U283" s="23"/>
      <c r="V283" s="23"/>
      <c r="W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row>
    <row r="284" spans="1:56" x14ac:dyDescent="0.25">
      <c r="A284" s="23"/>
      <c r="B284" s="23"/>
      <c r="C284" s="23"/>
      <c r="E284" s="23"/>
      <c r="F284" s="23"/>
      <c r="G284" s="23"/>
      <c r="H284" s="23"/>
      <c r="I284" s="23"/>
      <c r="K284" s="23"/>
      <c r="Q284" s="23"/>
      <c r="R284" s="23"/>
      <c r="S284" s="23"/>
      <c r="T284" s="23"/>
      <c r="U284" s="23"/>
      <c r="V284" s="23"/>
      <c r="W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row>
    <row r="285" spans="1:56" x14ac:dyDescent="0.25">
      <c r="A285" s="23"/>
      <c r="B285" s="23"/>
      <c r="C285" s="23"/>
      <c r="E285" s="23"/>
      <c r="F285" s="23"/>
      <c r="G285" s="23"/>
      <c r="H285" s="23"/>
      <c r="I285" s="23"/>
      <c r="K285" s="23"/>
      <c r="Q285" s="23"/>
      <c r="R285" s="23"/>
      <c r="S285" s="23"/>
      <c r="T285" s="23"/>
      <c r="U285" s="23"/>
      <c r="V285" s="23"/>
      <c r="W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row>
    <row r="286" spans="1:56" x14ac:dyDescent="0.25">
      <c r="A286" s="23"/>
      <c r="B286" s="23"/>
      <c r="C286" s="23"/>
      <c r="E286" s="23"/>
      <c r="F286" s="23"/>
      <c r="G286" s="23"/>
      <c r="H286" s="23"/>
      <c r="I286" s="23"/>
      <c r="K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row>
    <row r="287" spans="1:56" x14ac:dyDescent="0.25">
      <c r="A287" s="23"/>
      <c r="B287" s="23"/>
      <c r="C287" s="23"/>
      <c r="E287" s="23"/>
      <c r="F287" s="23"/>
      <c r="G287" s="23"/>
      <c r="H287" s="23"/>
      <c r="I287" s="23"/>
      <c r="K287" s="23"/>
      <c r="Q287" s="23"/>
      <c r="R287" s="23"/>
      <c r="S287" s="23"/>
      <c r="T287" s="23"/>
      <c r="U287" s="23"/>
      <c r="V287" s="23"/>
      <c r="W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row>
    <row r="288" spans="1:56" x14ac:dyDescent="0.25">
      <c r="A288" s="23"/>
      <c r="B288" s="23"/>
      <c r="C288" s="23"/>
      <c r="E288" s="23"/>
      <c r="F288" s="23"/>
      <c r="G288" s="23"/>
      <c r="H288" s="23"/>
      <c r="I288" s="23"/>
      <c r="K288" s="23"/>
      <c r="Q288" s="23"/>
      <c r="R288" s="23"/>
      <c r="S288" s="23"/>
      <c r="T288" s="23"/>
      <c r="U288" s="23"/>
      <c r="V288" s="23"/>
      <c r="W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row>
    <row r="289" spans="1:56" x14ac:dyDescent="0.25">
      <c r="A289" s="23"/>
      <c r="B289" s="23"/>
      <c r="C289" s="23"/>
      <c r="E289" s="23"/>
      <c r="F289" s="23"/>
      <c r="G289" s="23"/>
      <c r="H289" s="23"/>
      <c r="I289" s="23"/>
      <c r="K289" s="23"/>
      <c r="Q289" s="23"/>
      <c r="R289" s="23"/>
      <c r="S289" s="23"/>
      <c r="T289" s="23"/>
      <c r="U289" s="23"/>
      <c r="V289" s="23"/>
      <c r="W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row>
    <row r="290" spans="1:56" x14ac:dyDescent="0.25">
      <c r="A290" s="23"/>
      <c r="B290" s="23"/>
      <c r="C290" s="23"/>
      <c r="E290" s="23"/>
      <c r="F290" s="23"/>
      <c r="G290" s="23"/>
      <c r="H290" s="23"/>
      <c r="I290" s="23"/>
      <c r="K290" s="23"/>
      <c r="Q290" s="23"/>
      <c r="R290" s="23"/>
      <c r="S290" s="23"/>
      <c r="T290" s="23"/>
      <c r="U290" s="23"/>
      <c r="V290" s="23"/>
      <c r="W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row>
    <row r="291" spans="1:56" x14ac:dyDescent="0.25">
      <c r="A291" s="23"/>
      <c r="B291" s="23"/>
      <c r="C291" s="23"/>
      <c r="E291" s="23"/>
      <c r="F291" s="23"/>
      <c r="G291" s="23"/>
      <c r="H291" s="23"/>
      <c r="I291" s="23"/>
      <c r="K291" s="23"/>
      <c r="Q291" s="23"/>
      <c r="R291" s="23"/>
      <c r="S291" s="23"/>
      <c r="T291" s="23"/>
      <c r="U291" s="23"/>
      <c r="V291" s="23"/>
      <c r="W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row>
    <row r="292" spans="1:56" x14ac:dyDescent="0.25">
      <c r="A292" s="23"/>
      <c r="B292" s="23"/>
      <c r="C292" s="23"/>
      <c r="E292" s="23"/>
      <c r="F292" s="23"/>
      <c r="G292" s="23"/>
      <c r="H292" s="23"/>
      <c r="I292" s="23"/>
      <c r="K292" s="23"/>
      <c r="Q292" s="23"/>
      <c r="R292" s="23"/>
      <c r="S292" s="23"/>
      <c r="T292" s="23"/>
      <c r="U292" s="23"/>
      <c r="V292" s="23"/>
      <c r="W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row>
    <row r="293" spans="1:56" x14ac:dyDescent="0.25">
      <c r="A293" s="23"/>
      <c r="B293" s="23"/>
      <c r="C293" s="23"/>
      <c r="E293" s="23"/>
      <c r="F293" s="23"/>
      <c r="G293" s="23"/>
      <c r="H293" s="23"/>
      <c r="I293" s="23"/>
      <c r="K293" s="23"/>
      <c r="Q293" s="23"/>
      <c r="R293" s="23"/>
      <c r="S293" s="23"/>
      <c r="T293" s="23"/>
      <c r="U293" s="23"/>
      <c r="V293" s="23"/>
      <c r="W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row>
    <row r="294" spans="1:56" x14ac:dyDescent="0.25">
      <c r="A294" s="23"/>
      <c r="B294" s="23"/>
      <c r="C294" s="23"/>
      <c r="E294" s="23"/>
      <c r="F294" s="23"/>
      <c r="G294" s="23"/>
      <c r="H294" s="23"/>
      <c r="I294" s="23"/>
      <c r="K294" s="23"/>
      <c r="Q294" s="23"/>
      <c r="R294" s="23"/>
      <c r="S294" s="23"/>
      <c r="T294" s="23"/>
      <c r="U294" s="23"/>
      <c r="V294" s="23"/>
      <c r="W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row>
    <row r="295" spans="1:56" x14ac:dyDescent="0.25">
      <c r="A295" s="23"/>
      <c r="B295" s="23"/>
      <c r="C295" s="23"/>
      <c r="E295" s="23"/>
      <c r="F295" s="23"/>
      <c r="G295" s="23"/>
      <c r="H295" s="23"/>
      <c r="I295" s="23"/>
      <c r="K295" s="23"/>
      <c r="Q295" s="23"/>
      <c r="R295" s="23"/>
      <c r="S295" s="23"/>
      <c r="T295" s="23"/>
      <c r="U295" s="23"/>
      <c r="V295" s="23"/>
      <c r="W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row>
    <row r="296" spans="1:56" x14ac:dyDescent="0.25">
      <c r="A296" s="23"/>
      <c r="B296" s="23"/>
      <c r="C296" s="23"/>
      <c r="E296" s="23"/>
      <c r="F296" s="23"/>
      <c r="G296" s="23"/>
      <c r="H296" s="23"/>
      <c r="I296" s="23"/>
      <c r="K296" s="23"/>
      <c r="Q296" s="23"/>
      <c r="R296" s="23"/>
      <c r="S296" s="23"/>
      <c r="T296" s="23"/>
      <c r="U296" s="23"/>
      <c r="V296" s="23"/>
      <c r="W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row>
    <row r="297" spans="1:56" x14ac:dyDescent="0.25">
      <c r="A297" s="23"/>
      <c r="B297" s="23"/>
      <c r="C297" s="23"/>
      <c r="E297" s="23"/>
      <c r="F297" s="23"/>
      <c r="G297" s="23"/>
      <c r="H297" s="23"/>
      <c r="I297" s="23"/>
      <c r="K297" s="23"/>
      <c r="Q297" s="23"/>
      <c r="R297" s="23"/>
      <c r="S297" s="23"/>
      <c r="T297" s="23"/>
      <c r="U297" s="23"/>
      <c r="V297" s="23"/>
      <c r="W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row>
    <row r="298" spans="1:56" x14ac:dyDescent="0.25">
      <c r="A298" s="23"/>
      <c r="B298" s="23"/>
      <c r="C298" s="23"/>
      <c r="E298" s="23"/>
      <c r="F298" s="23"/>
      <c r="G298" s="23"/>
      <c r="H298" s="23"/>
      <c r="I298" s="23"/>
      <c r="K298" s="23"/>
      <c r="Q298" s="23"/>
      <c r="R298" s="23"/>
      <c r="S298" s="23"/>
      <c r="T298" s="23"/>
      <c r="U298" s="23"/>
      <c r="V298" s="23"/>
      <c r="W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row>
    <row r="299" spans="1:56" x14ac:dyDescent="0.25">
      <c r="A299" s="23"/>
      <c r="B299" s="23"/>
      <c r="C299" s="23"/>
      <c r="E299" s="23"/>
      <c r="F299" s="23"/>
      <c r="G299" s="23"/>
      <c r="H299" s="23"/>
      <c r="I299" s="23"/>
      <c r="K299" s="23"/>
      <c r="Q299" s="23"/>
      <c r="R299" s="23"/>
      <c r="S299" s="23"/>
      <c r="T299" s="23"/>
      <c r="U299" s="23"/>
      <c r="V299" s="23"/>
      <c r="W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row>
    <row r="300" spans="1:56" x14ac:dyDescent="0.25">
      <c r="A300" s="23"/>
      <c r="B300" s="23"/>
      <c r="C300" s="23"/>
      <c r="E300" s="23"/>
      <c r="F300" s="23"/>
      <c r="G300" s="23"/>
      <c r="H300" s="23"/>
      <c r="I300" s="23"/>
      <c r="K300" s="23"/>
      <c r="Q300" s="23"/>
      <c r="R300" s="23"/>
      <c r="S300" s="23"/>
      <c r="T300" s="23"/>
      <c r="U300" s="23"/>
      <c r="V300" s="23"/>
      <c r="W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row>
    <row r="301" spans="1:56" x14ac:dyDescent="0.25">
      <c r="A301" s="23"/>
      <c r="B301" s="23"/>
      <c r="C301" s="23"/>
      <c r="E301" s="23"/>
      <c r="F301" s="23"/>
      <c r="G301" s="23"/>
      <c r="H301" s="23"/>
      <c r="I301" s="23"/>
      <c r="K301" s="23"/>
      <c r="Q301" s="23"/>
      <c r="R301" s="23"/>
      <c r="S301" s="23"/>
      <c r="T301" s="23"/>
      <c r="U301" s="23"/>
      <c r="V301" s="23"/>
      <c r="W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row>
    <row r="302" spans="1:56" x14ac:dyDescent="0.25">
      <c r="A302" s="23"/>
      <c r="B302" s="23"/>
      <c r="C302" s="23"/>
      <c r="E302" s="23"/>
      <c r="F302" s="23"/>
      <c r="G302" s="23"/>
      <c r="H302" s="23"/>
      <c r="I302" s="23"/>
      <c r="K302" s="23"/>
      <c r="Q302" s="23"/>
      <c r="R302" s="23"/>
      <c r="S302" s="23"/>
      <c r="T302" s="23"/>
      <c r="U302" s="23"/>
      <c r="V302" s="23"/>
      <c r="W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row>
    <row r="303" spans="1:56" x14ac:dyDescent="0.25">
      <c r="A303" s="23"/>
      <c r="B303" s="23"/>
      <c r="C303" s="23"/>
      <c r="E303" s="23"/>
      <c r="F303" s="23"/>
      <c r="G303" s="23"/>
      <c r="H303" s="23"/>
      <c r="I303" s="23"/>
      <c r="K303" s="23"/>
      <c r="Q303" s="23"/>
      <c r="R303" s="23"/>
      <c r="S303" s="23"/>
      <c r="T303" s="23"/>
      <c r="U303" s="23"/>
      <c r="V303" s="23"/>
      <c r="W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row>
    <row r="304" spans="1:56" x14ac:dyDescent="0.25">
      <c r="A304" s="23"/>
      <c r="B304" s="23"/>
      <c r="C304" s="23"/>
      <c r="E304" s="23"/>
      <c r="F304" s="23"/>
      <c r="G304" s="23"/>
      <c r="H304" s="23"/>
      <c r="I304" s="23"/>
      <c r="K304" s="23"/>
      <c r="Q304" s="23"/>
      <c r="R304" s="23"/>
      <c r="S304" s="23"/>
      <c r="T304" s="23"/>
      <c r="U304" s="23"/>
      <c r="V304" s="23"/>
      <c r="W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row>
    <row r="305" spans="1:56" x14ac:dyDescent="0.25">
      <c r="A305" s="23"/>
      <c r="B305" s="23"/>
      <c r="C305" s="23"/>
      <c r="E305" s="23"/>
      <c r="F305" s="23"/>
      <c r="G305" s="23"/>
      <c r="H305" s="23"/>
      <c r="I305" s="23"/>
      <c r="K305" s="23"/>
      <c r="Q305" s="23"/>
      <c r="R305" s="23"/>
      <c r="S305" s="23"/>
      <c r="T305" s="23"/>
      <c r="U305" s="23"/>
      <c r="V305" s="23"/>
      <c r="W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row>
    <row r="306" spans="1:56" x14ac:dyDescent="0.25">
      <c r="A306" s="23"/>
      <c r="B306" s="23"/>
      <c r="C306" s="23"/>
      <c r="E306" s="23"/>
      <c r="F306" s="23"/>
      <c r="G306" s="23"/>
      <c r="H306" s="23"/>
      <c r="I306" s="23"/>
      <c r="K306" s="23"/>
      <c r="Q306" s="23"/>
      <c r="R306" s="23"/>
      <c r="S306" s="23"/>
      <c r="T306" s="23"/>
      <c r="U306" s="23"/>
      <c r="V306" s="23"/>
      <c r="W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row>
    <row r="307" spans="1:56" x14ac:dyDescent="0.25">
      <c r="A307" s="23"/>
      <c r="B307" s="23"/>
      <c r="C307" s="23"/>
      <c r="E307" s="23"/>
      <c r="F307" s="23"/>
      <c r="G307" s="23"/>
      <c r="H307" s="23"/>
      <c r="I307" s="23"/>
      <c r="K307" s="23"/>
      <c r="Q307" s="23"/>
      <c r="R307" s="23"/>
      <c r="S307" s="23"/>
      <c r="T307" s="23"/>
      <c r="U307" s="23"/>
      <c r="V307" s="23"/>
      <c r="W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row>
    <row r="308" spans="1:56" x14ac:dyDescent="0.25">
      <c r="A308" s="23"/>
      <c r="B308" s="23"/>
      <c r="C308" s="23"/>
      <c r="E308" s="23"/>
      <c r="F308" s="23"/>
      <c r="G308" s="23"/>
      <c r="H308" s="23"/>
      <c r="I308" s="23"/>
      <c r="K308" s="23"/>
      <c r="Q308" s="23"/>
      <c r="R308" s="23"/>
      <c r="S308" s="23"/>
      <c r="T308" s="23"/>
      <c r="U308" s="23"/>
      <c r="V308" s="23"/>
      <c r="W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row>
    <row r="309" spans="1:56" x14ac:dyDescent="0.25">
      <c r="A309" s="23"/>
      <c r="B309" s="23"/>
      <c r="C309" s="23"/>
      <c r="E309" s="23"/>
      <c r="F309" s="23"/>
      <c r="G309" s="23"/>
      <c r="H309" s="23"/>
      <c r="I309" s="23"/>
      <c r="K309" s="23"/>
      <c r="Q309" s="23"/>
      <c r="R309" s="23"/>
      <c r="S309" s="23"/>
      <c r="T309" s="23"/>
      <c r="U309" s="23"/>
      <c r="V309" s="23"/>
      <c r="W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row>
    <row r="310" spans="1:56" x14ac:dyDescent="0.25">
      <c r="A310" s="23"/>
      <c r="B310" s="23"/>
      <c r="C310" s="23"/>
      <c r="E310" s="23"/>
      <c r="F310" s="23"/>
      <c r="G310" s="23"/>
      <c r="H310" s="23"/>
      <c r="I310" s="23"/>
      <c r="K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row>
    <row r="311" spans="1:56" x14ac:dyDescent="0.25">
      <c r="A311" s="23"/>
      <c r="B311" s="23"/>
      <c r="C311" s="23"/>
      <c r="E311" s="23"/>
      <c r="F311" s="23"/>
      <c r="G311" s="23"/>
      <c r="H311" s="23"/>
      <c r="I311" s="23"/>
      <c r="K311" s="23"/>
      <c r="Q311" s="23"/>
      <c r="R311" s="23"/>
      <c r="S311" s="23"/>
      <c r="T311" s="23"/>
      <c r="U311" s="23"/>
      <c r="V311" s="23"/>
      <c r="W311" s="23"/>
      <c r="X311" s="23"/>
      <c r="Y311" s="23"/>
      <c r="Z311" s="23"/>
      <c r="AA311" s="23"/>
      <c r="AB311" s="23"/>
      <c r="AC311" s="23"/>
      <c r="AD311" s="23"/>
      <c r="AE311" s="23"/>
      <c r="AF311" s="23"/>
      <c r="AG311" s="23"/>
      <c r="AH311" s="23"/>
      <c r="AI311" s="23"/>
      <c r="AJ311" s="23"/>
      <c r="AK311" s="23"/>
      <c r="AL311" s="23"/>
      <c r="AM311" s="23"/>
      <c r="AN311" s="23"/>
      <c r="AO311" s="23"/>
      <c r="AP311" s="23"/>
      <c r="AQ311" s="23"/>
      <c r="AR311" s="23"/>
      <c r="AS311" s="23"/>
      <c r="AT311" s="23"/>
      <c r="AU311" s="23"/>
      <c r="AV311" s="23"/>
      <c r="AW311" s="23"/>
      <c r="AX311" s="23"/>
      <c r="AY311" s="23"/>
      <c r="AZ311" s="23"/>
      <c r="BA311" s="23"/>
      <c r="BB311" s="23"/>
      <c r="BC311" s="23"/>
      <c r="BD311" s="23"/>
    </row>
    <row r="312" spans="1:56" x14ac:dyDescent="0.25">
      <c r="A312" s="23"/>
      <c r="B312" s="23"/>
      <c r="C312" s="23"/>
      <c r="E312" s="23"/>
      <c r="F312" s="23"/>
      <c r="G312" s="23"/>
      <c r="H312" s="23"/>
      <c r="I312" s="23"/>
      <c r="K312" s="23"/>
      <c r="Q312" s="23"/>
      <c r="R312" s="23"/>
      <c r="S312" s="23"/>
      <c r="T312" s="23"/>
      <c r="U312" s="23"/>
      <c r="V312" s="23"/>
      <c r="W312" s="23"/>
      <c r="X312" s="23"/>
      <c r="Y312" s="23"/>
      <c r="Z312" s="23"/>
      <c r="AA312" s="23"/>
      <c r="AB312" s="23"/>
      <c r="AC312" s="23"/>
      <c r="AD312" s="23"/>
      <c r="AE312" s="23"/>
      <c r="AF312" s="23"/>
      <c r="AG312" s="23"/>
      <c r="AH312" s="23"/>
      <c r="AI312" s="23"/>
      <c r="AJ312" s="23"/>
      <c r="AK312" s="23"/>
      <c r="AL312" s="23"/>
      <c r="AM312" s="23"/>
      <c r="AN312" s="23"/>
      <c r="AO312" s="23"/>
      <c r="AP312" s="23"/>
      <c r="AQ312" s="23"/>
      <c r="AR312" s="23"/>
      <c r="AS312" s="23"/>
      <c r="AT312" s="23"/>
      <c r="AU312" s="23"/>
      <c r="AV312" s="23"/>
      <c r="AW312" s="23"/>
      <c r="AX312" s="23"/>
      <c r="AY312" s="23"/>
      <c r="AZ312" s="23"/>
      <c r="BA312" s="23"/>
      <c r="BB312" s="23"/>
      <c r="BC312" s="23"/>
      <c r="BD312" s="23"/>
    </row>
    <row r="313" spans="1:56" x14ac:dyDescent="0.25">
      <c r="A313" s="23"/>
      <c r="B313" s="23"/>
      <c r="C313" s="23"/>
      <c r="E313" s="23"/>
      <c r="F313" s="23"/>
      <c r="G313" s="23"/>
      <c r="H313" s="23"/>
      <c r="I313" s="23"/>
      <c r="K313" s="23"/>
      <c r="Q313" s="23"/>
      <c r="R313" s="23"/>
      <c r="S313" s="23"/>
      <c r="T313" s="23"/>
      <c r="U313" s="23"/>
      <c r="V313" s="23"/>
      <c r="W313" s="23"/>
      <c r="X313" s="23"/>
      <c r="Y313" s="23"/>
      <c r="Z313" s="23"/>
      <c r="AA313" s="23"/>
      <c r="AB313" s="23"/>
      <c r="AC313" s="23"/>
      <c r="AD313" s="23"/>
      <c r="AE313" s="23"/>
      <c r="AF313" s="23"/>
      <c r="AG313" s="23"/>
      <c r="AH313" s="23"/>
      <c r="AI313" s="23"/>
      <c r="AJ313" s="23"/>
      <c r="AK313" s="23"/>
      <c r="AL313" s="23"/>
      <c r="AM313" s="23"/>
      <c r="AN313" s="23"/>
      <c r="AO313" s="23"/>
      <c r="AP313" s="23"/>
      <c r="AQ313" s="23"/>
      <c r="AR313" s="23"/>
      <c r="AS313" s="23"/>
      <c r="AT313" s="23"/>
      <c r="AU313" s="23"/>
      <c r="AV313" s="23"/>
      <c r="AW313" s="23"/>
      <c r="AX313" s="23"/>
      <c r="AY313" s="23"/>
      <c r="AZ313" s="23"/>
      <c r="BA313" s="23"/>
      <c r="BB313" s="23"/>
      <c r="BC313" s="23"/>
      <c r="BD313" s="23"/>
    </row>
    <row r="314" spans="1:56" x14ac:dyDescent="0.25">
      <c r="A314" s="23"/>
      <c r="B314" s="23"/>
      <c r="C314" s="23"/>
      <c r="E314" s="23"/>
      <c r="F314" s="23"/>
      <c r="G314" s="23"/>
      <c r="H314" s="23"/>
      <c r="I314" s="23"/>
      <c r="K314" s="23"/>
      <c r="Q314" s="23"/>
      <c r="R314" s="23"/>
      <c r="S314" s="23"/>
      <c r="T314" s="23"/>
      <c r="U314" s="23"/>
      <c r="V314" s="23"/>
      <c r="W314" s="23"/>
      <c r="X314" s="23"/>
      <c r="Y314" s="23"/>
      <c r="Z314" s="23"/>
      <c r="AA314" s="23"/>
      <c r="AB314" s="23"/>
      <c r="AC314" s="23"/>
      <c r="AD314" s="23"/>
      <c r="AE314" s="23"/>
      <c r="AF314" s="23"/>
      <c r="AG314" s="23"/>
      <c r="AH314" s="23"/>
      <c r="AI314" s="23"/>
      <c r="AJ314" s="23"/>
      <c r="AK314" s="23"/>
      <c r="AL314" s="23"/>
      <c r="AM314" s="23"/>
      <c r="AN314" s="23"/>
      <c r="AO314" s="23"/>
      <c r="AP314" s="23"/>
      <c r="AQ314" s="23"/>
      <c r="AR314" s="23"/>
      <c r="AS314" s="23"/>
      <c r="AT314" s="23"/>
      <c r="AU314" s="23"/>
      <c r="AV314" s="23"/>
      <c r="AW314" s="23"/>
      <c r="AX314" s="23"/>
      <c r="AY314" s="23"/>
      <c r="AZ314" s="23"/>
      <c r="BA314" s="23"/>
      <c r="BB314" s="23"/>
      <c r="BC314" s="23"/>
      <c r="BD314" s="23"/>
    </row>
    <row r="315" spans="1:56" x14ac:dyDescent="0.25">
      <c r="A315" s="23"/>
      <c r="B315" s="23"/>
      <c r="C315" s="23"/>
      <c r="E315" s="23"/>
      <c r="F315" s="23"/>
      <c r="G315" s="23"/>
      <c r="H315" s="23"/>
      <c r="I315" s="23"/>
      <c r="K315" s="23"/>
      <c r="Q315" s="23"/>
      <c r="R315" s="23"/>
      <c r="S315" s="23"/>
      <c r="T315" s="23"/>
      <c r="U315" s="23"/>
      <c r="V315" s="23"/>
      <c r="W315" s="23"/>
      <c r="X315" s="23"/>
      <c r="Y315" s="23"/>
      <c r="Z315" s="23"/>
      <c r="AA315" s="23"/>
      <c r="AB315" s="23"/>
      <c r="AC315" s="23"/>
      <c r="AD315" s="23"/>
      <c r="AE315" s="23"/>
      <c r="AF315" s="23"/>
      <c r="AG315" s="23"/>
      <c r="AH315" s="23"/>
      <c r="AI315" s="23"/>
      <c r="AJ315" s="23"/>
      <c r="AK315" s="23"/>
      <c r="AL315" s="23"/>
      <c r="AM315" s="23"/>
      <c r="AN315" s="23"/>
      <c r="AO315" s="23"/>
      <c r="AP315" s="23"/>
      <c r="AQ315" s="23"/>
      <c r="AR315" s="23"/>
      <c r="AS315" s="23"/>
      <c r="AT315" s="23"/>
      <c r="AU315" s="23"/>
      <c r="AV315" s="23"/>
      <c r="AW315" s="23"/>
      <c r="AX315" s="23"/>
      <c r="AY315" s="23"/>
      <c r="AZ315" s="23"/>
      <c r="BA315" s="23"/>
      <c r="BB315" s="23"/>
      <c r="BC315" s="23"/>
      <c r="BD315" s="23"/>
    </row>
    <row r="316" spans="1:56" x14ac:dyDescent="0.25">
      <c r="A316" s="23"/>
      <c r="B316" s="23"/>
      <c r="C316" s="23"/>
      <c r="E316" s="23"/>
      <c r="F316" s="23"/>
      <c r="G316" s="23"/>
      <c r="H316" s="23"/>
      <c r="I316" s="23"/>
      <c r="K316" s="23"/>
      <c r="Q316" s="23"/>
      <c r="R316" s="23"/>
      <c r="S316" s="23"/>
      <c r="T316" s="23"/>
      <c r="U316" s="23"/>
      <c r="V316" s="23"/>
      <c r="W316" s="23"/>
      <c r="X316" s="23"/>
      <c r="Y316" s="23"/>
      <c r="Z316" s="23"/>
      <c r="AA316" s="23"/>
      <c r="AB316" s="23"/>
      <c r="AC316" s="23"/>
      <c r="AD316" s="23"/>
      <c r="AE316" s="23"/>
      <c r="AF316" s="23"/>
      <c r="AG316" s="23"/>
      <c r="AH316" s="23"/>
      <c r="AI316" s="23"/>
      <c r="AJ316" s="23"/>
      <c r="AK316" s="23"/>
      <c r="AL316" s="23"/>
      <c r="AM316" s="23"/>
      <c r="AN316" s="23"/>
      <c r="AO316" s="23"/>
      <c r="AP316" s="23"/>
      <c r="AQ316" s="23"/>
      <c r="AR316" s="23"/>
      <c r="AS316" s="23"/>
      <c r="AT316" s="23"/>
      <c r="AU316" s="23"/>
      <c r="AV316" s="23"/>
      <c r="AW316" s="23"/>
      <c r="AX316" s="23"/>
      <c r="AY316" s="23"/>
      <c r="AZ316" s="23"/>
      <c r="BA316" s="23"/>
      <c r="BB316" s="23"/>
      <c r="BC316" s="23"/>
      <c r="BD316" s="23"/>
    </row>
    <row r="317" spans="1:56" x14ac:dyDescent="0.25">
      <c r="A317" s="23"/>
      <c r="B317" s="23"/>
      <c r="C317" s="23"/>
      <c r="E317" s="23"/>
      <c r="F317" s="23"/>
      <c r="G317" s="23"/>
      <c r="H317" s="23"/>
      <c r="I317" s="23"/>
      <c r="K317" s="23"/>
      <c r="Q317" s="23"/>
      <c r="R317" s="23"/>
      <c r="S317" s="23"/>
      <c r="T317" s="23"/>
      <c r="U317" s="23"/>
      <c r="V317" s="23"/>
      <c r="W317" s="23"/>
      <c r="X317" s="23"/>
      <c r="Y317" s="23"/>
      <c r="Z317" s="23"/>
      <c r="AA317" s="23"/>
      <c r="AB317" s="23"/>
      <c r="AC317" s="23"/>
      <c r="AD317" s="23"/>
      <c r="AE317" s="23"/>
      <c r="AF317" s="23"/>
      <c r="AG317" s="23"/>
      <c r="AH317" s="23"/>
      <c r="AI317" s="23"/>
      <c r="AJ317" s="23"/>
      <c r="AK317" s="23"/>
      <c r="AL317" s="23"/>
      <c r="AM317" s="23"/>
      <c r="AN317" s="23"/>
      <c r="AO317" s="23"/>
      <c r="AP317" s="23"/>
      <c r="AQ317" s="23"/>
      <c r="AR317" s="23"/>
      <c r="AS317" s="23"/>
      <c r="AT317" s="23"/>
      <c r="AU317" s="23"/>
      <c r="AV317" s="23"/>
      <c r="AW317" s="23"/>
      <c r="AX317" s="23"/>
      <c r="AY317" s="23"/>
      <c r="AZ317" s="23"/>
      <c r="BA317" s="23"/>
      <c r="BB317" s="23"/>
      <c r="BC317" s="23"/>
      <c r="BD317" s="23"/>
    </row>
    <row r="318" spans="1:56" x14ac:dyDescent="0.25">
      <c r="A318" s="23"/>
      <c r="B318" s="23"/>
      <c r="C318" s="23"/>
      <c r="E318" s="23"/>
      <c r="F318" s="23"/>
      <c r="G318" s="23"/>
      <c r="H318" s="23"/>
      <c r="I318" s="23"/>
      <c r="K318" s="23"/>
      <c r="Q318" s="23"/>
      <c r="R318" s="23"/>
      <c r="S318" s="23"/>
      <c r="T318" s="23"/>
      <c r="U318" s="23"/>
      <c r="V318" s="23"/>
      <c r="W318" s="23"/>
      <c r="X318" s="23"/>
      <c r="Y318" s="23"/>
      <c r="Z318" s="23"/>
      <c r="AA318" s="23"/>
      <c r="AB318" s="23"/>
      <c r="AC318" s="23"/>
      <c r="AD318" s="23"/>
      <c r="AE318" s="23"/>
      <c r="AF318" s="23"/>
      <c r="AG318" s="23"/>
      <c r="AH318" s="23"/>
      <c r="AI318" s="23"/>
      <c r="AJ318" s="23"/>
      <c r="AK318" s="23"/>
      <c r="AL318" s="23"/>
      <c r="AM318" s="23"/>
      <c r="AN318" s="23"/>
      <c r="AO318" s="23"/>
      <c r="AP318" s="23"/>
      <c r="AQ318" s="23"/>
      <c r="AR318" s="23"/>
      <c r="AS318" s="23"/>
      <c r="AT318" s="23"/>
      <c r="AU318" s="23"/>
      <c r="AV318" s="23"/>
      <c r="AW318" s="23"/>
      <c r="AX318" s="23"/>
      <c r="AY318" s="23"/>
      <c r="AZ318" s="23"/>
      <c r="BA318" s="23"/>
      <c r="BB318" s="23"/>
      <c r="BC318" s="23"/>
      <c r="BD318" s="23"/>
    </row>
    <row r="319" spans="1:56" x14ac:dyDescent="0.25">
      <c r="A319" s="23"/>
      <c r="B319" s="23"/>
      <c r="C319" s="23"/>
      <c r="E319" s="23"/>
      <c r="F319" s="23"/>
      <c r="G319" s="23"/>
      <c r="H319" s="23"/>
      <c r="I319" s="23"/>
      <c r="K319" s="23"/>
      <c r="Q319" s="23"/>
      <c r="R319" s="23"/>
      <c r="S319" s="23"/>
      <c r="T319" s="23"/>
      <c r="U319" s="23"/>
      <c r="V319" s="23"/>
      <c r="W319" s="23"/>
      <c r="X319" s="23"/>
      <c r="Y319" s="23"/>
      <c r="Z319" s="23"/>
      <c r="AA319" s="23"/>
      <c r="AB319" s="23"/>
      <c r="AC319" s="23"/>
      <c r="AD319" s="23"/>
      <c r="AE319" s="23"/>
      <c r="AF319" s="23"/>
      <c r="AG319" s="23"/>
      <c r="AH319" s="23"/>
      <c r="AI319" s="23"/>
      <c r="AJ319" s="23"/>
      <c r="AK319" s="23"/>
      <c r="AL319" s="23"/>
      <c r="AM319" s="23"/>
      <c r="AN319" s="23"/>
      <c r="AO319" s="23"/>
      <c r="AP319" s="23"/>
      <c r="AQ319" s="23"/>
      <c r="AR319" s="23"/>
      <c r="AS319" s="23"/>
      <c r="AT319" s="23"/>
      <c r="AU319" s="23"/>
      <c r="AV319" s="23"/>
      <c r="AW319" s="23"/>
      <c r="AX319" s="23"/>
      <c r="AY319" s="23"/>
      <c r="AZ319" s="23"/>
      <c r="BA319" s="23"/>
      <c r="BB319" s="23"/>
      <c r="BC319" s="23"/>
      <c r="BD319" s="23"/>
    </row>
    <row r="320" spans="1:56" x14ac:dyDescent="0.25">
      <c r="A320" s="23"/>
      <c r="B320" s="23"/>
      <c r="C320" s="23"/>
      <c r="E320" s="23"/>
      <c r="F320" s="23"/>
      <c r="G320" s="23"/>
      <c r="H320" s="23"/>
      <c r="I320" s="23"/>
      <c r="K320" s="23"/>
      <c r="Q320" s="23"/>
      <c r="R320" s="23"/>
      <c r="S320" s="23"/>
      <c r="T320" s="23"/>
      <c r="U320" s="23"/>
      <c r="V320" s="23"/>
      <c r="W320" s="23"/>
      <c r="X320" s="23"/>
      <c r="Y320" s="23"/>
      <c r="Z320" s="23"/>
      <c r="AA320" s="23"/>
      <c r="AB320" s="23"/>
      <c r="AC320" s="23"/>
      <c r="AD320" s="23"/>
      <c r="AE320" s="23"/>
      <c r="AF320" s="23"/>
      <c r="AG320" s="23"/>
      <c r="AH320" s="23"/>
      <c r="AI320" s="23"/>
      <c r="AJ320" s="23"/>
      <c r="AK320" s="23"/>
      <c r="AL320" s="23"/>
      <c r="AM320" s="23"/>
      <c r="AN320" s="23"/>
      <c r="AO320" s="23"/>
      <c r="AP320" s="23"/>
      <c r="AQ320" s="23"/>
      <c r="AR320" s="23"/>
      <c r="AS320" s="23"/>
      <c r="AT320" s="23"/>
      <c r="AU320" s="23"/>
      <c r="AV320" s="23"/>
      <c r="AW320" s="23"/>
      <c r="AX320" s="23"/>
      <c r="AY320" s="23"/>
      <c r="AZ320" s="23"/>
      <c r="BA320" s="23"/>
      <c r="BB320" s="23"/>
      <c r="BC320" s="23"/>
      <c r="BD320" s="23"/>
    </row>
    <row r="321" spans="1:56" x14ac:dyDescent="0.25">
      <c r="A321" s="23"/>
      <c r="B321" s="23"/>
      <c r="C321" s="23"/>
      <c r="E321" s="23"/>
      <c r="F321" s="23"/>
      <c r="G321" s="23"/>
      <c r="H321" s="23"/>
      <c r="I321" s="23"/>
      <c r="K321" s="23"/>
      <c r="Q321" s="23"/>
      <c r="R321" s="23"/>
      <c r="S321" s="23"/>
      <c r="T321" s="23"/>
      <c r="U321" s="23"/>
      <c r="V321" s="23"/>
      <c r="W321" s="23"/>
      <c r="X321" s="23"/>
      <c r="Y321" s="23"/>
      <c r="Z321" s="23"/>
      <c r="AA321" s="23"/>
      <c r="AB321" s="23"/>
      <c r="AC321" s="23"/>
      <c r="AD321" s="23"/>
      <c r="AE321" s="23"/>
      <c r="AF321" s="23"/>
      <c r="AG321" s="23"/>
      <c r="AH321" s="23"/>
      <c r="AI321" s="23"/>
      <c r="AJ321" s="23"/>
      <c r="AK321" s="23"/>
      <c r="AL321" s="23"/>
      <c r="AM321" s="23"/>
      <c r="AN321" s="23"/>
      <c r="AO321" s="23"/>
      <c r="AP321" s="23"/>
      <c r="AQ321" s="23"/>
      <c r="AR321" s="23"/>
      <c r="AS321" s="23"/>
      <c r="AT321" s="23"/>
      <c r="AU321" s="23"/>
      <c r="AV321" s="23"/>
      <c r="AW321" s="23"/>
      <c r="AX321" s="23"/>
      <c r="AY321" s="23"/>
      <c r="AZ321" s="23"/>
      <c r="BA321" s="23"/>
      <c r="BB321" s="23"/>
      <c r="BC321" s="23"/>
      <c r="BD321" s="23"/>
    </row>
    <row r="322" spans="1:56" x14ac:dyDescent="0.25">
      <c r="A322" s="23"/>
      <c r="B322" s="23"/>
      <c r="C322" s="23"/>
      <c r="E322" s="23"/>
      <c r="F322" s="23"/>
      <c r="G322" s="23"/>
      <c r="H322" s="23"/>
      <c r="I322" s="23"/>
      <c r="K322" s="23"/>
      <c r="Q322" s="23"/>
      <c r="R322" s="23"/>
      <c r="S322" s="23"/>
      <c r="T322" s="23"/>
      <c r="U322" s="23"/>
      <c r="V322" s="23"/>
      <c r="W322" s="23"/>
      <c r="X322" s="23"/>
      <c r="Y322" s="23"/>
      <c r="Z322" s="23"/>
      <c r="AA322" s="23"/>
      <c r="AB322" s="23"/>
      <c r="AC322" s="23"/>
      <c r="AD322" s="23"/>
      <c r="AE322" s="23"/>
      <c r="AF322" s="23"/>
      <c r="AG322" s="23"/>
      <c r="AH322" s="23"/>
      <c r="AI322" s="23"/>
      <c r="AJ322" s="23"/>
      <c r="AK322" s="23"/>
      <c r="AL322" s="23"/>
      <c r="AM322" s="23"/>
      <c r="AN322" s="23"/>
      <c r="AO322" s="23"/>
      <c r="AP322" s="23"/>
      <c r="AQ322" s="23"/>
      <c r="AR322" s="23"/>
      <c r="AS322" s="23"/>
      <c r="AT322" s="23"/>
      <c r="AU322" s="23"/>
      <c r="AV322" s="23"/>
      <c r="AW322" s="23"/>
      <c r="AX322" s="23"/>
      <c r="AY322" s="23"/>
      <c r="AZ322" s="23"/>
      <c r="BA322" s="23"/>
      <c r="BB322" s="23"/>
      <c r="BC322" s="23"/>
      <c r="BD322" s="23"/>
    </row>
    <row r="323" spans="1:56" x14ac:dyDescent="0.25">
      <c r="A323" s="23"/>
      <c r="B323" s="23"/>
      <c r="C323" s="23"/>
      <c r="E323" s="23"/>
      <c r="F323" s="23"/>
      <c r="G323" s="23"/>
      <c r="H323" s="23"/>
      <c r="I323" s="23"/>
      <c r="K323" s="23"/>
      <c r="Q323" s="23"/>
      <c r="R323" s="23"/>
      <c r="S323" s="23"/>
      <c r="T323" s="23"/>
      <c r="U323" s="23"/>
      <c r="V323" s="23"/>
      <c r="W323" s="23"/>
      <c r="X323" s="23"/>
      <c r="Y323" s="23"/>
      <c r="Z323" s="23"/>
      <c r="AA323" s="23"/>
      <c r="AB323" s="23"/>
      <c r="AC323" s="23"/>
      <c r="AD323" s="23"/>
      <c r="AE323" s="23"/>
      <c r="AF323" s="23"/>
      <c r="AG323" s="23"/>
      <c r="AH323" s="23"/>
      <c r="AI323" s="23"/>
      <c r="AJ323" s="23"/>
      <c r="AK323" s="23"/>
      <c r="AL323" s="23"/>
      <c r="AM323" s="23"/>
      <c r="AN323" s="23"/>
      <c r="AO323" s="23"/>
      <c r="AP323" s="23"/>
      <c r="AQ323" s="23"/>
      <c r="AR323" s="23"/>
      <c r="AS323" s="23"/>
      <c r="AT323" s="23"/>
      <c r="AU323" s="23"/>
      <c r="AV323" s="23"/>
      <c r="AW323" s="23"/>
      <c r="AX323" s="23"/>
      <c r="AY323" s="23"/>
      <c r="AZ323" s="23"/>
      <c r="BA323" s="23"/>
      <c r="BB323" s="23"/>
      <c r="BC323" s="23"/>
      <c r="BD323" s="23"/>
    </row>
    <row r="324" spans="1:56" x14ac:dyDescent="0.25">
      <c r="A324" s="23"/>
      <c r="B324" s="23"/>
      <c r="C324" s="23"/>
      <c r="E324" s="23"/>
      <c r="F324" s="23"/>
      <c r="G324" s="23"/>
      <c r="H324" s="23"/>
      <c r="I324" s="23"/>
      <c r="K324" s="23"/>
      <c r="Q324" s="23"/>
      <c r="R324" s="23"/>
      <c r="S324" s="23"/>
      <c r="T324" s="23"/>
      <c r="U324" s="23"/>
      <c r="V324" s="23"/>
      <c r="W324" s="23"/>
      <c r="X324" s="23"/>
      <c r="Y324" s="23"/>
      <c r="Z324" s="23"/>
      <c r="AA324" s="23"/>
      <c r="AB324" s="23"/>
      <c r="AC324" s="23"/>
      <c r="AD324" s="23"/>
      <c r="AE324" s="23"/>
      <c r="AF324" s="23"/>
      <c r="AG324" s="23"/>
      <c r="AH324" s="23"/>
      <c r="AI324" s="23"/>
      <c r="AJ324" s="23"/>
      <c r="AK324" s="23"/>
      <c r="AL324" s="23"/>
      <c r="AM324" s="23"/>
      <c r="AN324" s="23"/>
      <c r="AO324" s="23"/>
      <c r="AP324" s="23"/>
      <c r="AQ324" s="23"/>
      <c r="AR324" s="23"/>
      <c r="AS324" s="23"/>
      <c r="AT324" s="23"/>
      <c r="AU324" s="23"/>
      <c r="AV324" s="23"/>
      <c r="AW324" s="23"/>
      <c r="AX324" s="23"/>
      <c r="AY324" s="23"/>
      <c r="AZ324" s="23"/>
      <c r="BA324" s="23"/>
      <c r="BB324" s="23"/>
      <c r="BC324" s="23"/>
      <c r="BD324" s="23"/>
    </row>
    <row r="325" spans="1:56" x14ac:dyDescent="0.25">
      <c r="A325" s="23"/>
      <c r="B325" s="23"/>
      <c r="C325" s="23"/>
      <c r="E325" s="23"/>
      <c r="F325" s="23"/>
      <c r="G325" s="23"/>
      <c r="H325" s="23"/>
      <c r="I325" s="23"/>
      <c r="K325" s="23"/>
      <c r="Q325" s="23"/>
      <c r="R325" s="23"/>
      <c r="S325" s="23"/>
      <c r="T325" s="23"/>
      <c r="U325" s="23"/>
      <c r="V325" s="23"/>
      <c r="W325" s="23"/>
      <c r="X325" s="23"/>
      <c r="Y325" s="23"/>
      <c r="Z325" s="23"/>
      <c r="AA325" s="23"/>
      <c r="AB325" s="23"/>
      <c r="AC325" s="23"/>
      <c r="AD325" s="23"/>
      <c r="AE325" s="23"/>
      <c r="AF325" s="23"/>
      <c r="AG325" s="23"/>
      <c r="AH325" s="23"/>
      <c r="AI325" s="23"/>
      <c r="AJ325" s="23"/>
      <c r="AK325" s="23"/>
      <c r="AL325" s="23"/>
      <c r="AM325" s="23"/>
      <c r="AN325" s="23"/>
      <c r="AO325" s="23"/>
      <c r="AP325" s="23"/>
      <c r="AQ325" s="23"/>
      <c r="AR325" s="23"/>
      <c r="AS325" s="23"/>
      <c r="AT325" s="23"/>
      <c r="AU325" s="23"/>
      <c r="AV325" s="23"/>
      <c r="AW325" s="23"/>
      <c r="AX325" s="23"/>
      <c r="AY325" s="23"/>
      <c r="AZ325" s="23"/>
      <c r="BA325" s="23"/>
      <c r="BB325" s="23"/>
      <c r="BC325" s="23"/>
      <c r="BD325" s="23"/>
    </row>
    <row r="326" spans="1:56" x14ac:dyDescent="0.25">
      <c r="A326" s="23"/>
      <c r="B326" s="23"/>
      <c r="C326" s="23"/>
      <c r="E326" s="23"/>
      <c r="F326" s="23"/>
      <c r="G326" s="23"/>
      <c r="H326" s="23"/>
      <c r="I326" s="23"/>
      <c r="K326" s="23"/>
      <c r="Q326" s="23"/>
      <c r="R326" s="23"/>
      <c r="S326" s="23"/>
      <c r="T326" s="23"/>
      <c r="U326" s="23"/>
      <c r="V326" s="23"/>
      <c r="W326" s="23"/>
      <c r="X326" s="23"/>
      <c r="Y326" s="23"/>
      <c r="Z326" s="23"/>
      <c r="AA326" s="23"/>
      <c r="AB326" s="23"/>
      <c r="AC326" s="23"/>
      <c r="AD326" s="23"/>
      <c r="AE326" s="23"/>
      <c r="AF326" s="23"/>
      <c r="AG326" s="23"/>
      <c r="AH326" s="23"/>
      <c r="AI326" s="23"/>
      <c r="AJ326" s="23"/>
      <c r="AK326" s="23"/>
      <c r="AL326" s="23"/>
      <c r="AM326" s="23"/>
      <c r="AN326" s="23"/>
      <c r="AO326" s="23"/>
      <c r="AP326" s="23"/>
      <c r="AQ326" s="23"/>
      <c r="AR326" s="23"/>
      <c r="AS326" s="23"/>
      <c r="AT326" s="23"/>
      <c r="AU326" s="23"/>
      <c r="AV326" s="23"/>
      <c r="AW326" s="23"/>
      <c r="AX326" s="23"/>
      <c r="AY326" s="23"/>
      <c r="AZ326" s="23"/>
      <c r="BA326" s="23"/>
      <c r="BB326" s="23"/>
      <c r="BC326" s="23"/>
      <c r="BD326" s="23"/>
    </row>
    <row r="327" spans="1:56" x14ac:dyDescent="0.25">
      <c r="A327" s="23"/>
      <c r="B327" s="23"/>
      <c r="C327" s="23"/>
      <c r="E327" s="23"/>
      <c r="F327" s="23"/>
      <c r="G327" s="23"/>
      <c r="H327" s="23"/>
      <c r="I327" s="23"/>
      <c r="K327" s="23"/>
      <c r="Q327" s="23"/>
      <c r="R327" s="23"/>
      <c r="S327" s="23"/>
      <c r="T327" s="23"/>
      <c r="U327" s="23"/>
      <c r="V327" s="23"/>
      <c r="W327" s="23"/>
      <c r="X327" s="23"/>
      <c r="Y327" s="23"/>
      <c r="Z327" s="23"/>
      <c r="AA327" s="23"/>
      <c r="AB327" s="23"/>
      <c r="AC327" s="23"/>
      <c r="AD327" s="23"/>
      <c r="AE327" s="23"/>
      <c r="AF327" s="23"/>
      <c r="AG327" s="23"/>
      <c r="AH327" s="23"/>
      <c r="AI327" s="23"/>
      <c r="AJ327" s="23"/>
      <c r="AK327" s="23"/>
      <c r="AL327" s="23"/>
      <c r="AM327" s="23"/>
      <c r="AN327" s="23"/>
      <c r="AO327" s="23"/>
      <c r="AP327" s="23"/>
      <c r="AQ327" s="23"/>
      <c r="AR327" s="23"/>
      <c r="AS327" s="23"/>
      <c r="AT327" s="23"/>
      <c r="AU327" s="23"/>
      <c r="AV327" s="23"/>
      <c r="AW327" s="23"/>
      <c r="AX327" s="23"/>
      <c r="AY327" s="23"/>
      <c r="AZ327" s="23"/>
      <c r="BA327" s="23"/>
      <c r="BB327" s="23"/>
      <c r="BC327" s="23"/>
      <c r="BD327" s="23"/>
    </row>
    <row r="328" spans="1:56" x14ac:dyDescent="0.25">
      <c r="A328" s="23"/>
      <c r="B328" s="23"/>
      <c r="C328" s="23"/>
      <c r="E328" s="23"/>
      <c r="F328" s="23"/>
      <c r="G328" s="23"/>
      <c r="H328" s="23"/>
      <c r="I328" s="23"/>
      <c r="K328" s="23"/>
      <c r="Q328" s="23"/>
      <c r="R328" s="23"/>
      <c r="S328" s="23"/>
      <c r="T328" s="23"/>
      <c r="U328" s="23"/>
      <c r="V328" s="23"/>
      <c r="W328" s="23"/>
      <c r="X328" s="23"/>
      <c r="Y328" s="23"/>
      <c r="Z328" s="23"/>
      <c r="AA328" s="23"/>
      <c r="AB328" s="23"/>
      <c r="AC328" s="23"/>
      <c r="AD328" s="23"/>
      <c r="AE328" s="23"/>
      <c r="AF328" s="23"/>
      <c r="AG328" s="23"/>
      <c r="AH328" s="23"/>
      <c r="AI328" s="23"/>
      <c r="AJ328" s="23"/>
      <c r="AK328" s="23"/>
      <c r="AL328" s="23"/>
      <c r="AM328" s="23"/>
      <c r="AN328" s="23"/>
      <c r="AO328" s="23"/>
      <c r="AP328" s="23"/>
      <c r="AQ328" s="23"/>
      <c r="AR328" s="23"/>
      <c r="AS328" s="23"/>
      <c r="AT328" s="23"/>
      <c r="AU328" s="23"/>
      <c r="AV328" s="23"/>
      <c r="AW328" s="23"/>
      <c r="AX328" s="23"/>
      <c r="AY328" s="23"/>
      <c r="AZ328" s="23"/>
      <c r="BA328" s="23"/>
      <c r="BB328" s="23"/>
      <c r="BC328" s="23"/>
      <c r="BD328" s="23"/>
    </row>
    <row r="329" spans="1:56" x14ac:dyDescent="0.25">
      <c r="A329" s="23"/>
      <c r="B329" s="23"/>
      <c r="C329" s="23"/>
      <c r="E329" s="23"/>
      <c r="F329" s="23"/>
      <c r="G329" s="23"/>
      <c r="H329" s="23"/>
      <c r="I329" s="23"/>
      <c r="K329" s="23"/>
      <c r="Q329" s="23"/>
      <c r="R329" s="23"/>
      <c r="S329" s="23"/>
      <c r="T329" s="23"/>
      <c r="U329" s="23"/>
      <c r="V329" s="23"/>
      <c r="W329" s="23"/>
      <c r="X329" s="23"/>
      <c r="Y329" s="23"/>
      <c r="Z329" s="23"/>
      <c r="AA329" s="23"/>
      <c r="AB329" s="23"/>
      <c r="AC329" s="23"/>
      <c r="AD329" s="23"/>
      <c r="AE329" s="23"/>
      <c r="AF329" s="23"/>
      <c r="AG329" s="23"/>
      <c r="AH329" s="23"/>
      <c r="AI329" s="23"/>
      <c r="AJ329" s="23"/>
      <c r="AK329" s="23"/>
      <c r="AL329" s="23"/>
      <c r="AM329" s="23"/>
      <c r="AN329" s="23"/>
      <c r="AO329" s="23"/>
      <c r="AP329" s="23"/>
      <c r="AQ329" s="23"/>
      <c r="AR329" s="23"/>
      <c r="AS329" s="23"/>
      <c r="AT329" s="23"/>
      <c r="AU329" s="23"/>
      <c r="AV329" s="23"/>
      <c r="AW329" s="23"/>
      <c r="AX329" s="23"/>
      <c r="AY329" s="23"/>
      <c r="AZ329" s="23"/>
      <c r="BA329" s="23"/>
      <c r="BB329" s="23"/>
      <c r="BC329" s="23"/>
      <c r="BD329" s="23"/>
    </row>
    <row r="330" spans="1:56" x14ac:dyDescent="0.25">
      <c r="A330" s="23"/>
      <c r="B330" s="23"/>
      <c r="C330" s="23"/>
      <c r="E330" s="23"/>
      <c r="F330" s="23"/>
      <c r="G330" s="23"/>
      <c r="H330" s="23"/>
      <c r="I330" s="23"/>
      <c r="K330" s="23"/>
      <c r="Q330" s="23"/>
      <c r="R330" s="23"/>
      <c r="S330" s="23"/>
      <c r="T330" s="23"/>
      <c r="U330" s="23"/>
      <c r="V330" s="23"/>
      <c r="W330" s="23"/>
      <c r="X330" s="23"/>
      <c r="Y330" s="23"/>
      <c r="Z330" s="23"/>
      <c r="AA330" s="23"/>
      <c r="AB330" s="23"/>
      <c r="AC330" s="23"/>
      <c r="AD330" s="23"/>
      <c r="AE330" s="23"/>
      <c r="AF330" s="23"/>
      <c r="AG330" s="23"/>
      <c r="AH330" s="23"/>
      <c r="AI330" s="23"/>
      <c r="AJ330" s="23"/>
      <c r="AK330" s="23"/>
      <c r="AL330" s="23"/>
      <c r="AM330" s="23"/>
      <c r="AN330" s="23"/>
      <c r="AO330" s="23"/>
      <c r="AP330" s="23"/>
      <c r="AQ330" s="23"/>
      <c r="AR330" s="23"/>
      <c r="AS330" s="23"/>
      <c r="AT330" s="23"/>
      <c r="AU330" s="23"/>
      <c r="AV330" s="23"/>
      <c r="AW330" s="23"/>
      <c r="AX330" s="23"/>
      <c r="AY330" s="23"/>
      <c r="AZ330" s="23"/>
      <c r="BA330" s="23"/>
      <c r="BB330" s="23"/>
      <c r="BC330" s="23"/>
      <c r="BD330" s="23"/>
    </row>
    <row r="331" spans="1:56" x14ac:dyDescent="0.25">
      <c r="Q331" s="23"/>
      <c r="R331" s="23"/>
      <c r="S331" s="23"/>
      <c r="T331" s="23"/>
      <c r="U331" s="23"/>
      <c r="V331" s="23"/>
      <c r="W331" s="23"/>
      <c r="X331" s="23"/>
      <c r="Y331" s="23"/>
      <c r="Z331" s="23"/>
      <c r="AA331" s="23"/>
      <c r="AB331" s="23"/>
      <c r="AC331" s="23"/>
      <c r="AD331" s="23"/>
      <c r="AE331" s="23"/>
      <c r="AF331" s="23"/>
      <c r="AG331" s="23"/>
      <c r="AH331" s="23"/>
      <c r="AI331" s="23"/>
      <c r="AJ331" s="23"/>
      <c r="AK331" s="23"/>
      <c r="AL331" s="23"/>
      <c r="AM331" s="23"/>
      <c r="AN331" s="23"/>
      <c r="AO331" s="23"/>
      <c r="AP331" s="23"/>
      <c r="AQ331" s="23"/>
      <c r="AR331" s="23"/>
      <c r="AS331" s="23"/>
      <c r="AT331" s="23"/>
      <c r="AU331" s="23"/>
      <c r="AV331" s="23"/>
      <c r="AW331" s="23"/>
      <c r="AX331" s="23"/>
      <c r="AY331" s="23"/>
      <c r="AZ331" s="23"/>
      <c r="BA331" s="23"/>
      <c r="BB331" s="23"/>
      <c r="BC331" s="23"/>
      <c r="BD331" s="23"/>
    </row>
    <row r="332" spans="1:56" x14ac:dyDescent="0.25">
      <c r="Q332" s="23"/>
      <c r="R332" s="23"/>
      <c r="S332" s="23"/>
      <c r="T332" s="23"/>
      <c r="U332" s="23"/>
      <c r="V332" s="23"/>
      <c r="W332" s="23"/>
      <c r="X332" s="23"/>
      <c r="Y332" s="23"/>
      <c r="Z332" s="23"/>
      <c r="AA332" s="23"/>
      <c r="AB332" s="23"/>
      <c r="AC332" s="23"/>
      <c r="AD332" s="23"/>
      <c r="AE332" s="23"/>
      <c r="AF332" s="23"/>
      <c r="AG332" s="23"/>
      <c r="AH332" s="23"/>
      <c r="AI332" s="23"/>
      <c r="AJ332" s="23"/>
      <c r="AK332" s="23"/>
      <c r="AL332" s="23"/>
      <c r="AM332" s="23"/>
      <c r="AN332" s="23"/>
      <c r="AO332" s="23"/>
      <c r="AP332" s="23"/>
      <c r="AQ332" s="23"/>
      <c r="AR332" s="23"/>
      <c r="AS332" s="23"/>
      <c r="AT332" s="23"/>
      <c r="AU332" s="23"/>
      <c r="AV332" s="23"/>
      <c r="AW332" s="23"/>
      <c r="AX332" s="23"/>
      <c r="AY332" s="23"/>
      <c r="AZ332" s="23"/>
      <c r="BA332" s="23"/>
      <c r="BB332" s="23"/>
      <c r="BC332" s="23"/>
      <c r="BD332" s="23"/>
    </row>
    <row r="333" spans="1:56" x14ac:dyDescent="0.25">
      <c r="Q333" s="23"/>
      <c r="R333" s="23"/>
      <c r="S333" s="23"/>
      <c r="T333" s="23"/>
      <c r="U333" s="23"/>
      <c r="V333" s="23"/>
      <c r="W333" s="23"/>
      <c r="X333" s="23"/>
      <c r="Y333" s="23"/>
      <c r="Z333" s="23"/>
      <c r="AA333" s="23"/>
      <c r="AB333" s="23"/>
      <c r="AC333" s="23"/>
      <c r="AD333" s="23"/>
      <c r="AE333" s="23"/>
      <c r="AF333" s="23"/>
      <c r="AG333" s="23"/>
      <c r="AH333" s="23"/>
      <c r="AI333" s="23"/>
      <c r="AJ333" s="23"/>
      <c r="AK333" s="23"/>
      <c r="AL333" s="23"/>
      <c r="AM333" s="23"/>
      <c r="AN333" s="23"/>
      <c r="AO333" s="23"/>
      <c r="AP333" s="23"/>
      <c r="AQ333" s="23"/>
      <c r="AR333" s="23"/>
      <c r="AS333" s="23"/>
      <c r="AT333" s="23"/>
      <c r="AU333" s="23"/>
      <c r="AV333" s="23"/>
      <c r="AW333" s="23"/>
      <c r="AX333" s="23"/>
      <c r="AY333" s="23"/>
      <c r="AZ333" s="23"/>
      <c r="BA333" s="23"/>
      <c r="BB333" s="23"/>
      <c r="BC333" s="23"/>
      <c r="BD333" s="23"/>
    </row>
    <row r="334" spans="1:56" x14ac:dyDescent="0.25">
      <c r="Q334" s="23"/>
      <c r="R334" s="23"/>
      <c r="S334" s="23"/>
      <c r="T334" s="23"/>
      <c r="U334" s="23"/>
      <c r="V334" s="23"/>
      <c r="W334" s="23"/>
      <c r="X334" s="23"/>
      <c r="Y334" s="23"/>
      <c r="Z334" s="23"/>
      <c r="AA334" s="23"/>
      <c r="AB334" s="23"/>
      <c r="AC334" s="23"/>
      <c r="AD334" s="23"/>
      <c r="AE334" s="23"/>
      <c r="AF334" s="23"/>
      <c r="AG334" s="23"/>
      <c r="AH334" s="23"/>
      <c r="AI334" s="23"/>
      <c r="AJ334" s="23"/>
      <c r="AK334" s="23"/>
      <c r="AL334" s="23"/>
      <c r="AM334" s="23"/>
      <c r="AN334" s="23"/>
      <c r="AO334" s="23"/>
      <c r="AP334" s="23"/>
      <c r="AQ334" s="23"/>
      <c r="AR334" s="23"/>
      <c r="AS334" s="23"/>
      <c r="AT334" s="23"/>
      <c r="AU334" s="23"/>
      <c r="AV334" s="23"/>
      <c r="AW334" s="23"/>
      <c r="AX334" s="23"/>
      <c r="AY334" s="23"/>
      <c r="AZ334" s="23"/>
      <c r="BA334" s="23"/>
      <c r="BB334" s="23"/>
      <c r="BC334" s="23"/>
      <c r="BD334" s="23"/>
    </row>
    <row r="335" spans="1:56" x14ac:dyDescent="0.25">
      <c r="Q335" s="23"/>
      <c r="R335" s="23"/>
      <c r="S335" s="23"/>
      <c r="T335" s="23"/>
      <c r="U335" s="23"/>
      <c r="V335" s="23"/>
      <c r="W335" s="23"/>
      <c r="X335" s="23"/>
      <c r="Y335" s="23"/>
      <c r="Z335" s="23"/>
      <c r="AA335" s="23"/>
      <c r="AB335" s="23"/>
      <c r="AC335" s="23"/>
      <c r="AD335" s="23"/>
      <c r="AE335" s="23"/>
      <c r="AF335" s="23"/>
      <c r="AG335" s="23"/>
      <c r="AH335" s="23"/>
      <c r="AI335" s="23"/>
      <c r="AJ335" s="23"/>
      <c r="AK335" s="23"/>
      <c r="AL335" s="23"/>
      <c r="AM335" s="23"/>
      <c r="AN335" s="23"/>
      <c r="AO335" s="23"/>
      <c r="AP335" s="23"/>
      <c r="AQ335" s="23"/>
      <c r="AR335" s="23"/>
      <c r="AS335" s="23"/>
      <c r="AT335" s="23"/>
      <c r="AU335" s="23"/>
      <c r="AV335" s="23"/>
      <c r="AW335" s="23"/>
      <c r="AX335" s="23"/>
      <c r="AY335" s="23"/>
      <c r="AZ335" s="23"/>
      <c r="BA335" s="23"/>
      <c r="BB335" s="23"/>
      <c r="BC335" s="23"/>
      <c r="BD335" s="23"/>
    </row>
    <row r="336" spans="1:56" x14ac:dyDescent="0.25">
      <c r="Q336" s="23"/>
      <c r="R336" s="23"/>
      <c r="S336" s="23"/>
      <c r="T336" s="23"/>
      <c r="U336" s="23"/>
      <c r="V336" s="23"/>
      <c r="W336" s="23"/>
      <c r="X336" s="23"/>
      <c r="Y336" s="23"/>
      <c r="Z336" s="23"/>
      <c r="AA336" s="23"/>
      <c r="AB336" s="23"/>
      <c r="AC336" s="23"/>
      <c r="AD336" s="23"/>
      <c r="AE336" s="23"/>
      <c r="AF336" s="23"/>
      <c r="AG336" s="23"/>
      <c r="AH336" s="23"/>
      <c r="AI336" s="23"/>
      <c r="AJ336" s="23"/>
      <c r="AK336" s="23"/>
      <c r="AL336" s="23"/>
      <c r="AM336" s="23"/>
      <c r="AN336" s="23"/>
      <c r="AO336" s="23"/>
      <c r="AP336" s="23"/>
      <c r="AQ336" s="23"/>
      <c r="AR336" s="23"/>
      <c r="AS336" s="23"/>
      <c r="AT336" s="23"/>
      <c r="AU336" s="23"/>
      <c r="AV336" s="23"/>
      <c r="AW336" s="23"/>
      <c r="AX336" s="23"/>
      <c r="AY336" s="23"/>
      <c r="AZ336" s="23"/>
      <c r="BA336" s="23"/>
      <c r="BB336" s="23"/>
      <c r="BC336" s="23"/>
      <c r="BD336" s="23"/>
    </row>
    <row r="337" spans="17:56" x14ac:dyDescent="0.25">
      <c r="Q337" s="23"/>
      <c r="R337" s="23"/>
      <c r="S337" s="23"/>
      <c r="T337" s="23"/>
      <c r="U337" s="23"/>
      <c r="V337" s="23"/>
      <c r="W337" s="23"/>
      <c r="X337" s="23"/>
      <c r="Y337" s="23"/>
      <c r="Z337" s="23"/>
      <c r="AA337" s="23"/>
      <c r="AB337" s="23"/>
      <c r="AC337" s="23"/>
      <c r="AD337" s="23"/>
      <c r="AE337" s="23"/>
      <c r="AF337" s="23"/>
      <c r="AG337" s="23"/>
      <c r="AH337" s="23"/>
      <c r="AI337" s="23"/>
      <c r="AJ337" s="23"/>
      <c r="AK337" s="23"/>
      <c r="AL337" s="23"/>
      <c r="AM337" s="23"/>
      <c r="AN337" s="23"/>
      <c r="AO337" s="23"/>
      <c r="AP337" s="23"/>
      <c r="AQ337" s="23"/>
      <c r="AR337" s="23"/>
      <c r="AS337" s="23"/>
      <c r="AT337" s="23"/>
      <c r="AU337" s="23"/>
      <c r="AV337" s="23"/>
      <c r="AW337" s="23"/>
      <c r="AX337" s="23"/>
      <c r="AY337" s="23"/>
      <c r="AZ337" s="23"/>
      <c r="BA337" s="23"/>
      <c r="BB337" s="23"/>
      <c r="BC337" s="23"/>
      <c r="BD337" s="23"/>
    </row>
    <row r="338" spans="17:56" x14ac:dyDescent="0.25">
      <c r="Q338" s="23"/>
      <c r="R338" s="23"/>
      <c r="S338" s="23"/>
      <c r="T338" s="23"/>
      <c r="U338" s="23"/>
      <c r="V338" s="23"/>
      <c r="W338" s="23"/>
      <c r="X338" s="23"/>
      <c r="Y338" s="23"/>
      <c r="Z338" s="23"/>
      <c r="AA338" s="23"/>
      <c r="AB338" s="23"/>
      <c r="AC338" s="23"/>
      <c r="AD338" s="23"/>
      <c r="AE338" s="23"/>
      <c r="AF338" s="23"/>
      <c r="AG338" s="23"/>
      <c r="AH338" s="23"/>
      <c r="AI338" s="23"/>
      <c r="AJ338" s="23"/>
      <c r="AK338" s="23"/>
      <c r="AL338" s="23"/>
      <c r="AM338" s="23"/>
      <c r="AN338" s="23"/>
      <c r="AO338" s="23"/>
      <c r="AP338" s="23"/>
      <c r="AQ338" s="23"/>
      <c r="AR338" s="23"/>
      <c r="AS338" s="23"/>
      <c r="AT338" s="23"/>
      <c r="AU338" s="23"/>
      <c r="AV338" s="23"/>
      <c r="AW338" s="23"/>
      <c r="AX338" s="23"/>
      <c r="AY338" s="23"/>
      <c r="AZ338" s="23"/>
      <c r="BA338" s="23"/>
      <c r="BB338" s="23"/>
      <c r="BC338" s="23"/>
      <c r="BD338" s="23"/>
    </row>
    <row r="339" spans="17:56" x14ac:dyDescent="0.25">
      <c r="Q339" s="23"/>
      <c r="R339" s="23"/>
      <c r="S339" s="23"/>
      <c r="T339" s="23"/>
      <c r="U339" s="23"/>
      <c r="V339" s="23"/>
      <c r="W339" s="23"/>
      <c r="X339" s="23"/>
      <c r="Y339" s="23"/>
      <c r="Z339" s="23"/>
      <c r="AA339" s="23"/>
      <c r="AB339" s="23"/>
      <c r="AC339" s="23"/>
      <c r="AD339" s="23"/>
      <c r="AE339" s="23"/>
      <c r="AF339" s="23"/>
      <c r="AG339" s="23"/>
      <c r="AH339" s="23"/>
      <c r="AI339" s="23"/>
      <c r="AJ339" s="23"/>
      <c r="AK339" s="23"/>
      <c r="AL339" s="23"/>
      <c r="AM339" s="23"/>
      <c r="AN339" s="23"/>
      <c r="AO339" s="23"/>
      <c r="AP339" s="23"/>
      <c r="AQ339" s="23"/>
      <c r="AR339" s="23"/>
      <c r="AS339" s="23"/>
      <c r="AT339" s="23"/>
      <c r="AU339" s="23"/>
      <c r="AV339" s="23"/>
      <c r="AW339" s="23"/>
      <c r="AX339" s="23"/>
      <c r="AY339" s="23"/>
      <c r="AZ339" s="23"/>
      <c r="BA339" s="23"/>
      <c r="BB339" s="23"/>
      <c r="BC339" s="23"/>
      <c r="BD339" s="23"/>
    </row>
    <row r="340" spans="17:56" x14ac:dyDescent="0.25">
      <c r="Q340" s="23"/>
      <c r="R340" s="23"/>
      <c r="S340" s="23"/>
      <c r="T340" s="23"/>
      <c r="U340" s="23"/>
      <c r="V340" s="23"/>
      <c r="W340" s="23"/>
      <c r="X340" s="23"/>
      <c r="Y340" s="23"/>
      <c r="Z340" s="23"/>
      <c r="AA340" s="23"/>
      <c r="AB340" s="23"/>
      <c r="AC340" s="23"/>
      <c r="AD340" s="23"/>
      <c r="AE340" s="23"/>
      <c r="AF340" s="23"/>
      <c r="AG340" s="23"/>
      <c r="AH340" s="23"/>
      <c r="AI340" s="23"/>
      <c r="AJ340" s="23"/>
      <c r="AK340" s="23"/>
      <c r="AL340" s="23"/>
      <c r="AM340" s="23"/>
      <c r="AN340" s="23"/>
      <c r="AO340" s="23"/>
      <c r="AP340" s="23"/>
      <c r="AQ340" s="23"/>
      <c r="AR340" s="23"/>
      <c r="AS340" s="23"/>
      <c r="AT340" s="23"/>
      <c r="AU340" s="23"/>
      <c r="AV340" s="23"/>
      <c r="AW340" s="23"/>
      <c r="AX340" s="23"/>
      <c r="AY340" s="23"/>
      <c r="AZ340" s="23"/>
      <c r="BA340" s="23"/>
      <c r="BB340" s="23"/>
      <c r="BC340" s="23"/>
      <c r="BD340" s="23"/>
    </row>
    <row r="341" spans="17:56" x14ac:dyDescent="0.25">
      <c r="Q341" s="23"/>
      <c r="R341" s="23"/>
      <c r="S341" s="23"/>
      <c r="T341" s="23"/>
      <c r="U341" s="23"/>
      <c r="V341" s="23"/>
      <c r="W341" s="23"/>
      <c r="X341" s="23"/>
      <c r="Y341" s="23"/>
      <c r="Z341" s="23"/>
      <c r="AA341" s="23"/>
      <c r="AB341" s="23"/>
      <c r="AC341" s="23"/>
      <c r="AD341" s="23"/>
      <c r="AE341" s="23"/>
      <c r="AF341" s="23"/>
      <c r="AG341" s="23"/>
      <c r="AH341" s="23"/>
      <c r="AI341" s="23"/>
      <c r="AJ341" s="23"/>
      <c r="AK341" s="23"/>
      <c r="AL341" s="23"/>
      <c r="AM341" s="23"/>
      <c r="AN341" s="23"/>
      <c r="AO341" s="23"/>
      <c r="AP341" s="23"/>
      <c r="AQ341" s="23"/>
      <c r="AR341" s="23"/>
      <c r="AS341" s="23"/>
      <c r="AT341" s="23"/>
      <c r="AU341" s="23"/>
      <c r="AV341" s="23"/>
      <c r="AW341" s="23"/>
      <c r="AX341" s="23"/>
      <c r="AY341" s="23"/>
      <c r="AZ341" s="23"/>
      <c r="BA341" s="23"/>
      <c r="BB341" s="23"/>
      <c r="BC341" s="23"/>
      <c r="BD341" s="23"/>
    </row>
    <row r="342" spans="17:56" x14ac:dyDescent="0.25">
      <c r="Q342" s="23"/>
      <c r="R342" s="23"/>
      <c r="S342" s="23"/>
      <c r="T342" s="23"/>
      <c r="U342" s="23"/>
      <c r="V342" s="23"/>
      <c r="W342" s="23"/>
      <c r="X342" s="23"/>
      <c r="Y342" s="23"/>
      <c r="Z342" s="23"/>
      <c r="AA342" s="23"/>
      <c r="AB342" s="23"/>
      <c r="AC342" s="23"/>
      <c r="AD342" s="23"/>
      <c r="AE342" s="23"/>
      <c r="AF342" s="23"/>
      <c r="AG342" s="23"/>
      <c r="AH342" s="23"/>
      <c r="AI342" s="23"/>
      <c r="AJ342" s="23"/>
      <c r="AK342" s="23"/>
      <c r="AL342" s="23"/>
      <c r="AM342" s="23"/>
      <c r="AN342" s="23"/>
      <c r="AO342" s="23"/>
      <c r="AP342" s="23"/>
      <c r="AQ342" s="23"/>
      <c r="AR342" s="23"/>
      <c r="AS342" s="23"/>
      <c r="AT342" s="23"/>
      <c r="AU342" s="23"/>
      <c r="AV342" s="23"/>
      <c r="AW342" s="23"/>
      <c r="AX342" s="23"/>
      <c r="AY342" s="23"/>
      <c r="AZ342" s="23"/>
      <c r="BA342" s="23"/>
      <c r="BB342" s="23"/>
      <c r="BC342" s="23"/>
      <c r="BD342" s="23"/>
    </row>
    <row r="343" spans="17:56" x14ac:dyDescent="0.25">
      <c r="Q343" s="23"/>
      <c r="R343" s="23"/>
      <c r="S343" s="23"/>
      <c r="T343" s="23"/>
      <c r="U343" s="23"/>
      <c r="V343" s="23"/>
      <c r="W343" s="23"/>
      <c r="X343" s="23"/>
      <c r="Y343" s="23"/>
      <c r="Z343" s="23"/>
      <c r="AA343" s="23"/>
      <c r="AB343" s="23"/>
      <c r="AC343" s="23"/>
      <c r="AD343" s="23"/>
      <c r="AE343" s="23"/>
      <c r="AF343" s="23"/>
      <c r="AG343" s="23"/>
      <c r="AH343" s="23"/>
      <c r="AI343" s="23"/>
      <c r="AJ343" s="23"/>
      <c r="AK343" s="23"/>
      <c r="AL343" s="23"/>
      <c r="AM343" s="23"/>
      <c r="AN343" s="23"/>
      <c r="AO343" s="23"/>
      <c r="AP343" s="23"/>
      <c r="AQ343" s="23"/>
      <c r="AR343" s="23"/>
      <c r="AS343" s="23"/>
      <c r="AT343" s="23"/>
      <c r="AU343" s="23"/>
      <c r="AV343" s="23"/>
      <c r="AW343" s="23"/>
      <c r="AX343" s="23"/>
      <c r="AY343" s="23"/>
      <c r="AZ343" s="23"/>
      <c r="BA343" s="23"/>
      <c r="BB343" s="23"/>
      <c r="BC343" s="23"/>
      <c r="BD343" s="23"/>
    </row>
    <row r="344" spans="17:56" x14ac:dyDescent="0.25">
      <c r="Q344" s="23"/>
      <c r="R344" s="23"/>
      <c r="S344" s="23"/>
      <c r="T344" s="23"/>
      <c r="U344" s="23"/>
      <c r="V344" s="23"/>
      <c r="W344" s="23"/>
      <c r="X344" s="23"/>
      <c r="Y344" s="23"/>
      <c r="Z344" s="23"/>
      <c r="AA344" s="23"/>
      <c r="AB344" s="23"/>
      <c r="AC344" s="23"/>
      <c r="AD344" s="23"/>
      <c r="AE344" s="23"/>
      <c r="AF344" s="23"/>
      <c r="AG344" s="23"/>
      <c r="AH344" s="23"/>
      <c r="AI344" s="23"/>
      <c r="AJ344" s="23"/>
      <c r="AK344" s="23"/>
      <c r="AL344" s="23"/>
      <c r="AM344" s="23"/>
      <c r="AN344" s="23"/>
      <c r="AO344" s="23"/>
      <c r="AP344" s="23"/>
      <c r="AQ344" s="23"/>
      <c r="AR344" s="23"/>
      <c r="AS344" s="23"/>
      <c r="AT344" s="23"/>
      <c r="AU344" s="23"/>
      <c r="AV344" s="23"/>
      <c r="AW344" s="23"/>
      <c r="AX344" s="23"/>
      <c r="AY344" s="23"/>
      <c r="AZ344" s="23"/>
      <c r="BA344" s="23"/>
      <c r="BB344" s="23"/>
      <c r="BC344" s="23"/>
      <c r="BD344" s="23"/>
    </row>
    <row r="345" spans="17:56" x14ac:dyDescent="0.25">
      <c r="Q345" s="23"/>
      <c r="R345" s="23"/>
      <c r="S345" s="23"/>
      <c r="T345" s="23"/>
      <c r="U345" s="23"/>
      <c r="V345" s="23"/>
      <c r="W345" s="23"/>
      <c r="X345" s="23"/>
      <c r="Y345" s="23"/>
      <c r="Z345" s="23"/>
      <c r="AA345" s="23"/>
      <c r="AB345" s="23"/>
      <c r="AC345" s="23"/>
      <c r="AD345" s="23"/>
      <c r="AE345" s="23"/>
      <c r="AF345" s="23"/>
      <c r="AG345" s="23"/>
      <c r="AH345" s="23"/>
      <c r="AI345" s="23"/>
      <c r="AJ345" s="23"/>
      <c r="AK345" s="23"/>
      <c r="AL345" s="23"/>
      <c r="AM345" s="23"/>
      <c r="AN345" s="23"/>
      <c r="AO345" s="23"/>
      <c r="AP345" s="23"/>
      <c r="AQ345" s="23"/>
      <c r="AR345" s="23"/>
      <c r="AS345" s="23"/>
      <c r="AT345" s="23"/>
      <c r="AU345" s="23"/>
      <c r="AV345" s="23"/>
      <c r="AW345" s="23"/>
      <c r="AX345" s="23"/>
      <c r="AY345" s="23"/>
      <c r="AZ345" s="23"/>
      <c r="BA345" s="23"/>
      <c r="BB345" s="23"/>
      <c r="BC345" s="23"/>
      <c r="BD345" s="23"/>
    </row>
    <row r="346" spans="17:56" x14ac:dyDescent="0.25">
      <c r="Q346" s="23"/>
      <c r="R346" s="23"/>
      <c r="S346" s="23"/>
      <c r="T346" s="23"/>
      <c r="U346" s="23"/>
      <c r="V346" s="23"/>
      <c r="W346" s="23"/>
      <c r="X346" s="23"/>
      <c r="Y346" s="23"/>
      <c r="Z346" s="23"/>
      <c r="AA346" s="23"/>
      <c r="AB346" s="23"/>
      <c r="AC346" s="23"/>
      <c r="AD346" s="23"/>
      <c r="AE346" s="23"/>
      <c r="AF346" s="23"/>
      <c r="AG346" s="23"/>
      <c r="AH346" s="23"/>
      <c r="AI346" s="23"/>
      <c r="AJ346" s="23"/>
      <c r="AK346" s="23"/>
      <c r="AL346" s="23"/>
      <c r="AM346" s="23"/>
      <c r="AN346" s="23"/>
      <c r="AO346" s="23"/>
      <c r="AP346" s="23"/>
      <c r="AQ346" s="23"/>
      <c r="AR346" s="23"/>
      <c r="AS346" s="23"/>
      <c r="AT346" s="23"/>
      <c r="AU346" s="23"/>
      <c r="AV346" s="23"/>
      <c r="AW346" s="23"/>
      <c r="AX346" s="23"/>
      <c r="AY346" s="23"/>
      <c r="AZ346" s="23"/>
      <c r="BA346" s="23"/>
      <c r="BB346" s="23"/>
      <c r="BC346" s="23"/>
      <c r="BD346" s="23"/>
    </row>
    <row r="347" spans="17:56" x14ac:dyDescent="0.25">
      <c r="Q347" s="23"/>
      <c r="R347" s="23"/>
      <c r="S347" s="23"/>
      <c r="T347" s="23"/>
      <c r="U347" s="23"/>
      <c r="V347" s="23"/>
      <c r="W347" s="23"/>
      <c r="X347" s="23"/>
      <c r="Y347" s="23"/>
      <c r="Z347" s="23"/>
      <c r="AA347" s="23"/>
      <c r="AB347" s="23"/>
      <c r="AC347" s="23"/>
      <c r="AD347" s="23"/>
      <c r="AE347" s="23"/>
      <c r="AF347" s="23"/>
      <c r="AG347" s="23"/>
      <c r="AH347" s="23"/>
      <c r="AI347" s="23"/>
      <c r="AJ347" s="23"/>
      <c r="AK347" s="23"/>
      <c r="AL347" s="23"/>
      <c r="AM347" s="23"/>
      <c r="AN347" s="23"/>
      <c r="AO347" s="23"/>
      <c r="AP347" s="23"/>
      <c r="AQ347" s="23"/>
      <c r="AR347" s="23"/>
      <c r="AS347" s="23"/>
      <c r="AT347" s="23"/>
      <c r="AU347" s="23"/>
      <c r="AV347" s="23"/>
      <c r="AW347" s="23"/>
      <c r="AX347" s="23"/>
      <c r="AY347" s="23"/>
      <c r="AZ347" s="23"/>
      <c r="BA347" s="23"/>
      <c r="BB347" s="23"/>
      <c r="BC347" s="23"/>
      <c r="BD347" s="23"/>
    </row>
    <row r="348" spans="17:56" x14ac:dyDescent="0.25">
      <c r="Q348" s="23"/>
      <c r="R348" s="23"/>
      <c r="S348" s="23"/>
      <c r="T348" s="23"/>
      <c r="U348" s="23"/>
      <c r="V348" s="23"/>
      <c r="W348" s="23"/>
      <c r="X348" s="23"/>
      <c r="Y348" s="23"/>
      <c r="Z348" s="23"/>
      <c r="AA348" s="23"/>
      <c r="AB348" s="23"/>
      <c r="AC348" s="23"/>
      <c r="AD348" s="23"/>
      <c r="AE348" s="23"/>
      <c r="AF348" s="23"/>
      <c r="AG348" s="23"/>
      <c r="AH348" s="23"/>
      <c r="AI348" s="23"/>
      <c r="AJ348" s="23"/>
      <c r="AK348" s="23"/>
      <c r="AL348" s="23"/>
      <c r="AM348" s="23"/>
      <c r="AN348" s="23"/>
      <c r="AO348" s="23"/>
      <c r="AP348" s="23"/>
      <c r="AQ348" s="23"/>
      <c r="AR348" s="23"/>
      <c r="AS348" s="23"/>
      <c r="AT348" s="23"/>
      <c r="AU348" s="23"/>
      <c r="AV348" s="23"/>
      <c r="AW348" s="23"/>
      <c r="AX348" s="23"/>
      <c r="AY348" s="23"/>
      <c r="AZ348" s="23"/>
      <c r="BA348" s="23"/>
      <c r="BB348" s="23"/>
      <c r="BC348" s="23"/>
      <c r="BD348" s="23"/>
    </row>
    <row r="349" spans="17:56" x14ac:dyDescent="0.25">
      <c r="Q349" s="23"/>
      <c r="R349" s="23"/>
      <c r="S349" s="23"/>
      <c r="T349" s="23"/>
      <c r="U349" s="23"/>
      <c r="V349" s="23"/>
      <c r="W349" s="23"/>
      <c r="X349" s="23"/>
      <c r="Y349" s="23"/>
      <c r="Z349" s="23"/>
      <c r="AA349" s="23"/>
      <c r="AB349" s="23"/>
      <c r="AC349" s="23"/>
      <c r="AD349" s="23"/>
      <c r="AE349" s="23"/>
      <c r="AF349" s="23"/>
      <c r="AG349" s="23"/>
      <c r="AH349" s="23"/>
      <c r="AI349" s="23"/>
      <c r="AJ349" s="23"/>
      <c r="AK349" s="23"/>
      <c r="AL349" s="23"/>
      <c r="AM349" s="23"/>
      <c r="AN349" s="23"/>
      <c r="AO349" s="23"/>
      <c r="AP349" s="23"/>
      <c r="AQ349" s="23"/>
      <c r="AR349" s="23"/>
      <c r="AS349" s="23"/>
      <c r="AT349" s="23"/>
      <c r="AU349" s="23"/>
      <c r="AV349" s="23"/>
      <c r="AW349" s="23"/>
      <c r="AX349" s="23"/>
      <c r="AY349" s="23"/>
      <c r="AZ349" s="23"/>
      <c r="BA349" s="23"/>
      <c r="BB349" s="23"/>
      <c r="BC349" s="23"/>
      <c r="BD349" s="23"/>
    </row>
    <row r="350" spans="17:56" x14ac:dyDescent="0.25">
      <c r="Q350" s="23"/>
      <c r="R350" s="23"/>
      <c r="S350" s="23"/>
      <c r="T350" s="23"/>
      <c r="U350" s="23"/>
      <c r="V350" s="23"/>
      <c r="W350" s="23"/>
      <c r="X350" s="23"/>
      <c r="Y350" s="23"/>
      <c r="Z350" s="23"/>
      <c r="AA350" s="23"/>
      <c r="AB350" s="23"/>
      <c r="AC350" s="23"/>
      <c r="AD350" s="23"/>
      <c r="AE350" s="23"/>
      <c r="AF350" s="23"/>
      <c r="AG350" s="23"/>
      <c r="AH350" s="23"/>
      <c r="AI350" s="23"/>
      <c r="AJ350" s="23"/>
      <c r="AK350" s="23"/>
      <c r="AL350" s="23"/>
      <c r="AM350" s="23"/>
      <c r="AN350" s="23"/>
      <c r="AO350" s="23"/>
      <c r="AP350" s="23"/>
      <c r="AQ350" s="23"/>
      <c r="AR350" s="23"/>
      <c r="AS350" s="23"/>
      <c r="AT350" s="23"/>
      <c r="AU350" s="23"/>
      <c r="AV350" s="23"/>
      <c r="AW350" s="23"/>
      <c r="AX350" s="23"/>
      <c r="AY350" s="23"/>
      <c r="AZ350" s="23"/>
      <c r="BA350" s="23"/>
      <c r="BB350" s="23"/>
      <c r="BC350" s="23"/>
      <c r="BD350" s="23"/>
    </row>
    <row r="351" spans="17:56" x14ac:dyDescent="0.25">
      <c r="Q351" s="23"/>
      <c r="R351" s="23"/>
      <c r="S351" s="23"/>
      <c r="T351" s="23"/>
      <c r="U351" s="23"/>
      <c r="V351" s="23"/>
      <c r="W351" s="23"/>
      <c r="X351" s="23"/>
      <c r="Y351" s="23"/>
      <c r="Z351" s="23"/>
      <c r="AA351" s="23"/>
      <c r="AB351" s="23"/>
      <c r="AC351" s="23"/>
      <c r="AD351" s="23"/>
      <c r="AE351" s="23"/>
      <c r="AF351" s="23"/>
      <c r="AG351" s="23"/>
      <c r="AH351" s="23"/>
      <c r="AI351" s="23"/>
      <c r="AJ351" s="23"/>
      <c r="AK351" s="23"/>
      <c r="AL351" s="23"/>
      <c r="AM351" s="23"/>
      <c r="AN351" s="23"/>
      <c r="AO351" s="23"/>
      <c r="AP351" s="23"/>
      <c r="AQ351" s="23"/>
      <c r="AR351" s="23"/>
      <c r="AS351" s="23"/>
      <c r="AT351" s="23"/>
      <c r="AU351" s="23"/>
      <c r="AV351" s="23"/>
      <c r="AW351" s="23"/>
      <c r="AX351" s="23"/>
      <c r="AY351" s="23"/>
      <c r="AZ351" s="23"/>
      <c r="BA351" s="23"/>
      <c r="BB351" s="23"/>
      <c r="BC351" s="23"/>
      <c r="BD351" s="23"/>
    </row>
    <row r="352" spans="17:56" x14ac:dyDescent="0.25">
      <c r="Q352" s="23"/>
      <c r="R352" s="23"/>
      <c r="S352" s="23"/>
      <c r="T352" s="23"/>
      <c r="U352" s="23"/>
      <c r="V352" s="23"/>
      <c r="W352" s="23"/>
      <c r="X352" s="23"/>
      <c r="Y352" s="23"/>
      <c r="Z352" s="23"/>
      <c r="AA352" s="23"/>
      <c r="AB352" s="23"/>
      <c r="AC352" s="23"/>
      <c r="AD352" s="23"/>
      <c r="AE352" s="23"/>
      <c r="AF352" s="23"/>
      <c r="AG352" s="23"/>
      <c r="AH352" s="23"/>
      <c r="AI352" s="23"/>
      <c r="AJ352" s="23"/>
      <c r="AK352" s="23"/>
      <c r="AL352" s="23"/>
      <c r="AM352" s="23"/>
      <c r="AN352" s="23"/>
      <c r="AO352" s="23"/>
      <c r="AP352" s="23"/>
      <c r="AQ352" s="23"/>
      <c r="AR352" s="23"/>
      <c r="AS352" s="23"/>
      <c r="AT352" s="23"/>
      <c r="AU352" s="23"/>
      <c r="AV352" s="23"/>
      <c r="AW352" s="23"/>
      <c r="AX352" s="23"/>
      <c r="AY352" s="23"/>
      <c r="AZ352" s="23"/>
      <c r="BA352" s="23"/>
      <c r="BB352" s="23"/>
      <c r="BC352" s="23"/>
      <c r="BD352" s="23"/>
    </row>
    <row r="353" spans="17:56" x14ac:dyDescent="0.25">
      <c r="Q353" s="23"/>
      <c r="R353" s="23"/>
      <c r="S353" s="23"/>
      <c r="T353" s="23"/>
      <c r="U353" s="23"/>
      <c r="V353" s="23"/>
      <c r="W353" s="23"/>
      <c r="X353" s="23"/>
      <c r="Y353" s="23"/>
      <c r="Z353" s="23"/>
      <c r="AA353" s="23"/>
      <c r="AB353" s="23"/>
      <c r="AC353" s="23"/>
      <c r="AD353" s="23"/>
      <c r="AE353" s="23"/>
      <c r="AF353" s="23"/>
      <c r="AG353" s="23"/>
      <c r="AH353" s="23"/>
      <c r="AI353" s="23"/>
      <c r="AJ353" s="23"/>
      <c r="AK353" s="23"/>
      <c r="AL353" s="23"/>
      <c r="AM353" s="23"/>
      <c r="AN353" s="23"/>
      <c r="AO353" s="23"/>
      <c r="AP353" s="23"/>
      <c r="AQ353" s="23"/>
      <c r="AR353" s="23"/>
      <c r="AS353" s="23"/>
      <c r="AT353" s="23"/>
      <c r="AU353" s="23"/>
      <c r="AV353" s="23"/>
      <c r="AW353" s="23"/>
      <c r="AX353" s="23"/>
      <c r="AY353" s="23"/>
      <c r="AZ353" s="23"/>
      <c r="BA353" s="23"/>
      <c r="BB353" s="23"/>
      <c r="BC353" s="23"/>
      <c r="BD353" s="23"/>
    </row>
    <row r="354" spans="17:56" x14ac:dyDescent="0.25">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row>
    <row r="355" spans="17:56" x14ac:dyDescent="0.25">
      <c r="Q355" s="23"/>
      <c r="R355" s="23"/>
      <c r="S355" s="23"/>
      <c r="T355" s="23"/>
      <c r="U355" s="23"/>
      <c r="V355" s="23"/>
      <c r="W355" s="23"/>
      <c r="X355" s="23"/>
      <c r="Y355" s="23"/>
      <c r="Z355" s="23"/>
      <c r="AA355" s="23"/>
      <c r="AB355" s="23"/>
      <c r="AC355" s="23"/>
      <c r="AD355" s="23"/>
      <c r="AE355" s="23"/>
      <c r="AF355" s="23"/>
      <c r="AG355" s="23"/>
      <c r="AH355" s="23"/>
      <c r="AI355" s="23"/>
      <c r="AJ355" s="23"/>
      <c r="AK355" s="23"/>
      <c r="AL355" s="23"/>
      <c r="AM355" s="23"/>
      <c r="AN355" s="23"/>
      <c r="AO355" s="23"/>
      <c r="AP355" s="23"/>
      <c r="AQ355" s="23"/>
      <c r="AR355" s="23"/>
      <c r="AS355" s="23"/>
      <c r="AT355" s="23"/>
      <c r="AU355" s="23"/>
      <c r="AV355" s="23"/>
      <c r="AW355" s="23"/>
      <c r="AX355" s="23"/>
      <c r="AY355" s="23"/>
      <c r="AZ355" s="23"/>
      <c r="BA355" s="23"/>
      <c r="BB355" s="23"/>
      <c r="BC355" s="23"/>
      <c r="BD355" s="23"/>
    </row>
    <row r="356" spans="17:56" x14ac:dyDescent="0.25">
      <c r="Q356" s="23"/>
      <c r="R356" s="23"/>
      <c r="S356" s="23"/>
      <c r="T356" s="23"/>
      <c r="U356" s="23"/>
      <c r="V356" s="23"/>
      <c r="W356" s="23"/>
      <c r="X356" s="23"/>
      <c r="Y356" s="23"/>
      <c r="Z356" s="23"/>
      <c r="AA356" s="23"/>
      <c r="AB356" s="23"/>
      <c r="AC356" s="23"/>
      <c r="AD356" s="23"/>
      <c r="AE356" s="23"/>
      <c r="AF356" s="23"/>
      <c r="AG356" s="23"/>
      <c r="AH356" s="23"/>
      <c r="AI356" s="23"/>
      <c r="AJ356" s="23"/>
      <c r="AK356" s="23"/>
      <c r="AL356" s="23"/>
      <c r="AM356" s="23"/>
      <c r="AN356" s="23"/>
      <c r="AO356" s="23"/>
      <c r="AP356" s="23"/>
      <c r="AQ356" s="23"/>
      <c r="AR356" s="23"/>
      <c r="AS356" s="23"/>
      <c r="AT356" s="23"/>
      <c r="AU356" s="23"/>
      <c r="AV356" s="23"/>
      <c r="AW356" s="23"/>
      <c r="AX356" s="23"/>
      <c r="AY356" s="23"/>
      <c r="AZ356" s="23"/>
      <c r="BA356" s="23"/>
      <c r="BB356" s="23"/>
      <c r="BC356" s="23"/>
      <c r="BD356" s="23"/>
    </row>
    <row r="357" spans="17:56" x14ac:dyDescent="0.25">
      <c r="Q357" s="23"/>
      <c r="R357" s="23"/>
      <c r="S357" s="23"/>
      <c r="T357" s="23"/>
      <c r="U357" s="23"/>
      <c r="V357" s="23"/>
      <c r="W357" s="23"/>
      <c r="X357" s="23"/>
      <c r="Y357" s="23"/>
      <c r="Z357" s="23"/>
      <c r="AA357" s="23"/>
      <c r="AB357" s="23"/>
      <c r="AC357" s="23"/>
      <c r="AD357" s="23"/>
      <c r="AE357" s="23"/>
      <c r="AF357" s="23"/>
      <c r="AG357" s="23"/>
      <c r="AH357" s="23"/>
      <c r="AI357" s="23"/>
      <c r="AJ357" s="23"/>
      <c r="AK357" s="23"/>
      <c r="AL357" s="23"/>
      <c r="AM357" s="23"/>
      <c r="AN357" s="23"/>
      <c r="AO357" s="23"/>
      <c r="AP357" s="23"/>
      <c r="AQ357" s="23"/>
      <c r="AR357" s="23"/>
      <c r="AS357" s="23"/>
      <c r="AT357" s="23"/>
      <c r="AU357" s="23"/>
      <c r="AV357" s="23"/>
      <c r="AW357" s="23"/>
      <c r="AX357" s="23"/>
      <c r="AY357" s="23"/>
      <c r="AZ357" s="23"/>
      <c r="BA357" s="23"/>
      <c r="BB357" s="23"/>
      <c r="BC357" s="23"/>
      <c r="BD357" s="23"/>
    </row>
    <row r="358" spans="17:56" x14ac:dyDescent="0.25">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row>
    <row r="359" spans="17:56" x14ac:dyDescent="0.25">
      <c r="Q359" s="23"/>
      <c r="R359" s="23"/>
      <c r="S359" s="23"/>
      <c r="T359" s="23"/>
      <c r="U359" s="23"/>
      <c r="V359" s="23"/>
      <c r="W359" s="23"/>
      <c r="X359" s="23"/>
      <c r="Y359" s="23"/>
      <c r="Z359" s="23"/>
      <c r="AA359" s="23"/>
      <c r="AB359" s="23"/>
      <c r="AC359" s="23"/>
      <c r="AD359" s="23"/>
      <c r="AE359" s="23"/>
      <c r="AF359" s="23"/>
      <c r="AG359" s="23"/>
      <c r="AH359" s="23"/>
      <c r="AI359" s="23"/>
      <c r="AJ359" s="23"/>
      <c r="AK359" s="23"/>
      <c r="AL359" s="23"/>
      <c r="AM359" s="23"/>
      <c r="AN359" s="23"/>
      <c r="AO359" s="23"/>
      <c r="AP359" s="23"/>
      <c r="AQ359" s="23"/>
      <c r="AR359" s="23"/>
      <c r="AS359" s="23"/>
      <c r="AT359" s="23"/>
      <c r="AU359" s="23"/>
      <c r="AV359" s="23"/>
      <c r="AW359" s="23"/>
      <c r="AX359" s="23"/>
      <c r="AY359" s="23"/>
      <c r="AZ359" s="23"/>
      <c r="BA359" s="23"/>
      <c r="BB359" s="23"/>
      <c r="BC359" s="23"/>
      <c r="BD359" s="23"/>
    </row>
    <row r="360" spans="17:56" x14ac:dyDescent="0.25">
      <c r="Q360" s="23"/>
      <c r="R360" s="23"/>
      <c r="S360" s="23"/>
      <c r="T360" s="23"/>
      <c r="U360" s="23"/>
      <c r="V360" s="23"/>
      <c r="W360" s="23"/>
      <c r="X360" s="23"/>
      <c r="Y360" s="23"/>
      <c r="Z360" s="23"/>
      <c r="AA360" s="23"/>
      <c r="AB360" s="23"/>
      <c r="AC360" s="23"/>
      <c r="AD360" s="23"/>
      <c r="AE360" s="23"/>
      <c r="AF360" s="23"/>
      <c r="AG360" s="23"/>
      <c r="AH360" s="23"/>
      <c r="AI360" s="23"/>
      <c r="AJ360" s="23"/>
      <c r="AK360" s="23"/>
      <c r="AL360" s="23"/>
      <c r="AM360" s="23"/>
      <c r="AN360" s="23"/>
      <c r="AO360" s="23"/>
      <c r="AP360" s="23"/>
      <c r="AQ360" s="23"/>
      <c r="AR360" s="23"/>
      <c r="AS360" s="23"/>
      <c r="AT360" s="23"/>
      <c r="AU360" s="23"/>
      <c r="AV360" s="23"/>
      <c r="AW360" s="23"/>
      <c r="AX360" s="23"/>
      <c r="AY360" s="23"/>
      <c r="AZ360" s="23"/>
      <c r="BA360" s="23"/>
      <c r="BB360" s="23"/>
      <c r="BC360" s="23"/>
      <c r="BD360" s="23"/>
    </row>
    <row r="361" spans="17:56" x14ac:dyDescent="0.25">
      <c r="Q361" s="23"/>
      <c r="R361" s="23"/>
      <c r="S361" s="23"/>
      <c r="T361" s="23"/>
      <c r="U361" s="23"/>
      <c r="V361" s="23"/>
      <c r="W361" s="23"/>
      <c r="X361" s="23"/>
      <c r="Y361" s="23"/>
      <c r="Z361" s="23"/>
      <c r="AA361" s="23"/>
      <c r="AB361" s="23"/>
      <c r="AC361" s="23"/>
      <c r="AD361" s="23"/>
      <c r="AE361" s="23"/>
      <c r="AF361" s="23"/>
      <c r="AG361" s="23"/>
      <c r="AH361" s="23"/>
      <c r="AI361" s="23"/>
      <c r="AJ361" s="23"/>
      <c r="AK361" s="23"/>
      <c r="AL361" s="23"/>
      <c r="AM361" s="23"/>
      <c r="AN361" s="23"/>
      <c r="AO361" s="23"/>
      <c r="AP361" s="23"/>
      <c r="AQ361" s="23"/>
      <c r="AR361" s="23"/>
      <c r="AS361" s="23"/>
      <c r="AT361" s="23"/>
      <c r="AU361" s="23"/>
      <c r="AV361" s="23"/>
      <c r="AW361" s="23"/>
      <c r="AX361" s="23"/>
      <c r="AY361" s="23"/>
      <c r="AZ361" s="23"/>
      <c r="BA361" s="23"/>
      <c r="BB361" s="23"/>
      <c r="BC361" s="23"/>
      <c r="BD361" s="23"/>
    </row>
    <row r="362" spans="17:56" x14ac:dyDescent="0.25">
      <c r="Q362" s="23"/>
      <c r="R362" s="23"/>
      <c r="S362" s="23"/>
      <c r="T362" s="23"/>
      <c r="U362" s="23"/>
      <c r="V362" s="23"/>
      <c r="W362" s="23"/>
      <c r="X362" s="23"/>
      <c r="Y362" s="23"/>
      <c r="Z362" s="23"/>
      <c r="AA362" s="23"/>
      <c r="AB362" s="23"/>
      <c r="AC362" s="23"/>
      <c r="AD362" s="23"/>
      <c r="AE362" s="23"/>
      <c r="AF362" s="23"/>
      <c r="AG362" s="23"/>
      <c r="AH362" s="23"/>
      <c r="AI362" s="23"/>
      <c r="AJ362" s="23"/>
      <c r="AK362" s="23"/>
      <c r="AL362" s="23"/>
      <c r="AM362" s="23"/>
      <c r="AN362" s="23"/>
      <c r="AO362" s="23"/>
      <c r="AP362" s="23"/>
      <c r="AQ362" s="23"/>
      <c r="AR362" s="23"/>
      <c r="AS362" s="23"/>
      <c r="AT362" s="23"/>
      <c r="AU362" s="23"/>
      <c r="AV362" s="23"/>
      <c r="AW362" s="23"/>
      <c r="AX362" s="23"/>
      <c r="AY362" s="23"/>
      <c r="AZ362" s="23"/>
      <c r="BA362" s="23"/>
      <c r="BB362" s="23"/>
      <c r="BC362" s="23"/>
      <c r="BD362" s="23"/>
    </row>
    <row r="363" spans="17:56" x14ac:dyDescent="0.25">
      <c r="Q363" s="23"/>
      <c r="R363" s="23"/>
      <c r="S363" s="23"/>
      <c r="T363" s="23"/>
      <c r="U363" s="23"/>
      <c r="V363" s="23"/>
      <c r="W363" s="23"/>
      <c r="X363" s="23"/>
      <c r="Y363" s="23"/>
      <c r="Z363" s="23"/>
      <c r="AA363" s="23"/>
      <c r="AB363" s="23"/>
      <c r="AC363" s="23"/>
      <c r="AD363" s="23"/>
      <c r="AE363" s="23"/>
      <c r="AF363" s="23"/>
      <c r="AG363" s="23"/>
      <c r="AH363" s="23"/>
      <c r="AI363" s="23"/>
      <c r="AJ363" s="23"/>
      <c r="AK363" s="23"/>
      <c r="AL363" s="23"/>
      <c r="AM363" s="23"/>
      <c r="AN363" s="23"/>
      <c r="AO363" s="23"/>
      <c r="AP363" s="23"/>
      <c r="AQ363" s="23"/>
      <c r="AR363" s="23"/>
      <c r="AS363" s="23"/>
      <c r="AT363" s="23"/>
      <c r="AU363" s="23"/>
      <c r="AV363" s="23"/>
      <c r="AW363" s="23"/>
      <c r="AX363" s="23"/>
      <c r="AY363" s="23"/>
      <c r="AZ363" s="23"/>
      <c r="BA363" s="23"/>
      <c r="BB363" s="23"/>
      <c r="BC363" s="23"/>
      <c r="BD363" s="23"/>
    </row>
    <row r="364" spans="17:56" x14ac:dyDescent="0.25">
      <c r="Q364" s="23"/>
      <c r="R364" s="23"/>
      <c r="S364" s="23"/>
      <c r="T364" s="23"/>
      <c r="U364" s="23"/>
      <c r="V364" s="23"/>
      <c r="W364" s="23"/>
      <c r="X364" s="23"/>
      <c r="Y364" s="23"/>
      <c r="Z364" s="23"/>
      <c r="AA364" s="23"/>
      <c r="AB364" s="23"/>
      <c r="AC364" s="23"/>
      <c r="AD364" s="23"/>
      <c r="AE364" s="23"/>
      <c r="AF364" s="23"/>
      <c r="AG364" s="23"/>
      <c r="AH364" s="23"/>
      <c r="AI364" s="23"/>
      <c r="AJ364" s="23"/>
      <c r="AK364" s="23"/>
      <c r="AL364" s="23"/>
      <c r="AM364" s="23"/>
      <c r="AN364" s="23"/>
      <c r="AO364" s="23"/>
      <c r="AP364" s="23"/>
      <c r="AQ364" s="23"/>
      <c r="AR364" s="23"/>
      <c r="AS364" s="23"/>
      <c r="AT364" s="23"/>
      <c r="AU364" s="23"/>
      <c r="AV364" s="23"/>
      <c r="AW364" s="23"/>
      <c r="AX364" s="23"/>
      <c r="AY364" s="23"/>
      <c r="AZ364" s="23"/>
      <c r="BA364" s="23"/>
      <c r="BB364" s="23"/>
      <c r="BC364" s="23"/>
      <c r="BD364" s="23"/>
    </row>
    <row r="365" spans="17:56" x14ac:dyDescent="0.25">
      <c r="Q365" s="23"/>
      <c r="R365" s="23"/>
      <c r="S365" s="23"/>
      <c r="T365" s="23"/>
      <c r="U365" s="23"/>
      <c r="V365" s="23"/>
      <c r="W365" s="23"/>
      <c r="X365" s="23"/>
      <c r="Y365" s="23"/>
      <c r="Z365" s="23"/>
      <c r="AA365" s="23"/>
      <c r="AB365" s="23"/>
      <c r="AC365" s="23"/>
      <c r="AD365" s="23"/>
      <c r="AE365" s="23"/>
      <c r="AF365" s="23"/>
      <c r="AG365" s="23"/>
      <c r="AH365" s="23"/>
      <c r="AI365" s="23"/>
      <c r="AJ365" s="23"/>
      <c r="AK365" s="23"/>
      <c r="AL365" s="23"/>
      <c r="AM365" s="23"/>
      <c r="AN365" s="23"/>
      <c r="AO365" s="23"/>
      <c r="AP365" s="23"/>
      <c r="AQ365" s="23"/>
      <c r="AR365" s="23"/>
      <c r="AS365" s="23"/>
      <c r="AT365" s="23"/>
      <c r="AU365" s="23"/>
      <c r="AV365" s="23"/>
      <c r="AW365" s="23"/>
      <c r="AX365" s="23"/>
      <c r="AY365" s="23"/>
      <c r="AZ365" s="23"/>
      <c r="BA365" s="23"/>
      <c r="BB365" s="23"/>
      <c r="BC365" s="23"/>
      <c r="BD365" s="23"/>
    </row>
    <row r="366" spans="17:56" x14ac:dyDescent="0.25">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row>
    <row r="367" spans="17:56" x14ac:dyDescent="0.25">
      <c r="Q367" s="23"/>
      <c r="R367" s="23"/>
      <c r="S367" s="23"/>
      <c r="T367" s="23"/>
      <c r="U367" s="23"/>
      <c r="V367" s="23"/>
      <c r="W367" s="23"/>
      <c r="X367" s="23"/>
      <c r="Y367" s="23"/>
      <c r="Z367" s="23"/>
      <c r="AA367" s="23"/>
      <c r="AB367" s="23"/>
      <c r="AC367" s="23"/>
      <c r="AD367" s="23"/>
      <c r="AE367" s="23"/>
      <c r="AF367" s="23"/>
      <c r="AG367" s="23"/>
      <c r="AH367" s="23"/>
      <c r="AI367" s="23"/>
      <c r="AJ367" s="23"/>
      <c r="AK367" s="23"/>
      <c r="AL367" s="23"/>
      <c r="AM367" s="23"/>
      <c r="AN367" s="23"/>
      <c r="AO367" s="23"/>
      <c r="AP367" s="23"/>
      <c r="AQ367" s="23"/>
      <c r="AR367" s="23"/>
      <c r="AS367" s="23"/>
      <c r="AT367" s="23"/>
      <c r="AU367" s="23"/>
      <c r="AV367" s="23"/>
      <c r="AW367" s="23"/>
      <c r="AX367" s="23"/>
      <c r="AY367" s="23"/>
      <c r="AZ367" s="23"/>
      <c r="BA367" s="23"/>
      <c r="BB367" s="23"/>
      <c r="BC367" s="23"/>
      <c r="BD367" s="23"/>
    </row>
    <row r="368" spans="17:56" x14ac:dyDescent="0.25">
      <c r="Q368" s="23"/>
      <c r="R368" s="23"/>
      <c r="S368" s="23"/>
      <c r="T368" s="23"/>
      <c r="U368" s="23"/>
      <c r="V368" s="23"/>
      <c r="W368" s="23"/>
      <c r="X368" s="23"/>
      <c r="Y368" s="23"/>
      <c r="Z368" s="23"/>
      <c r="AA368" s="23"/>
      <c r="AB368" s="23"/>
      <c r="AC368" s="23"/>
      <c r="AD368" s="23"/>
      <c r="AE368" s="23"/>
      <c r="AF368" s="23"/>
      <c r="AG368" s="23"/>
      <c r="AH368" s="23"/>
      <c r="AI368" s="23"/>
      <c r="AJ368" s="23"/>
      <c r="AK368" s="23"/>
      <c r="AL368" s="23"/>
      <c r="AM368" s="23"/>
      <c r="AN368" s="23"/>
      <c r="AO368" s="23"/>
      <c r="AP368" s="23"/>
      <c r="AQ368" s="23"/>
      <c r="AR368" s="23"/>
      <c r="AS368" s="23"/>
      <c r="AT368" s="23"/>
      <c r="AU368" s="23"/>
      <c r="AV368" s="23"/>
      <c r="AW368" s="23"/>
      <c r="AX368" s="23"/>
      <c r="AY368" s="23"/>
      <c r="AZ368" s="23"/>
      <c r="BA368" s="23"/>
      <c r="BB368" s="23"/>
      <c r="BC368" s="23"/>
      <c r="BD368" s="23"/>
    </row>
    <row r="369" spans="17:56" x14ac:dyDescent="0.25">
      <c r="Q369" s="23"/>
      <c r="R369" s="23"/>
      <c r="S369" s="23"/>
      <c r="T369" s="23"/>
      <c r="U369" s="23"/>
      <c r="V369" s="23"/>
      <c r="W369" s="23"/>
      <c r="X369" s="23"/>
      <c r="Y369" s="23"/>
      <c r="Z369" s="23"/>
      <c r="AA369" s="23"/>
      <c r="AB369" s="23"/>
      <c r="AC369" s="23"/>
      <c r="AD369" s="23"/>
      <c r="AE369" s="23"/>
      <c r="AF369" s="23"/>
      <c r="AG369" s="23"/>
      <c r="AH369" s="23"/>
      <c r="AI369" s="23"/>
      <c r="AJ369" s="23"/>
      <c r="AK369" s="23"/>
      <c r="AL369" s="23"/>
      <c r="AM369" s="23"/>
      <c r="AN369" s="23"/>
      <c r="AO369" s="23"/>
      <c r="AP369" s="23"/>
      <c r="AQ369" s="23"/>
      <c r="AR369" s="23"/>
      <c r="AS369" s="23"/>
      <c r="AT369" s="23"/>
      <c r="AU369" s="23"/>
      <c r="AV369" s="23"/>
      <c r="AW369" s="23"/>
      <c r="AX369" s="23"/>
      <c r="AY369" s="23"/>
      <c r="AZ369" s="23"/>
      <c r="BA369" s="23"/>
      <c r="BB369" s="23"/>
      <c r="BC369" s="23"/>
      <c r="BD369" s="23"/>
    </row>
    <row r="370" spans="17:56" x14ac:dyDescent="0.25">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row>
    <row r="371" spans="17:56" x14ac:dyDescent="0.25">
      <c r="Q371" s="23"/>
      <c r="R371" s="23"/>
      <c r="S371" s="23"/>
      <c r="T371" s="23"/>
      <c r="U371" s="23"/>
      <c r="V371" s="23"/>
      <c r="W371" s="23"/>
      <c r="X371" s="23"/>
      <c r="Y371" s="23"/>
      <c r="Z371" s="23"/>
      <c r="AA371" s="23"/>
      <c r="AB371" s="23"/>
      <c r="AC371" s="23"/>
      <c r="AD371" s="23"/>
      <c r="AE371" s="23"/>
      <c r="AF371" s="23"/>
      <c r="AG371" s="23"/>
      <c r="AH371" s="23"/>
      <c r="AI371" s="23"/>
      <c r="AJ371" s="23"/>
      <c r="AK371" s="23"/>
      <c r="AL371" s="23"/>
      <c r="AM371" s="23"/>
      <c r="AN371" s="23"/>
      <c r="AO371" s="23"/>
      <c r="AP371" s="23"/>
      <c r="AQ371" s="23"/>
      <c r="AR371" s="23"/>
      <c r="AS371" s="23"/>
      <c r="AT371" s="23"/>
      <c r="AU371" s="23"/>
      <c r="AV371" s="23"/>
      <c r="AW371" s="23"/>
      <c r="AX371" s="23"/>
      <c r="AY371" s="23"/>
      <c r="AZ371" s="23"/>
      <c r="BA371" s="23"/>
      <c r="BB371" s="23"/>
      <c r="BC371" s="23"/>
      <c r="BD371" s="23"/>
    </row>
    <row r="372" spans="17:56" x14ac:dyDescent="0.25">
      <c r="Q372" s="23"/>
      <c r="R372" s="23"/>
      <c r="S372" s="23"/>
      <c r="T372" s="23"/>
      <c r="U372" s="23"/>
      <c r="V372" s="23"/>
      <c r="W372" s="23"/>
      <c r="X372" s="23"/>
      <c r="Y372" s="23"/>
      <c r="Z372" s="23"/>
      <c r="AA372" s="23"/>
      <c r="AB372" s="23"/>
      <c r="AC372" s="23"/>
      <c r="AD372" s="23"/>
      <c r="AE372" s="23"/>
      <c r="AF372" s="23"/>
      <c r="AG372" s="23"/>
      <c r="AH372" s="23"/>
      <c r="AI372" s="23"/>
      <c r="AJ372" s="23"/>
      <c r="AK372" s="23"/>
      <c r="AL372" s="23"/>
      <c r="AM372" s="23"/>
      <c r="AN372" s="23"/>
      <c r="AO372" s="23"/>
      <c r="AP372" s="23"/>
      <c r="AQ372" s="23"/>
      <c r="AR372" s="23"/>
      <c r="AS372" s="23"/>
      <c r="AT372" s="23"/>
      <c r="AU372" s="23"/>
      <c r="AV372" s="23"/>
      <c r="AW372" s="23"/>
      <c r="AX372" s="23"/>
      <c r="AY372" s="23"/>
      <c r="AZ372" s="23"/>
      <c r="BA372" s="23"/>
      <c r="BB372" s="23"/>
      <c r="BC372" s="23"/>
      <c r="BD372" s="23"/>
    </row>
    <row r="373" spans="17:56" x14ac:dyDescent="0.25">
      <c r="Q373" s="23"/>
      <c r="R373" s="23"/>
      <c r="S373" s="23"/>
      <c r="T373" s="23"/>
      <c r="U373" s="23"/>
      <c r="V373" s="23"/>
      <c r="W373" s="23"/>
      <c r="X373" s="23"/>
      <c r="Y373" s="23"/>
      <c r="Z373" s="23"/>
      <c r="AA373" s="23"/>
      <c r="AB373" s="23"/>
      <c r="AC373" s="23"/>
      <c r="AD373" s="23"/>
      <c r="AE373" s="23"/>
      <c r="AF373" s="23"/>
      <c r="AG373" s="23"/>
      <c r="AH373" s="23"/>
      <c r="AI373" s="23"/>
      <c r="AJ373" s="23"/>
      <c r="AK373" s="23"/>
      <c r="AL373" s="23"/>
      <c r="AM373" s="23"/>
      <c r="AN373" s="23"/>
      <c r="AO373" s="23"/>
      <c r="AP373" s="23"/>
      <c r="AQ373" s="23"/>
      <c r="AR373" s="23"/>
      <c r="AS373" s="23"/>
      <c r="AT373" s="23"/>
      <c r="AU373" s="23"/>
      <c r="AV373" s="23"/>
      <c r="AW373" s="23"/>
      <c r="AX373" s="23"/>
      <c r="AY373" s="23"/>
      <c r="AZ373" s="23"/>
      <c r="BA373" s="23"/>
      <c r="BB373" s="23"/>
      <c r="BC373" s="23"/>
      <c r="BD373" s="23"/>
    </row>
    <row r="374" spans="17:56" x14ac:dyDescent="0.25">
      <c r="Q374" s="23"/>
      <c r="R374" s="23"/>
      <c r="S374" s="23"/>
      <c r="T374" s="23"/>
      <c r="U374" s="23"/>
      <c r="V374" s="23"/>
      <c r="W374" s="23"/>
      <c r="X374" s="23"/>
      <c r="Y374" s="23"/>
      <c r="Z374" s="23"/>
      <c r="AA374" s="23"/>
      <c r="AB374" s="23"/>
      <c r="AC374" s="23"/>
      <c r="AD374" s="23"/>
      <c r="AE374" s="23"/>
      <c r="AF374" s="23"/>
      <c r="AG374" s="23"/>
      <c r="AH374" s="23"/>
      <c r="AI374" s="23"/>
      <c r="AJ374" s="23"/>
      <c r="AK374" s="23"/>
      <c r="AL374" s="23"/>
      <c r="AM374" s="23"/>
      <c r="AN374" s="23"/>
      <c r="AO374" s="23"/>
      <c r="AP374" s="23"/>
      <c r="AQ374" s="23"/>
      <c r="AR374" s="23"/>
      <c r="AS374" s="23"/>
      <c r="AT374" s="23"/>
      <c r="AU374" s="23"/>
      <c r="AV374" s="23"/>
      <c r="AW374" s="23"/>
      <c r="AX374" s="23"/>
      <c r="AY374" s="23"/>
      <c r="AZ374" s="23"/>
      <c r="BA374" s="23"/>
      <c r="BB374" s="23"/>
      <c r="BC374" s="23"/>
      <c r="BD374" s="23"/>
    </row>
    <row r="375" spans="17:56" x14ac:dyDescent="0.25">
      <c r="Q375" s="23"/>
      <c r="R375" s="23"/>
      <c r="S375" s="23"/>
      <c r="T375" s="23"/>
      <c r="U375" s="23"/>
      <c r="V375" s="23"/>
      <c r="W375" s="23"/>
      <c r="X375" s="23"/>
      <c r="Y375" s="23"/>
      <c r="Z375" s="23"/>
      <c r="AA375" s="23"/>
      <c r="AB375" s="23"/>
      <c r="AC375" s="23"/>
      <c r="AD375" s="23"/>
      <c r="AE375" s="23"/>
      <c r="AF375" s="23"/>
      <c r="AG375" s="23"/>
      <c r="AH375" s="23"/>
      <c r="AI375" s="23"/>
      <c r="AJ375" s="23"/>
      <c r="AK375" s="23"/>
      <c r="AL375" s="23"/>
      <c r="AM375" s="23"/>
      <c r="AN375" s="23"/>
      <c r="AO375" s="23"/>
      <c r="AP375" s="23"/>
      <c r="AQ375" s="23"/>
      <c r="AR375" s="23"/>
      <c r="AS375" s="23"/>
      <c r="AT375" s="23"/>
      <c r="AU375" s="23"/>
      <c r="AV375" s="23"/>
      <c r="AW375" s="23"/>
      <c r="AX375" s="23"/>
      <c r="AY375" s="23"/>
      <c r="AZ375" s="23"/>
      <c r="BA375" s="23"/>
      <c r="BB375" s="23"/>
      <c r="BC375" s="23"/>
      <c r="BD375" s="23"/>
    </row>
    <row r="376" spans="17:56" x14ac:dyDescent="0.25">
      <c r="Q376" s="23"/>
      <c r="R376" s="23"/>
      <c r="S376" s="23"/>
      <c r="T376" s="23"/>
      <c r="U376" s="23"/>
      <c r="V376" s="23"/>
      <c r="W376" s="23"/>
      <c r="X376" s="23"/>
      <c r="Y376" s="23"/>
      <c r="Z376" s="23"/>
      <c r="AA376" s="23"/>
      <c r="AB376" s="23"/>
      <c r="AC376" s="23"/>
      <c r="AD376" s="23"/>
      <c r="AE376" s="23"/>
      <c r="AF376" s="23"/>
      <c r="AG376" s="23"/>
      <c r="AH376" s="23"/>
      <c r="AI376" s="23"/>
      <c r="AJ376" s="23"/>
      <c r="AK376" s="23"/>
      <c r="AL376" s="23"/>
      <c r="AM376" s="23"/>
      <c r="AN376" s="23"/>
      <c r="AO376" s="23"/>
      <c r="AP376" s="23"/>
      <c r="AQ376" s="23"/>
      <c r="AR376" s="23"/>
      <c r="AS376" s="23"/>
      <c r="AT376" s="23"/>
      <c r="AU376" s="23"/>
      <c r="AV376" s="23"/>
      <c r="AW376" s="23"/>
      <c r="AX376" s="23"/>
      <c r="AY376" s="23"/>
      <c r="AZ376" s="23"/>
      <c r="BA376" s="23"/>
      <c r="BB376" s="23"/>
      <c r="BC376" s="23"/>
      <c r="BD376" s="23"/>
    </row>
    <row r="377" spans="17:56" x14ac:dyDescent="0.25">
      <c r="Q377" s="23"/>
      <c r="R377" s="23"/>
      <c r="S377" s="23"/>
      <c r="T377" s="23"/>
      <c r="U377" s="23"/>
      <c r="V377" s="23"/>
      <c r="W377" s="23"/>
      <c r="X377" s="23"/>
      <c r="Y377" s="23"/>
      <c r="Z377" s="23"/>
      <c r="AA377" s="23"/>
      <c r="AB377" s="23"/>
      <c r="AC377" s="23"/>
      <c r="AD377" s="23"/>
      <c r="AE377" s="23"/>
      <c r="AF377" s="23"/>
      <c r="AG377" s="23"/>
      <c r="AH377" s="23"/>
      <c r="AI377" s="23"/>
      <c r="AJ377" s="23"/>
      <c r="AK377" s="23"/>
      <c r="AL377" s="23"/>
      <c r="AM377" s="23"/>
      <c r="AN377" s="23"/>
      <c r="AO377" s="23"/>
      <c r="AP377" s="23"/>
      <c r="AQ377" s="23"/>
      <c r="AR377" s="23"/>
      <c r="AS377" s="23"/>
      <c r="AT377" s="23"/>
      <c r="AU377" s="23"/>
      <c r="AV377" s="23"/>
      <c r="AW377" s="23"/>
      <c r="AX377" s="23"/>
      <c r="AY377" s="23"/>
      <c r="AZ377" s="23"/>
      <c r="BA377" s="23"/>
      <c r="BB377" s="23"/>
      <c r="BC377" s="23"/>
      <c r="BD377" s="23"/>
    </row>
    <row r="378" spans="17:56" x14ac:dyDescent="0.25">
      <c r="Q378" s="23"/>
      <c r="R378" s="23"/>
      <c r="S378" s="23"/>
      <c r="T378" s="23"/>
      <c r="U378" s="23"/>
      <c r="V378" s="23"/>
      <c r="W378" s="23"/>
      <c r="X378" s="23"/>
      <c r="Y378" s="23"/>
      <c r="Z378" s="23"/>
      <c r="AA378" s="23"/>
      <c r="AB378" s="23"/>
      <c r="AC378" s="23"/>
      <c r="AD378" s="23"/>
      <c r="AE378" s="23"/>
      <c r="AF378" s="23"/>
      <c r="AG378" s="23"/>
      <c r="AH378" s="23"/>
      <c r="AI378" s="23"/>
      <c r="AJ378" s="23"/>
      <c r="AK378" s="23"/>
      <c r="AL378" s="23"/>
      <c r="AM378" s="23"/>
      <c r="AN378" s="23"/>
      <c r="AO378" s="23"/>
      <c r="AP378" s="23"/>
      <c r="AQ378" s="23"/>
      <c r="AR378" s="23"/>
      <c r="AS378" s="23"/>
      <c r="AT378" s="23"/>
      <c r="AU378" s="23"/>
      <c r="AV378" s="23"/>
      <c r="AW378" s="23"/>
      <c r="AX378" s="23"/>
      <c r="AY378" s="23"/>
      <c r="AZ378" s="23"/>
      <c r="BA378" s="23"/>
      <c r="BB378" s="23"/>
      <c r="BC378" s="23"/>
      <c r="BD378" s="23"/>
    </row>
    <row r="379" spans="17:56" x14ac:dyDescent="0.25">
      <c r="Q379" s="23"/>
      <c r="R379" s="23"/>
      <c r="S379" s="23"/>
      <c r="T379" s="23"/>
      <c r="U379" s="23"/>
      <c r="V379" s="23"/>
      <c r="W379" s="23"/>
      <c r="X379" s="23"/>
      <c r="Y379" s="23"/>
      <c r="Z379" s="23"/>
      <c r="AA379" s="23"/>
      <c r="AB379" s="23"/>
      <c r="AC379" s="23"/>
      <c r="AD379" s="23"/>
      <c r="AE379" s="23"/>
      <c r="AF379" s="23"/>
      <c r="AG379" s="23"/>
      <c r="AH379" s="23"/>
      <c r="AI379" s="23"/>
      <c r="AJ379" s="23"/>
      <c r="AK379" s="23"/>
      <c r="AL379" s="23"/>
      <c r="AM379" s="23"/>
      <c r="AN379" s="23"/>
      <c r="AO379" s="23"/>
      <c r="AP379" s="23"/>
      <c r="AQ379" s="23"/>
      <c r="AR379" s="23"/>
      <c r="AS379" s="23"/>
      <c r="AT379" s="23"/>
      <c r="AU379" s="23"/>
      <c r="AV379" s="23"/>
      <c r="AW379" s="23"/>
      <c r="AX379" s="23"/>
      <c r="AY379" s="23"/>
      <c r="AZ379" s="23"/>
      <c r="BA379" s="23"/>
      <c r="BB379" s="23"/>
      <c r="BC379" s="23"/>
      <c r="BD379" s="23"/>
    </row>
    <row r="380" spans="17:56" x14ac:dyDescent="0.25">
      <c r="Q380" s="23"/>
      <c r="R380" s="23"/>
      <c r="S380" s="23"/>
      <c r="T380" s="23"/>
      <c r="U380" s="23"/>
      <c r="V380" s="23"/>
      <c r="W380" s="23"/>
      <c r="X380" s="23"/>
      <c r="Y380" s="23"/>
      <c r="Z380" s="23"/>
      <c r="AA380" s="23"/>
      <c r="AB380" s="23"/>
      <c r="AC380" s="23"/>
      <c r="AD380" s="23"/>
      <c r="AE380" s="23"/>
      <c r="AF380" s="23"/>
      <c r="AG380" s="23"/>
      <c r="AH380" s="23"/>
      <c r="AI380" s="23"/>
      <c r="AJ380" s="23"/>
      <c r="AK380" s="23"/>
      <c r="AL380" s="23"/>
      <c r="AM380" s="23"/>
      <c r="AN380" s="23"/>
      <c r="AO380" s="23"/>
      <c r="AP380" s="23"/>
      <c r="AQ380" s="23"/>
      <c r="AR380" s="23"/>
      <c r="AS380" s="23"/>
      <c r="AT380" s="23"/>
      <c r="AU380" s="23"/>
      <c r="AV380" s="23"/>
      <c r="AW380" s="23"/>
      <c r="AX380" s="23"/>
      <c r="AY380" s="23"/>
      <c r="AZ380" s="23"/>
      <c r="BA380" s="23"/>
      <c r="BB380" s="23"/>
      <c r="BC380" s="23"/>
      <c r="BD380" s="23"/>
    </row>
    <row r="381" spans="17:56" x14ac:dyDescent="0.25">
      <c r="Q381" s="23"/>
      <c r="R381" s="23"/>
      <c r="S381" s="23"/>
      <c r="T381" s="23"/>
      <c r="U381" s="23"/>
      <c r="V381" s="23"/>
      <c r="W381" s="23"/>
      <c r="X381" s="23"/>
      <c r="Y381" s="23"/>
      <c r="Z381" s="23"/>
      <c r="AA381" s="23"/>
      <c r="AB381" s="23"/>
      <c r="AC381" s="23"/>
      <c r="AD381" s="23"/>
      <c r="AE381" s="23"/>
      <c r="AF381" s="23"/>
      <c r="AG381" s="23"/>
      <c r="AH381" s="23"/>
      <c r="AI381" s="23"/>
      <c r="AJ381" s="23"/>
      <c r="AK381" s="23"/>
      <c r="AL381" s="23"/>
      <c r="AM381" s="23"/>
      <c r="AN381" s="23"/>
      <c r="AO381" s="23"/>
      <c r="AP381" s="23"/>
      <c r="AQ381" s="23"/>
      <c r="AR381" s="23"/>
      <c r="AS381" s="23"/>
      <c r="AT381" s="23"/>
      <c r="AU381" s="23"/>
      <c r="AV381" s="23"/>
      <c r="AW381" s="23"/>
      <c r="AX381" s="23"/>
      <c r="AY381" s="23"/>
      <c r="AZ381" s="23"/>
      <c r="BA381" s="23"/>
      <c r="BB381" s="23"/>
      <c r="BC381" s="23"/>
      <c r="BD381" s="23"/>
    </row>
    <row r="382" spans="17:56" x14ac:dyDescent="0.25">
      <c r="Q382" s="23"/>
      <c r="R382" s="23"/>
      <c r="S382" s="23"/>
      <c r="T382" s="23"/>
      <c r="U382" s="23"/>
      <c r="V382" s="23"/>
      <c r="W382" s="23"/>
      <c r="X382" s="23"/>
      <c r="Y382" s="23"/>
      <c r="Z382" s="23"/>
      <c r="AA382" s="23"/>
      <c r="AB382" s="23"/>
      <c r="AC382" s="23"/>
      <c r="AD382" s="23"/>
      <c r="AE382" s="23"/>
      <c r="AF382" s="23"/>
      <c r="AG382" s="23"/>
      <c r="AH382" s="23"/>
      <c r="AI382" s="23"/>
      <c r="AJ382" s="23"/>
      <c r="AK382" s="23"/>
      <c r="AL382" s="23"/>
      <c r="AM382" s="23"/>
      <c r="AN382" s="23"/>
      <c r="AO382" s="23"/>
      <c r="AP382" s="23"/>
      <c r="AQ382" s="23"/>
      <c r="AR382" s="23"/>
      <c r="AS382" s="23"/>
      <c r="AT382" s="23"/>
      <c r="AU382" s="23"/>
      <c r="AV382" s="23"/>
      <c r="AW382" s="23"/>
      <c r="AX382" s="23"/>
      <c r="AY382" s="23"/>
      <c r="AZ382" s="23"/>
      <c r="BA382" s="23"/>
      <c r="BB382" s="23"/>
      <c r="BC382" s="23"/>
      <c r="BD382" s="23"/>
    </row>
    <row r="383" spans="17:56" x14ac:dyDescent="0.25">
      <c r="Q383" s="23"/>
      <c r="R383" s="23"/>
      <c r="S383" s="23"/>
      <c r="T383" s="23"/>
      <c r="U383" s="23"/>
      <c r="V383" s="23"/>
      <c r="W383" s="23"/>
      <c r="X383" s="23"/>
      <c r="Y383" s="23"/>
      <c r="Z383" s="23"/>
      <c r="AA383" s="23"/>
      <c r="AB383" s="23"/>
      <c r="AC383" s="23"/>
      <c r="AD383" s="23"/>
      <c r="AE383" s="23"/>
      <c r="AF383" s="23"/>
      <c r="AG383" s="23"/>
      <c r="AH383" s="23"/>
      <c r="AI383" s="23"/>
      <c r="AJ383" s="23"/>
      <c r="AK383" s="23"/>
      <c r="AL383" s="23"/>
      <c r="AM383" s="23"/>
      <c r="AN383" s="23"/>
      <c r="AO383" s="23"/>
      <c r="AP383" s="23"/>
      <c r="AQ383" s="23"/>
      <c r="AR383" s="23"/>
      <c r="AS383" s="23"/>
      <c r="AT383" s="23"/>
      <c r="AU383" s="23"/>
      <c r="AV383" s="23"/>
      <c r="AW383" s="23"/>
      <c r="AX383" s="23"/>
      <c r="AY383" s="23"/>
      <c r="AZ383" s="23"/>
      <c r="BA383" s="23"/>
      <c r="BB383" s="23"/>
      <c r="BC383" s="23"/>
      <c r="BD383" s="23"/>
    </row>
    <row r="384" spans="17:56" x14ac:dyDescent="0.25">
      <c r="Q384" s="23"/>
      <c r="R384" s="23"/>
      <c r="S384" s="23"/>
      <c r="T384" s="23"/>
      <c r="U384" s="23"/>
      <c r="V384" s="23"/>
      <c r="W384" s="23"/>
      <c r="X384" s="23"/>
      <c r="Y384" s="23"/>
      <c r="Z384" s="23"/>
      <c r="AA384" s="23"/>
      <c r="AB384" s="23"/>
      <c r="AC384" s="23"/>
      <c r="AD384" s="23"/>
      <c r="AE384" s="23"/>
      <c r="AF384" s="23"/>
      <c r="AG384" s="23"/>
      <c r="AH384" s="23"/>
      <c r="AI384" s="23"/>
      <c r="AJ384" s="23"/>
      <c r="AK384" s="23"/>
      <c r="AL384" s="23"/>
      <c r="AM384" s="23"/>
      <c r="AN384" s="23"/>
      <c r="AO384" s="23"/>
      <c r="AP384" s="23"/>
      <c r="AQ384" s="23"/>
      <c r="AR384" s="23"/>
      <c r="AS384" s="23"/>
      <c r="AT384" s="23"/>
      <c r="AU384" s="23"/>
      <c r="AV384" s="23"/>
      <c r="AW384" s="23"/>
      <c r="AX384" s="23"/>
      <c r="AY384" s="23"/>
      <c r="AZ384" s="23"/>
      <c r="BA384" s="23"/>
      <c r="BB384" s="23"/>
      <c r="BC384" s="23"/>
      <c r="BD384" s="23"/>
    </row>
    <row r="385" spans="17:56" x14ac:dyDescent="0.25">
      <c r="Q385" s="23"/>
      <c r="R385" s="23"/>
      <c r="S385" s="23"/>
      <c r="T385" s="23"/>
      <c r="U385" s="23"/>
      <c r="V385" s="23"/>
      <c r="W385" s="23"/>
      <c r="X385" s="23"/>
      <c r="Y385" s="23"/>
      <c r="Z385" s="23"/>
      <c r="AA385" s="23"/>
      <c r="AB385" s="23"/>
      <c r="AC385" s="23"/>
      <c r="AD385" s="23"/>
      <c r="AE385" s="23"/>
      <c r="AF385" s="23"/>
      <c r="AG385" s="23"/>
      <c r="AH385" s="23"/>
      <c r="AI385" s="23"/>
      <c r="AJ385" s="23"/>
      <c r="AK385" s="23"/>
      <c r="AL385" s="23"/>
      <c r="AM385" s="23"/>
      <c r="AN385" s="23"/>
      <c r="AO385" s="23"/>
      <c r="AP385" s="23"/>
      <c r="AQ385" s="23"/>
      <c r="AR385" s="23"/>
      <c r="AS385" s="23"/>
      <c r="AT385" s="23"/>
      <c r="AU385" s="23"/>
      <c r="AV385" s="23"/>
      <c r="AW385" s="23"/>
      <c r="AX385" s="23"/>
      <c r="AY385" s="23"/>
      <c r="AZ385" s="23"/>
      <c r="BA385" s="23"/>
      <c r="BB385" s="23"/>
      <c r="BC385" s="23"/>
      <c r="BD385" s="23"/>
    </row>
    <row r="386" spans="17:56" x14ac:dyDescent="0.25">
      <c r="Q386" s="23"/>
      <c r="R386" s="23"/>
      <c r="S386" s="23"/>
      <c r="T386" s="23"/>
      <c r="U386" s="23"/>
      <c r="V386" s="23"/>
      <c r="W386" s="23"/>
      <c r="X386" s="23"/>
      <c r="Y386" s="23"/>
      <c r="Z386" s="23"/>
      <c r="AA386" s="23"/>
      <c r="AB386" s="23"/>
      <c r="AC386" s="23"/>
      <c r="AD386" s="23"/>
      <c r="AE386" s="23"/>
      <c r="AF386" s="23"/>
      <c r="AG386" s="23"/>
      <c r="AH386" s="23"/>
      <c r="AI386" s="23"/>
      <c r="AJ386" s="23"/>
      <c r="AK386" s="23"/>
      <c r="AL386" s="23"/>
      <c r="AM386" s="23"/>
      <c r="AN386" s="23"/>
      <c r="AO386" s="23"/>
      <c r="AP386" s="23"/>
      <c r="AQ386" s="23"/>
      <c r="AR386" s="23"/>
      <c r="AS386" s="23"/>
      <c r="AT386" s="23"/>
      <c r="AU386" s="23"/>
      <c r="AV386" s="23"/>
      <c r="AW386" s="23"/>
      <c r="AX386" s="23"/>
      <c r="AY386" s="23"/>
      <c r="AZ386" s="23"/>
      <c r="BA386" s="23"/>
      <c r="BB386" s="23"/>
      <c r="BC386" s="23"/>
      <c r="BD386" s="23"/>
    </row>
    <row r="387" spans="17:56" x14ac:dyDescent="0.25">
      <c r="Q387" s="23"/>
      <c r="R387" s="23"/>
      <c r="S387" s="23"/>
      <c r="T387" s="23"/>
      <c r="U387" s="23"/>
      <c r="V387" s="23"/>
      <c r="W387" s="23"/>
      <c r="X387" s="23"/>
      <c r="Y387" s="23"/>
      <c r="Z387" s="23"/>
      <c r="AA387" s="23"/>
      <c r="AB387" s="23"/>
      <c r="AC387" s="23"/>
      <c r="AD387" s="23"/>
      <c r="AE387" s="23"/>
      <c r="AF387" s="23"/>
      <c r="AG387" s="23"/>
      <c r="AH387" s="23"/>
      <c r="AI387" s="23"/>
      <c r="AJ387" s="23"/>
      <c r="AK387" s="23"/>
      <c r="AL387" s="23"/>
      <c r="AM387" s="23"/>
      <c r="AN387" s="23"/>
      <c r="AO387" s="23"/>
      <c r="AP387" s="23"/>
      <c r="AQ387" s="23"/>
      <c r="AR387" s="23"/>
      <c r="AS387" s="23"/>
      <c r="AT387" s="23"/>
      <c r="AU387" s="23"/>
      <c r="AV387" s="23"/>
      <c r="AW387" s="23"/>
      <c r="AX387" s="23"/>
      <c r="AY387" s="23"/>
      <c r="AZ387" s="23"/>
      <c r="BA387" s="23"/>
      <c r="BB387" s="23"/>
      <c r="BC387" s="23"/>
      <c r="BD387" s="23"/>
    </row>
    <row r="388" spans="17:56" x14ac:dyDescent="0.25">
      <c r="Q388" s="23"/>
      <c r="R388" s="23"/>
      <c r="S388" s="23"/>
      <c r="T388" s="23"/>
      <c r="U388" s="23"/>
      <c r="V388" s="23"/>
      <c r="W388" s="23"/>
      <c r="X388" s="23"/>
      <c r="Y388" s="23"/>
      <c r="Z388" s="23"/>
      <c r="AA388" s="23"/>
      <c r="AB388" s="23"/>
      <c r="AC388" s="23"/>
      <c r="AD388" s="23"/>
      <c r="AE388" s="23"/>
      <c r="AF388" s="23"/>
      <c r="AG388" s="23"/>
      <c r="AH388" s="23"/>
      <c r="AI388" s="23"/>
      <c r="AJ388" s="23"/>
      <c r="AK388" s="23"/>
      <c r="AL388" s="23"/>
      <c r="AM388" s="23"/>
      <c r="AN388" s="23"/>
      <c r="AO388" s="23"/>
      <c r="AP388" s="23"/>
      <c r="AQ388" s="23"/>
      <c r="AR388" s="23"/>
      <c r="AS388" s="23"/>
      <c r="AT388" s="23"/>
      <c r="AU388" s="23"/>
      <c r="AV388" s="23"/>
      <c r="AW388" s="23"/>
      <c r="AX388" s="23"/>
      <c r="AY388" s="23"/>
      <c r="AZ388" s="23"/>
      <c r="BA388" s="23"/>
      <c r="BB388" s="23"/>
      <c r="BC388" s="23"/>
      <c r="BD388" s="23"/>
    </row>
    <row r="389" spans="17:56" x14ac:dyDescent="0.25">
      <c r="Q389" s="23"/>
      <c r="R389" s="23"/>
      <c r="S389" s="23"/>
      <c r="T389" s="23"/>
      <c r="U389" s="23"/>
      <c r="V389" s="23"/>
      <c r="W389" s="23"/>
      <c r="X389" s="23"/>
      <c r="Y389" s="23"/>
      <c r="Z389" s="23"/>
      <c r="AA389" s="23"/>
      <c r="AB389" s="23"/>
      <c r="AC389" s="23"/>
      <c r="AD389" s="23"/>
      <c r="AE389" s="23"/>
      <c r="AF389" s="23"/>
      <c r="AG389" s="23"/>
      <c r="AH389" s="23"/>
      <c r="AI389" s="23"/>
      <c r="AJ389" s="23"/>
      <c r="AK389" s="23"/>
      <c r="AL389" s="23"/>
      <c r="AM389" s="23"/>
      <c r="AN389" s="23"/>
      <c r="AO389" s="23"/>
      <c r="AP389" s="23"/>
      <c r="AQ389" s="23"/>
      <c r="AR389" s="23"/>
      <c r="AS389" s="23"/>
      <c r="AT389" s="23"/>
      <c r="AU389" s="23"/>
      <c r="AV389" s="23"/>
      <c r="AW389" s="23"/>
      <c r="AX389" s="23"/>
      <c r="AY389" s="23"/>
      <c r="AZ389" s="23"/>
      <c r="BA389" s="23"/>
      <c r="BB389" s="23"/>
      <c r="BC389" s="23"/>
      <c r="BD389" s="23"/>
    </row>
    <row r="390" spans="17:56" x14ac:dyDescent="0.25">
      <c r="Q390" s="23"/>
      <c r="R390" s="23"/>
      <c r="S390" s="23"/>
      <c r="T390" s="23"/>
      <c r="U390" s="23"/>
      <c r="V390" s="23"/>
      <c r="W390" s="23"/>
      <c r="X390" s="23"/>
      <c r="Y390" s="23"/>
      <c r="Z390" s="23"/>
      <c r="AA390" s="23"/>
      <c r="AB390" s="23"/>
      <c r="AC390" s="23"/>
      <c r="AD390" s="23"/>
      <c r="AE390" s="23"/>
      <c r="AF390" s="23"/>
      <c r="AG390" s="23"/>
      <c r="AH390" s="23"/>
      <c r="AI390" s="23"/>
      <c r="AJ390" s="23"/>
      <c r="AK390" s="23"/>
      <c r="AL390" s="23"/>
      <c r="AM390" s="23"/>
      <c r="AN390" s="23"/>
      <c r="AO390" s="23"/>
      <c r="AP390" s="23"/>
      <c r="AQ390" s="23"/>
      <c r="AR390" s="23"/>
      <c r="AS390" s="23"/>
      <c r="AT390" s="23"/>
      <c r="AU390" s="23"/>
      <c r="AV390" s="23"/>
      <c r="AW390" s="23"/>
      <c r="AX390" s="23"/>
      <c r="AY390" s="23"/>
      <c r="AZ390" s="23"/>
      <c r="BA390" s="23"/>
      <c r="BB390" s="23"/>
      <c r="BC390" s="23"/>
      <c r="BD390" s="23"/>
    </row>
    <row r="391" spans="17:56" x14ac:dyDescent="0.25">
      <c r="Q391" s="23"/>
      <c r="R391" s="23"/>
      <c r="S391" s="23"/>
      <c r="T391" s="23"/>
      <c r="U391" s="23"/>
      <c r="V391" s="23"/>
      <c r="W391" s="23"/>
      <c r="X391" s="23"/>
      <c r="Y391" s="23"/>
      <c r="Z391" s="23"/>
      <c r="AA391" s="23"/>
      <c r="AB391" s="23"/>
      <c r="AC391" s="23"/>
      <c r="AD391" s="23"/>
      <c r="AE391" s="23"/>
      <c r="AF391" s="23"/>
      <c r="AG391" s="23"/>
      <c r="AH391" s="23"/>
      <c r="AI391" s="23"/>
      <c r="AJ391" s="23"/>
      <c r="AK391" s="23"/>
      <c r="AL391" s="23"/>
      <c r="AM391" s="23"/>
      <c r="AN391" s="23"/>
      <c r="AO391" s="23"/>
      <c r="AP391" s="23"/>
      <c r="AQ391" s="23"/>
      <c r="AR391" s="23"/>
      <c r="AS391" s="23"/>
      <c r="AT391" s="23"/>
      <c r="AU391" s="23"/>
      <c r="AV391" s="23"/>
      <c r="AW391" s="23"/>
      <c r="AX391" s="23"/>
      <c r="AY391" s="23"/>
      <c r="AZ391" s="23"/>
      <c r="BA391" s="23"/>
      <c r="BB391" s="23"/>
      <c r="BC391" s="23"/>
      <c r="BD391" s="23"/>
    </row>
    <row r="392" spans="17:56" x14ac:dyDescent="0.25">
      <c r="Q392" s="23"/>
      <c r="R392" s="23"/>
      <c r="S392" s="23"/>
      <c r="T392" s="23"/>
      <c r="U392" s="23"/>
      <c r="V392" s="23"/>
      <c r="W392" s="23"/>
      <c r="X392" s="23"/>
      <c r="Y392" s="23"/>
      <c r="Z392" s="23"/>
      <c r="AA392" s="23"/>
      <c r="AB392" s="23"/>
      <c r="AC392" s="23"/>
      <c r="AD392" s="23"/>
      <c r="AE392" s="23"/>
      <c r="AF392" s="23"/>
      <c r="AG392" s="23"/>
      <c r="AH392" s="23"/>
      <c r="AI392" s="23"/>
      <c r="AJ392" s="23"/>
      <c r="AK392" s="23"/>
      <c r="AL392" s="23"/>
      <c r="AM392" s="23"/>
      <c r="AN392" s="23"/>
      <c r="AO392" s="23"/>
      <c r="AP392" s="23"/>
      <c r="AQ392" s="23"/>
      <c r="AR392" s="23"/>
      <c r="AS392" s="23"/>
      <c r="AT392" s="23"/>
      <c r="AU392" s="23"/>
      <c r="AV392" s="23"/>
      <c r="AW392" s="23"/>
      <c r="AX392" s="23"/>
      <c r="AY392" s="23"/>
      <c r="AZ392" s="23"/>
      <c r="BA392" s="23"/>
      <c r="BB392" s="23"/>
      <c r="BC392" s="23"/>
      <c r="BD392" s="23"/>
    </row>
    <row r="393" spans="17:56" x14ac:dyDescent="0.25">
      <c r="Q393" s="23"/>
      <c r="R393" s="23"/>
      <c r="S393" s="23"/>
      <c r="T393" s="23"/>
      <c r="U393" s="23"/>
      <c r="V393" s="23"/>
      <c r="W393" s="23"/>
      <c r="X393" s="23"/>
      <c r="Y393" s="23"/>
      <c r="Z393" s="23"/>
      <c r="AA393" s="23"/>
      <c r="AB393" s="23"/>
      <c r="AC393" s="23"/>
      <c r="AD393" s="23"/>
      <c r="AE393" s="23"/>
      <c r="AF393" s="23"/>
      <c r="AG393" s="23"/>
      <c r="AH393" s="23"/>
      <c r="AI393" s="23"/>
      <c r="AJ393" s="23"/>
      <c r="AK393" s="23"/>
      <c r="AL393" s="23"/>
      <c r="AM393" s="23"/>
      <c r="AN393" s="23"/>
      <c r="AO393" s="23"/>
      <c r="AP393" s="23"/>
      <c r="AQ393" s="23"/>
      <c r="AR393" s="23"/>
      <c r="AS393" s="23"/>
      <c r="AT393" s="23"/>
      <c r="AU393" s="23"/>
      <c r="AV393" s="23"/>
      <c r="AW393" s="23"/>
      <c r="AX393" s="23"/>
      <c r="AY393" s="23"/>
      <c r="AZ393" s="23"/>
      <c r="BA393" s="23"/>
      <c r="BB393" s="23"/>
      <c r="BC393" s="23"/>
      <c r="BD393" s="23"/>
    </row>
    <row r="394" spans="17:56" x14ac:dyDescent="0.25">
      <c r="Q394" s="23"/>
      <c r="R394" s="23"/>
      <c r="S394" s="23"/>
      <c r="T394" s="23"/>
      <c r="U394" s="23"/>
      <c r="V394" s="23"/>
      <c r="W394" s="23"/>
      <c r="X394" s="23"/>
      <c r="Y394" s="23"/>
      <c r="Z394" s="23"/>
      <c r="AA394" s="23"/>
      <c r="AB394" s="23"/>
      <c r="AC394" s="23"/>
      <c r="AD394" s="23"/>
      <c r="AE394" s="23"/>
      <c r="AF394" s="23"/>
      <c r="AG394" s="23"/>
      <c r="AH394" s="23"/>
      <c r="AI394" s="23"/>
      <c r="AJ394" s="23"/>
      <c r="AK394" s="23"/>
      <c r="AL394" s="23"/>
      <c r="AM394" s="23"/>
      <c r="AN394" s="23"/>
      <c r="AO394" s="23"/>
      <c r="AP394" s="23"/>
      <c r="AQ394" s="23"/>
      <c r="AR394" s="23"/>
      <c r="AS394" s="23"/>
      <c r="AT394" s="23"/>
      <c r="AU394" s="23"/>
      <c r="AV394" s="23"/>
      <c r="AW394" s="23"/>
      <c r="AX394" s="23"/>
      <c r="AY394" s="23"/>
      <c r="AZ394" s="23"/>
      <c r="BA394" s="23"/>
      <c r="BB394" s="23"/>
      <c r="BC394" s="23"/>
      <c r="BD394" s="23"/>
    </row>
    <row r="395" spans="17:56" x14ac:dyDescent="0.25">
      <c r="Q395" s="23"/>
      <c r="R395" s="23"/>
      <c r="S395" s="23"/>
      <c r="T395" s="23"/>
      <c r="U395" s="23"/>
      <c r="V395" s="23"/>
      <c r="W395" s="23"/>
      <c r="X395" s="23"/>
      <c r="Y395" s="23"/>
      <c r="Z395" s="23"/>
      <c r="AA395" s="23"/>
      <c r="AB395" s="23"/>
      <c r="AC395" s="23"/>
      <c r="AD395" s="23"/>
      <c r="AE395" s="23"/>
      <c r="AF395" s="23"/>
      <c r="AG395" s="23"/>
      <c r="AH395" s="23"/>
      <c r="AI395" s="23"/>
      <c r="AJ395" s="23"/>
      <c r="AK395" s="23"/>
      <c r="AL395" s="23"/>
      <c r="AM395" s="23"/>
      <c r="AN395" s="23"/>
      <c r="AO395" s="23"/>
      <c r="AP395" s="23"/>
      <c r="AQ395" s="23"/>
      <c r="AR395" s="23"/>
      <c r="AS395" s="23"/>
      <c r="AT395" s="23"/>
      <c r="AU395" s="23"/>
      <c r="AV395" s="23"/>
      <c r="AW395" s="23"/>
      <c r="AX395" s="23"/>
      <c r="AY395" s="23"/>
      <c r="AZ395" s="23"/>
      <c r="BA395" s="23"/>
      <c r="BB395" s="23"/>
      <c r="BC395" s="23"/>
      <c r="BD395" s="23"/>
    </row>
    <row r="396" spans="17:56" x14ac:dyDescent="0.25">
      <c r="Q396" s="23"/>
      <c r="R396" s="23"/>
      <c r="S396" s="23"/>
      <c r="T396" s="23"/>
      <c r="U396" s="23"/>
      <c r="V396" s="23"/>
      <c r="W396" s="23"/>
      <c r="X396" s="23"/>
      <c r="Y396" s="23"/>
      <c r="Z396" s="23"/>
      <c r="AA396" s="23"/>
      <c r="AB396" s="23"/>
      <c r="AC396" s="23"/>
      <c r="AD396" s="23"/>
      <c r="AE396" s="23"/>
      <c r="AF396" s="23"/>
      <c r="AG396" s="23"/>
      <c r="AH396" s="23"/>
      <c r="AI396" s="23"/>
      <c r="AJ396" s="23"/>
      <c r="AK396" s="23"/>
      <c r="AL396" s="23"/>
      <c r="AM396" s="23"/>
      <c r="AN396" s="23"/>
      <c r="AO396" s="23"/>
      <c r="AP396" s="23"/>
      <c r="AQ396" s="23"/>
      <c r="AR396" s="23"/>
      <c r="AS396" s="23"/>
      <c r="AT396" s="23"/>
      <c r="AU396" s="23"/>
      <c r="AV396" s="23"/>
      <c r="AW396" s="23"/>
      <c r="AX396" s="23"/>
      <c r="AY396" s="23"/>
      <c r="AZ396" s="23"/>
      <c r="BA396" s="23"/>
      <c r="BB396" s="23"/>
      <c r="BC396" s="23"/>
      <c r="BD396" s="23"/>
    </row>
    <row r="397" spans="17:56" x14ac:dyDescent="0.25">
      <c r="Q397" s="23"/>
      <c r="R397" s="23"/>
      <c r="S397" s="23"/>
      <c r="T397" s="23"/>
      <c r="U397" s="23"/>
      <c r="V397" s="23"/>
      <c r="W397" s="23"/>
      <c r="X397" s="23"/>
      <c r="Y397" s="23"/>
      <c r="Z397" s="23"/>
      <c r="AA397" s="23"/>
      <c r="AB397" s="23"/>
      <c r="AC397" s="23"/>
      <c r="AD397" s="23"/>
      <c r="AE397" s="23"/>
      <c r="AF397" s="23"/>
      <c r="AG397" s="23"/>
      <c r="AH397" s="23"/>
      <c r="AI397" s="23"/>
      <c r="AJ397" s="23"/>
      <c r="AK397" s="23"/>
      <c r="AL397" s="23"/>
      <c r="AM397" s="23"/>
      <c r="AN397" s="23"/>
      <c r="AO397" s="23"/>
      <c r="AP397" s="23"/>
      <c r="AQ397" s="23"/>
      <c r="AR397" s="23"/>
      <c r="AS397" s="23"/>
      <c r="AT397" s="23"/>
      <c r="AU397" s="23"/>
      <c r="AV397" s="23"/>
      <c r="AW397" s="23"/>
      <c r="AX397" s="23"/>
      <c r="AY397" s="23"/>
      <c r="AZ397" s="23"/>
      <c r="BA397" s="23"/>
      <c r="BB397" s="23"/>
      <c r="BC397" s="23"/>
      <c r="BD397" s="23"/>
    </row>
    <row r="398" spans="17:56" x14ac:dyDescent="0.25">
      <c r="Q398" s="23"/>
      <c r="R398" s="23"/>
      <c r="S398" s="23"/>
      <c r="T398" s="23"/>
      <c r="U398" s="23"/>
      <c r="V398" s="23"/>
      <c r="W398" s="23"/>
      <c r="X398" s="23"/>
      <c r="Y398" s="23"/>
      <c r="Z398" s="23"/>
      <c r="AA398" s="23"/>
      <c r="AB398" s="23"/>
      <c r="AC398" s="23"/>
      <c r="AD398" s="23"/>
      <c r="AE398" s="23"/>
      <c r="AF398" s="23"/>
      <c r="AG398" s="23"/>
      <c r="AH398" s="23"/>
      <c r="AI398" s="23"/>
      <c r="AJ398" s="23"/>
      <c r="AK398" s="23"/>
      <c r="AL398" s="23"/>
      <c r="AM398" s="23"/>
      <c r="AN398" s="23"/>
      <c r="AO398" s="23"/>
      <c r="AP398" s="23"/>
      <c r="AQ398" s="23"/>
      <c r="AR398" s="23"/>
      <c r="AS398" s="23"/>
      <c r="AT398" s="23"/>
      <c r="AU398" s="23"/>
      <c r="AV398" s="23"/>
      <c r="AW398" s="23"/>
      <c r="AX398" s="23"/>
      <c r="AY398" s="23"/>
      <c r="AZ398" s="23"/>
      <c r="BA398" s="23"/>
      <c r="BB398" s="23"/>
      <c r="BC398" s="23"/>
      <c r="BD398" s="23"/>
    </row>
    <row r="399" spans="17:56" x14ac:dyDescent="0.25">
      <c r="Q399" s="23"/>
      <c r="R399" s="23"/>
      <c r="S399" s="23"/>
      <c r="T399" s="23"/>
      <c r="U399" s="23"/>
      <c r="V399" s="23"/>
      <c r="W399" s="23"/>
      <c r="X399" s="23"/>
      <c r="Y399" s="23"/>
      <c r="Z399" s="23"/>
      <c r="AA399" s="23"/>
      <c r="AB399" s="23"/>
      <c r="AC399" s="23"/>
      <c r="AD399" s="23"/>
      <c r="AE399" s="23"/>
      <c r="AF399" s="23"/>
      <c r="AG399" s="23"/>
      <c r="AH399" s="23"/>
      <c r="AI399" s="23"/>
      <c r="AJ399" s="23"/>
      <c r="AK399" s="23"/>
      <c r="AL399" s="23"/>
      <c r="AM399" s="23"/>
      <c r="AN399" s="23"/>
      <c r="AO399" s="23"/>
      <c r="AP399" s="23"/>
      <c r="AQ399" s="23"/>
      <c r="AR399" s="23"/>
      <c r="AS399" s="23"/>
      <c r="AT399" s="23"/>
      <c r="AU399" s="23"/>
      <c r="AV399" s="23"/>
      <c r="AW399" s="23"/>
      <c r="AX399" s="23"/>
      <c r="AY399" s="23"/>
      <c r="AZ399" s="23"/>
      <c r="BA399" s="23"/>
      <c r="BB399" s="23"/>
      <c r="BC399" s="23"/>
      <c r="BD399" s="23"/>
    </row>
    <row r="400" spans="17:56" x14ac:dyDescent="0.25">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c r="AY400" s="23"/>
      <c r="AZ400" s="23"/>
      <c r="BA400" s="23"/>
      <c r="BB400" s="23"/>
      <c r="BC400" s="23"/>
      <c r="BD400" s="23"/>
    </row>
    <row r="401" spans="17:56" x14ac:dyDescent="0.25">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c r="AY401" s="23"/>
      <c r="AZ401" s="23"/>
      <c r="BA401" s="23"/>
      <c r="BB401" s="23"/>
      <c r="BC401" s="23"/>
      <c r="BD401" s="23"/>
    </row>
    <row r="402" spans="17:56" x14ac:dyDescent="0.25">
      <c r="Q402" s="23"/>
      <c r="R402" s="23"/>
      <c r="S402" s="23"/>
      <c r="T402" s="23"/>
      <c r="U402" s="23"/>
      <c r="V402" s="23"/>
      <c r="W402" s="23"/>
      <c r="X402" s="23"/>
      <c r="Y402" s="23"/>
      <c r="Z402" s="23"/>
      <c r="AA402" s="23"/>
      <c r="AB402" s="23"/>
      <c r="AC402" s="23"/>
      <c r="AD402" s="23"/>
      <c r="AE402" s="23"/>
      <c r="AF402" s="23"/>
      <c r="AG402" s="23"/>
      <c r="AH402" s="23"/>
      <c r="AI402" s="23"/>
      <c r="AJ402" s="23"/>
      <c r="AK402" s="23"/>
      <c r="AL402" s="23"/>
      <c r="AM402" s="23"/>
      <c r="AN402" s="23"/>
      <c r="AO402" s="23"/>
      <c r="AP402" s="23"/>
      <c r="AQ402" s="23"/>
      <c r="AR402" s="23"/>
      <c r="AS402" s="23"/>
      <c r="AT402" s="23"/>
      <c r="AU402" s="23"/>
      <c r="AV402" s="23"/>
      <c r="AW402" s="23"/>
      <c r="AX402" s="23"/>
      <c r="AY402" s="23"/>
      <c r="AZ402" s="23"/>
      <c r="BA402" s="23"/>
      <c r="BB402" s="23"/>
      <c r="BC402" s="23"/>
      <c r="BD402" s="23"/>
    </row>
    <row r="403" spans="17:56" x14ac:dyDescent="0.25">
      <c r="Q403" s="23"/>
      <c r="R403" s="23"/>
      <c r="S403" s="23"/>
      <c r="T403" s="23"/>
      <c r="U403" s="23"/>
      <c r="V403" s="23"/>
      <c r="W403" s="23"/>
      <c r="X403" s="23"/>
      <c r="Y403" s="23"/>
      <c r="Z403" s="23"/>
      <c r="AA403" s="23"/>
      <c r="AB403" s="23"/>
      <c r="AC403" s="23"/>
      <c r="AD403" s="23"/>
      <c r="AE403" s="23"/>
      <c r="AF403" s="23"/>
      <c r="AG403" s="23"/>
      <c r="AH403" s="23"/>
      <c r="AI403" s="23"/>
      <c r="AJ403" s="23"/>
      <c r="AK403" s="23"/>
      <c r="AL403" s="23"/>
      <c r="AM403" s="23"/>
      <c r="AN403" s="23"/>
      <c r="AO403" s="23"/>
      <c r="AP403" s="23"/>
      <c r="AQ403" s="23"/>
      <c r="AR403" s="23"/>
      <c r="AS403" s="23"/>
      <c r="AT403" s="23"/>
      <c r="AU403" s="23"/>
      <c r="AV403" s="23"/>
      <c r="AW403" s="23"/>
      <c r="AX403" s="23"/>
      <c r="AY403" s="23"/>
      <c r="AZ403" s="23"/>
      <c r="BA403" s="23"/>
      <c r="BB403" s="23"/>
      <c r="BC403" s="23"/>
      <c r="BD403" s="23"/>
    </row>
    <row r="404" spans="17:56" x14ac:dyDescent="0.25">
      <c r="Q404" s="23"/>
      <c r="R404" s="23"/>
      <c r="S404" s="23"/>
      <c r="T404" s="23"/>
      <c r="U404" s="23"/>
      <c r="V404" s="23"/>
      <c r="W404" s="23"/>
      <c r="X404" s="23"/>
      <c r="Y404" s="23"/>
      <c r="Z404" s="23"/>
      <c r="AA404" s="23"/>
      <c r="AB404" s="23"/>
      <c r="AC404" s="23"/>
      <c r="AD404" s="23"/>
      <c r="AE404" s="23"/>
      <c r="AF404" s="23"/>
      <c r="AG404" s="23"/>
      <c r="AH404" s="23"/>
      <c r="AI404" s="23"/>
      <c r="AJ404" s="23"/>
      <c r="AK404" s="23"/>
      <c r="AL404" s="23"/>
      <c r="AM404" s="23"/>
      <c r="AN404" s="23"/>
      <c r="AO404" s="23"/>
      <c r="AP404" s="23"/>
      <c r="AQ404" s="23"/>
      <c r="AR404" s="23"/>
      <c r="AS404" s="23"/>
      <c r="AT404" s="23"/>
      <c r="AU404" s="23"/>
      <c r="AV404" s="23"/>
      <c r="AW404" s="23"/>
      <c r="AX404" s="23"/>
      <c r="AY404" s="23"/>
      <c r="AZ404" s="23"/>
      <c r="BA404" s="23"/>
      <c r="BB404" s="23"/>
      <c r="BC404" s="23"/>
      <c r="BD404" s="23"/>
    </row>
    <row r="405" spans="17:56" x14ac:dyDescent="0.25">
      <c r="Q405" s="23"/>
      <c r="R405" s="23"/>
      <c r="S405" s="23"/>
      <c r="T405" s="23"/>
      <c r="U405" s="23"/>
      <c r="V405" s="23"/>
      <c r="W405" s="23"/>
      <c r="X405" s="23"/>
      <c r="Y405" s="23"/>
      <c r="Z405" s="23"/>
      <c r="AA405" s="23"/>
      <c r="AB405" s="23"/>
      <c r="AC405" s="23"/>
      <c r="AD405" s="23"/>
      <c r="AE405" s="23"/>
      <c r="AF405" s="23"/>
      <c r="AG405" s="23"/>
      <c r="AH405" s="23"/>
      <c r="AI405" s="23"/>
      <c r="AJ405" s="23"/>
      <c r="AK405" s="23"/>
      <c r="AL405" s="23"/>
      <c r="AM405" s="23"/>
      <c r="AN405" s="23"/>
      <c r="AO405" s="23"/>
      <c r="AP405" s="23"/>
      <c r="AQ405" s="23"/>
      <c r="AR405" s="23"/>
      <c r="AS405" s="23"/>
      <c r="AT405" s="23"/>
      <c r="AU405" s="23"/>
      <c r="AV405" s="23"/>
      <c r="AW405" s="23"/>
      <c r="AX405" s="23"/>
      <c r="AY405" s="23"/>
      <c r="AZ405" s="23"/>
      <c r="BA405" s="23"/>
      <c r="BB405" s="23"/>
      <c r="BC405" s="23"/>
      <c r="BD405" s="23"/>
    </row>
    <row r="406" spans="17:56" x14ac:dyDescent="0.25">
      <c r="Q406" s="23"/>
      <c r="R406" s="23"/>
      <c r="S406" s="23"/>
      <c r="T406" s="23"/>
      <c r="U406" s="23"/>
      <c r="V406" s="23"/>
      <c r="W406" s="23"/>
      <c r="X406" s="23"/>
      <c r="Y406" s="23"/>
      <c r="Z406" s="23"/>
      <c r="AA406" s="23"/>
      <c r="AB406" s="23"/>
      <c r="AC406" s="23"/>
      <c r="AD406" s="23"/>
      <c r="AE406" s="23"/>
      <c r="AF406" s="23"/>
      <c r="AG406" s="23"/>
      <c r="AH406" s="23"/>
      <c r="AI406" s="23"/>
      <c r="AJ406" s="23"/>
      <c r="AK406" s="23"/>
      <c r="AL406" s="23"/>
      <c r="AM406" s="23"/>
      <c r="AN406" s="23"/>
      <c r="AO406" s="23"/>
      <c r="AP406" s="23"/>
      <c r="AQ406" s="23"/>
      <c r="AR406" s="23"/>
      <c r="AS406" s="23"/>
      <c r="AT406" s="23"/>
      <c r="AU406" s="23"/>
      <c r="AV406" s="23"/>
      <c r="AW406" s="23"/>
      <c r="AX406" s="23"/>
      <c r="AY406" s="23"/>
      <c r="AZ406" s="23"/>
      <c r="BA406" s="23"/>
      <c r="BB406" s="23"/>
      <c r="BC406" s="23"/>
      <c r="BD406" s="23"/>
    </row>
    <row r="407" spans="17:56" x14ac:dyDescent="0.25">
      <c r="Q407" s="23"/>
      <c r="R407" s="23"/>
      <c r="S407" s="23"/>
      <c r="T407" s="23"/>
      <c r="U407" s="23"/>
      <c r="V407" s="23"/>
      <c r="W407" s="23"/>
      <c r="X407" s="23"/>
      <c r="Y407" s="23"/>
      <c r="Z407" s="23"/>
      <c r="AA407" s="23"/>
      <c r="AB407" s="23"/>
      <c r="AC407" s="23"/>
      <c r="AD407" s="23"/>
      <c r="AE407" s="23"/>
      <c r="AF407" s="23"/>
      <c r="AG407" s="23"/>
      <c r="AH407" s="23"/>
      <c r="AI407" s="23"/>
      <c r="AJ407" s="23"/>
      <c r="AK407" s="23"/>
      <c r="AL407" s="23"/>
      <c r="AM407" s="23"/>
      <c r="AN407" s="23"/>
      <c r="AO407" s="23"/>
      <c r="AP407" s="23"/>
      <c r="AQ407" s="23"/>
      <c r="AR407" s="23"/>
      <c r="AS407" s="23"/>
      <c r="AT407" s="23"/>
      <c r="AU407" s="23"/>
      <c r="AV407" s="23"/>
      <c r="AW407" s="23"/>
      <c r="AX407" s="23"/>
      <c r="AY407" s="23"/>
      <c r="AZ407" s="23"/>
      <c r="BA407" s="23"/>
      <c r="BB407" s="23"/>
      <c r="BC407" s="23"/>
      <c r="BD407" s="23"/>
    </row>
    <row r="408" spans="17:56" x14ac:dyDescent="0.25">
      <c r="Q408" s="23"/>
      <c r="R408" s="23"/>
      <c r="S408" s="23"/>
      <c r="T408" s="23"/>
      <c r="U408" s="23"/>
      <c r="V408" s="23"/>
      <c r="W408" s="23"/>
      <c r="X408" s="23"/>
      <c r="Y408" s="23"/>
      <c r="Z408" s="23"/>
      <c r="AA408" s="23"/>
      <c r="AB408" s="23"/>
      <c r="AC408" s="23"/>
      <c r="AD408" s="23"/>
      <c r="AE408" s="23"/>
      <c r="AF408" s="23"/>
      <c r="AG408" s="23"/>
      <c r="AH408" s="23"/>
      <c r="AI408" s="23"/>
      <c r="AJ408" s="23"/>
      <c r="AK408" s="23"/>
      <c r="AL408" s="23"/>
      <c r="AM408" s="23"/>
      <c r="AN408" s="23"/>
      <c r="AO408" s="23"/>
      <c r="AP408" s="23"/>
      <c r="AQ408" s="23"/>
      <c r="AR408" s="23"/>
      <c r="AS408" s="23"/>
      <c r="AT408" s="23"/>
      <c r="AU408" s="23"/>
      <c r="AV408" s="23"/>
      <c r="AW408" s="23"/>
      <c r="AX408" s="23"/>
      <c r="AY408" s="23"/>
      <c r="AZ408" s="23"/>
      <c r="BA408" s="23"/>
      <c r="BB408" s="23"/>
      <c r="BC408" s="23"/>
      <c r="BD408" s="23"/>
    </row>
    <row r="409" spans="17:56" x14ac:dyDescent="0.25">
      <c r="Q409" s="23"/>
      <c r="R409" s="23"/>
      <c r="S409" s="23"/>
      <c r="T409" s="23"/>
      <c r="U409" s="23"/>
      <c r="V409" s="23"/>
      <c r="W409" s="23"/>
      <c r="X409" s="23"/>
      <c r="Y409" s="23"/>
      <c r="Z409" s="23"/>
      <c r="AA409" s="23"/>
      <c r="AB409" s="23"/>
      <c r="AC409" s="23"/>
      <c r="AD409" s="23"/>
      <c r="AE409" s="23"/>
      <c r="AF409" s="23"/>
      <c r="AG409" s="23"/>
      <c r="AH409" s="23"/>
      <c r="AI409" s="23"/>
      <c r="AJ409" s="23"/>
      <c r="AK409" s="23"/>
      <c r="AL409" s="23"/>
      <c r="AM409" s="23"/>
      <c r="AN409" s="23"/>
      <c r="AO409" s="23"/>
      <c r="AP409" s="23"/>
      <c r="AQ409" s="23"/>
      <c r="AR409" s="23"/>
      <c r="AS409" s="23"/>
      <c r="AT409" s="23"/>
      <c r="AU409" s="23"/>
      <c r="AV409" s="23"/>
      <c r="AW409" s="23"/>
      <c r="AX409" s="23"/>
      <c r="AY409" s="23"/>
      <c r="AZ409" s="23"/>
      <c r="BA409" s="23"/>
      <c r="BB409" s="23"/>
      <c r="BC409" s="23"/>
      <c r="BD409" s="23"/>
    </row>
    <row r="410" spans="17:56" x14ac:dyDescent="0.25">
      <c r="Q410" s="23"/>
      <c r="R410" s="23"/>
      <c r="S410" s="23"/>
      <c r="T410" s="23"/>
      <c r="U410" s="23"/>
      <c r="V410" s="23"/>
      <c r="W410" s="23"/>
      <c r="X410" s="23"/>
      <c r="Y410" s="23"/>
      <c r="Z410" s="23"/>
      <c r="AA410" s="23"/>
      <c r="AB410" s="23"/>
      <c r="AC410" s="23"/>
      <c r="AD410" s="23"/>
      <c r="AE410" s="23"/>
      <c r="AF410" s="23"/>
      <c r="AG410" s="23"/>
      <c r="AH410" s="23"/>
      <c r="AI410" s="23"/>
      <c r="AJ410" s="23"/>
      <c r="AK410" s="23"/>
      <c r="AL410" s="23"/>
      <c r="AM410" s="23"/>
      <c r="AN410" s="23"/>
      <c r="AO410" s="23"/>
      <c r="AP410" s="23"/>
      <c r="AQ410" s="23"/>
      <c r="AR410" s="23"/>
      <c r="AS410" s="23"/>
      <c r="AT410" s="23"/>
      <c r="AU410" s="23"/>
      <c r="AV410" s="23"/>
      <c r="AW410" s="23"/>
      <c r="AX410" s="23"/>
      <c r="AY410" s="23"/>
      <c r="AZ410" s="23"/>
      <c r="BA410" s="23"/>
      <c r="BB410" s="23"/>
      <c r="BC410" s="23"/>
      <c r="BD410" s="23"/>
    </row>
    <row r="411" spans="17:56" x14ac:dyDescent="0.25">
      <c r="Q411" s="23"/>
      <c r="R411" s="23"/>
      <c r="S411" s="23"/>
      <c r="T411" s="23"/>
      <c r="U411" s="23"/>
      <c r="V411" s="23"/>
      <c r="W411" s="23"/>
      <c r="X411" s="23"/>
      <c r="Y411" s="23"/>
      <c r="Z411" s="23"/>
      <c r="AA411" s="23"/>
      <c r="AB411" s="23"/>
      <c r="AC411" s="23"/>
      <c r="AD411" s="23"/>
      <c r="AE411" s="23"/>
      <c r="AF411" s="23"/>
      <c r="AG411" s="23"/>
      <c r="AH411" s="23"/>
      <c r="AI411" s="23"/>
      <c r="AJ411" s="23"/>
      <c r="AK411" s="23"/>
      <c r="AL411" s="23"/>
      <c r="AM411" s="23"/>
      <c r="AN411" s="23"/>
      <c r="AO411" s="23"/>
      <c r="AP411" s="23"/>
      <c r="AQ411" s="23"/>
      <c r="AR411" s="23"/>
      <c r="AS411" s="23"/>
      <c r="AT411" s="23"/>
      <c r="AU411" s="23"/>
      <c r="AV411" s="23"/>
      <c r="AW411" s="23"/>
      <c r="AX411" s="23"/>
      <c r="AY411" s="23"/>
      <c r="AZ411" s="23"/>
      <c r="BA411" s="23"/>
      <c r="BB411" s="23"/>
      <c r="BC411" s="23"/>
      <c r="BD411" s="23"/>
    </row>
    <row r="412" spans="17:56" x14ac:dyDescent="0.25">
      <c r="Q412" s="23"/>
      <c r="R412" s="23"/>
      <c r="S412" s="23"/>
      <c r="T412" s="23"/>
      <c r="U412" s="23"/>
      <c r="V412" s="23"/>
      <c r="W412" s="23"/>
      <c r="X412" s="23"/>
      <c r="Y412" s="23"/>
      <c r="Z412" s="23"/>
      <c r="AA412" s="23"/>
      <c r="AB412" s="23"/>
      <c r="AC412" s="23"/>
      <c r="AD412" s="23"/>
      <c r="AE412" s="23"/>
      <c r="AF412" s="23"/>
      <c r="AG412" s="23"/>
      <c r="AH412" s="23"/>
      <c r="AI412" s="23"/>
      <c r="AJ412" s="23"/>
      <c r="AK412" s="23"/>
      <c r="AL412" s="23"/>
      <c r="AM412" s="23"/>
      <c r="AN412" s="23"/>
      <c r="AO412" s="23"/>
      <c r="AP412" s="23"/>
      <c r="AQ412" s="23"/>
      <c r="AR412" s="23"/>
      <c r="AS412" s="23"/>
      <c r="AT412" s="23"/>
      <c r="AU412" s="23"/>
      <c r="AV412" s="23"/>
      <c r="AW412" s="23"/>
      <c r="AX412" s="23"/>
      <c r="AY412" s="23"/>
      <c r="AZ412" s="23"/>
      <c r="BA412" s="23"/>
      <c r="BB412" s="23"/>
      <c r="BC412" s="23"/>
      <c r="BD412" s="23"/>
    </row>
    <row r="413" spans="17:56" x14ac:dyDescent="0.25">
      <c r="Q413" s="23"/>
      <c r="R413" s="23"/>
      <c r="S413" s="23"/>
      <c r="T413" s="23"/>
      <c r="U413" s="23"/>
      <c r="V413" s="23"/>
      <c r="W413" s="23"/>
      <c r="X413" s="23"/>
      <c r="Y413" s="23"/>
      <c r="Z413" s="23"/>
      <c r="AA413" s="23"/>
      <c r="AB413" s="23"/>
      <c r="AC413" s="23"/>
      <c r="AD413" s="23"/>
      <c r="AE413" s="23"/>
      <c r="AF413" s="23"/>
      <c r="AG413" s="23"/>
      <c r="AH413" s="23"/>
      <c r="AI413" s="23"/>
      <c r="AJ413" s="23"/>
      <c r="AK413" s="23"/>
      <c r="AL413" s="23"/>
      <c r="AM413" s="23"/>
      <c r="AN413" s="23"/>
      <c r="AO413" s="23"/>
      <c r="AP413" s="23"/>
      <c r="AQ413" s="23"/>
      <c r="AR413" s="23"/>
      <c r="AS413" s="23"/>
      <c r="AT413" s="23"/>
      <c r="AU413" s="23"/>
      <c r="AV413" s="23"/>
      <c r="AW413" s="23"/>
      <c r="AX413" s="23"/>
      <c r="AY413" s="23"/>
      <c r="AZ413" s="23"/>
      <c r="BA413" s="23"/>
      <c r="BB413" s="23"/>
      <c r="BC413" s="23"/>
      <c r="BD413" s="23"/>
    </row>
    <row r="414" spans="17:56" x14ac:dyDescent="0.25">
      <c r="Q414" s="23"/>
      <c r="R414" s="23"/>
      <c r="S414" s="23"/>
      <c r="T414" s="23"/>
      <c r="U414" s="23"/>
      <c r="V414" s="23"/>
      <c r="W414" s="23"/>
      <c r="X414" s="23"/>
      <c r="Y414" s="23"/>
      <c r="Z414" s="23"/>
      <c r="AA414" s="23"/>
      <c r="AB414" s="23"/>
      <c r="AC414" s="23"/>
      <c r="AD414" s="23"/>
      <c r="AE414" s="23"/>
      <c r="AF414" s="23"/>
      <c r="AG414" s="23"/>
      <c r="AH414" s="23"/>
      <c r="AI414" s="23"/>
      <c r="AJ414" s="23"/>
      <c r="AK414" s="23"/>
      <c r="AL414" s="23"/>
      <c r="AM414" s="23"/>
      <c r="AN414" s="23"/>
      <c r="AO414" s="23"/>
      <c r="AP414" s="23"/>
      <c r="AQ414" s="23"/>
      <c r="AR414" s="23"/>
      <c r="AS414" s="23"/>
      <c r="AT414" s="23"/>
      <c r="AU414" s="23"/>
      <c r="AV414" s="23"/>
      <c r="AW414" s="23"/>
      <c r="AX414" s="23"/>
      <c r="AY414" s="23"/>
      <c r="AZ414" s="23"/>
      <c r="BA414" s="23"/>
      <c r="BB414" s="23"/>
      <c r="BC414" s="23"/>
      <c r="BD414" s="23"/>
    </row>
    <row r="415" spans="17:56" x14ac:dyDescent="0.25">
      <c r="Q415" s="23"/>
      <c r="R415" s="23"/>
      <c r="S415" s="23"/>
      <c r="T415" s="23"/>
      <c r="U415" s="23"/>
      <c r="V415" s="23"/>
      <c r="W415" s="23"/>
      <c r="X415" s="23"/>
      <c r="Y415" s="23"/>
      <c r="Z415" s="23"/>
      <c r="AA415" s="23"/>
      <c r="AB415" s="23"/>
      <c r="AC415" s="23"/>
      <c r="AD415" s="23"/>
      <c r="AE415" s="23"/>
      <c r="AF415" s="23"/>
      <c r="AG415" s="23"/>
      <c r="AH415" s="23"/>
      <c r="AI415" s="23"/>
      <c r="AJ415" s="23"/>
      <c r="AK415" s="23"/>
      <c r="AL415" s="23"/>
      <c r="AM415" s="23"/>
      <c r="AN415" s="23"/>
      <c r="AO415" s="23"/>
      <c r="AP415" s="23"/>
      <c r="AQ415" s="23"/>
      <c r="AR415" s="23"/>
      <c r="AS415" s="23"/>
      <c r="AT415" s="23"/>
      <c r="AU415" s="23"/>
      <c r="AV415" s="23"/>
      <c r="AW415" s="23"/>
      <c r="AX415" s="23"/>
      <c r="AY415" s="23"/>
      <c r="AZ415" s="23"/>
      <c r="BA415" s="23"/>
      <c r="BB415" s="23"/>
      <c r="BC415" s="23"/>
      <c r="BD415" s="23"/>
    </row>
    <row r="416" spans="17:56" x14ac:dyDescent="0.25">
      <c r="Q416" s="23"/>
      <c r="R416" s="23"/>
      <c r="S416" s="23"/>
      <c r="T416" s="23"/>
      <c r="U416" s="23"/>
      <c r="V416" s="23"/>
      <c r="W416" s="23"/>
      <c r="X416" s="23"/>
      <c r="Y416" s="23"/>
      <c r="Z416" s="23"/>
      <c r="AA416" s="23"/>
      <c r="AB416" s="23"/>
      <c r="AC416" s="23"/>
      <c r="AD416" s="23"/>
      <c r="AE416" s="23"/>
      <c r="AF416" s="23"/>
      <c r="AG416" s="23"/>
      <c r="AH416" s="23"/>
      <c r="AI416" s="23"/>
      <c r="AJ416" s="23"/>
      <c r="AK416" s="23"/>
      <c r="AL416" s="23"/>
      <c r="AM416" s="23"/>
      <c r="AN416" s="23"/>
      <c r="AO416" s="23"/>
      <c r="AP416" s="23"/>
      <c r="AQ416" s="23"/>
      <c r="AR416" s="23"/>
      <c r="AS416" s="23"/>
      <c r="AT416" s="23"/>
      <c r="AU416" s="23"/>
      <c r="AV416" s="23"/>
      <c r="AW416" s="23"/>
      <c r="AX416" s="23"/>
      <c r="AY416" s="23"/>
      <c r="AZ416" s="23"/>
      <c r="BA416" s="23"/>
      <c r="BB416" s="23"/>
      <c r="BC416" s="23"/>
      <c r="BD416" s="23"/>
    </row>
    <row r="417" spans="17:56" x14ac:dyDescent="0.25">
      <c r="Q417" s="23"/>
      <c r="R417" s="23"/>
      <c r="S417" s="23"/>
      <c r="T417" s="23"/>
      <c r="U417" s="23"/>
      <c r="V417" s="23"/>
      <c r="W417" s="23"/>
      <c r="X417" s="23"/>
      <c r="Y417" s="23"/>
      <c r="Z417" s="23"/>
      <c r="AA417" s="23"/>
      <c r="AB417" s="23"/>
      <c r="AC417" s="23"/>
      <c r="AD417" s="23"/>
      <c r="AE417" s="23"/>
      <c r="AF417" s="23"/>
      <c r="AG417" s="23"/>
      <c r="AH417" s="23"/>
      <c r="AI417" s="23"/>
      <c r="AJ417" s="23"/>
      <c r="AK417" s="23"/>
      <c r="AL417" s="23"/>
      <c r="AM417" s="23"/>
      <c r="AN417" s="23"/>
      <c r="AO417" s="23"/>
      <c r="AP417" s="23"/>
      <c r="AQ417" s="23"/>
      <c r="AR417" s="23"/>
      <c r="AS417" s="23"/>
      <c r="AT417" s="23"/>
      <c r="AU417" s="23"/>
      <c r="AV417" s="23"/>
      <c r="AW417" s="23"/>
      <c r="AX417" s="23"/>
      <c r="AY417" s="23"/>
      <c r="AZ417" s="23"/>
      <c r="BA417" s="23"/>
      <c r="BB417" s="23"/>
      <c r="BC417" s="23"/>
      <c r="BD417" s="23"/>
    </row>
    <row r="418" spans="17:56" x14ac:dyDescent="0.25">
      <c r="Q418" s="23"/>
      <c r="R418" s="23"/>
      <c r="S418" s="23"/>
      <c r="T418" s="23"/>
      <c r="U418" s="23"/>
      <c r="V418" s="23"/>
      <c r="W418" s="23"/>
      <c r="X418" s="23"/>
      <c r="Y418" s="23"/>
      <c r="Z418" s="23"/>
      <c r="AA418" s="23"/>
      <c r="AB418" s="23"/>
      <c r="AC418" s="23"/>
      <c r="AD418" s="23"/>
      <c r="AE418" s="23"/>
      <c r="AF418" s="23"/>
      <c r="AG418" s="23"/>
      <c r="AH418" s="23"/>
      <c r="AI418" s="23"/>
      <c r="AJ418" s="23"/>
      <c r="AK418" s="23"/>
      <c r="AL418" s="23"/>
      <c r="AM418" s="23"/>
      <c r="AN418" s="23"/>
      <c r="AO418" s="23"/>
      <c r="AP418" s="23"/>
      <c r="AQ418" s="23"/>
      <c r="AR418" s="23"/>
      <c r="AS418" s="23"/>
      <c r="AT418" s="23"/>
      <c r="AU418" s="23"/>
      <c r="AV418" s="23"/>
      <c r="AW418" s="23"/>
      <c r="AX418" s="23"/>
      <c r="AY418" s="23"/>
      <c r="AZ418" s="23"/>
      <c r="BA418" s="23"/>
      <c r="BB418" s="23"/>
      <c r="BC418" s="23"/>
      <c r="BD418" s="23"/>
    </row>
    <row r="419" spans="17:56" x14ac:dyDescent="0.25">
      <c r="Q419" s="23"/>
      <c r="R419" s="23"/>
      <c r="S419" s="23"/>
      <c r="T419" s="23"/>
      <c r="U419" s="23"/>
      <c r="V419" s="23"/>
      <c r="W419" s="23"/>
      <c r="X419" s="23"/>
      <c r="Y419" s="23"/>
      <c r="Z419" s="23"/>
      <c r="AA419" s="23"/>
      <c r="AB419" s="23"/>
      <c r="AC419" s="23"/>
      <c r="AD419" s="23"/>
      <c r="AE419" s="23"/>
      <c r="AF419" s="23"/>
      <c r="AG419" s="23"/>
      <c r="AH419" s="23"/>
      <c r="AI419" s="23"/>
      <c r="AJ419" s="23"/>
      <c r="AK419" s="23"/>
      <c r="AL419" s="23"/>
      <c r="AM419" s="23"/>
      <c r="AN419" s="23"/>
      <c r="AO419" s="23"/>
      <c r="AP419" s="23"/>
      <c r="AQ419" s="23"/>
      <c r="AR419" s="23"/>
      <c r="AS419" s="23"/>
      <c r="AT419" s="23"/>
      <c r="AU419" s="23"/>
      <c r="AV419" s="23"/>
      <c r="AW419" s="23"/>
      <c r="AX419" s="23"/>
      <c r="AY419" s="23"/>
      <c r="AZ419" s="23"/>
      <c r="BA419" s="23"/>
      <c r="BB419" s="23"/>
      <c r="BC419" s="23"/>
      <c r="BD419" s="23"/>
    </row>
    <row r="420" spans="17:56" x14ac:dyDescent="0.25">
      <c r="Q420" s="23"/>
      <c r="R420" s="23"/>
      <c r="S420" s="23"/>
      <c r="T420" s="23"/>
      <c r="U420" s="23"/>
      <c r="V420" s="23"/>
      <c r="W420" s="23"/>
      <c r="X420" s="23"/>
      <c r="Y420" s="23"/>
      <c r="Z420" s="23"/>
      <c r="AA420" s="23"/>
      <c r="AB420" s="23"/>
      <c r="AC420" s="23"/>
      <c r="AD420" s="23"/>
      <c r="AE420" s="23"/>
      <c r="AF420" s="23"/>
      <c r="AG420" s="23"/>
      <c r="AH420" s="23"/>
      <c r="AI420" s="23"/>
      <c r="AJ420" s="23"/>
      <c r="AK420" s="23"/>
      <c r="AL420" s="23"/>
      <c r="AM420" s="23"/>
      <c r="AN420" s="23"/>
      <c r="AO420" s="23"/>
      <c r="AP420" s="23"/>
      <c r="AQ420" s="23"/>
      <c r="AR420" s="23"/>
      <c r="AS420" s="23"/>
      <c r="AT420" s="23"/>
      <c r="AU420" s="23"/>
      <c r="AV420" s="23"/>
      <c r="AW420" s="23"/>
      <c r="AX420" s="23"/>
      <c r="AY420" s="23"/>
      <c r="AZ420" s="23"/>
      <c r="BA420" s="23"/>
      <c r="BB420" s="23"/>
      <c r="BC420" s="23"/>
      <c r="BD420" s="23"/>
    </row>
    <row r="421" spans="17:56" x14ac:dyDescent="0.25">
      <c r="Q421" s="23"/>
      <c r="R421" s="23"/>
      <c r="S421" s="23"/>
      <c r="T421" s="23"/>
      <c r="U421" s="23"/>
      <c r="V421" s="23"/>
      <c r="W421" s="23"/>
      <c r="X421" s="23"/>
      <c r="Y421" s="23"/>
      <c r="Z421" s="23"/>
      <c r="AA421" s="23"/>
      <c r="AB421" s="23"/>
      <c r="AC421" s="23"/>
      <c r="AD421" s="23"/>
      <c r="AE421" s="23"/>
      <c r="AF421" s="23"/>
      <c r="AG421" s="23"/>
      <c r="AH421" s="23"/>
      <c r="AI421" s="23"/>
      <c r="AJ421" s="23"/>
      <c r="AK421" s="23"/>
      <c r="AL421" s="23"/>
      <c r="AM421" s="23"/>
      <c r="AN421" s="23"/>
      <c r="AO421" s="23"/>
      <c r="AP421" s="23"/>
      <c r="AQ421" s="23"/>
      <c r="AR421" s="23"/>
      <c r="AS421" s="23"/>
      <c r="AT421" s="23"/>
      <c r="AU421" s="23"/>
      <c r="AV421" s="23"/>
      <c r="AW421" s="23"/>
      <c r="AX421" s="23"/>
      <c r="AY421" s="23"/>
      <c r="AZ421" s="23"/>
      <c r="BA421" s="23"/>
      <c r="BB421" s="23"/>
      <c r="BC421" s="23"/>
      <c r="BD421" s="23"/>
    </row>
    <row r="422" spans="17:56" x14ac:dyDescent="0.25">
      <c r="Q422" s="23"/>
      <c r="R422" s="23"/>
      <c r="S422" s="23"/>
      <c r="T422" s="23"/>
      <c r="U422" s="23"/>
      <c r="V422" s="23"/>
      <c r="W422" s="23"/>
      <c r="X422" s="23"/>
      <c r="Y422" s="23"/>
      <c r="Z422" s="23"/>
      <c r="AA422" s="23"/>
      <c r="AB422" s="23"/>
      <c r="AC422" s="23"/>
      <c r="AD422" s="23"/>
      <c r="AE422" s="23"/>
      <c r="AF422" s="23"/>
      <c r="AG422" s="23"/>
      <c r="AH422" s="23"/>
      <c r="AI422" s="23"/>
      <c r="AJ422" s="23"/>
      <c r="AK422" s="23"/>
      <c r="AL422" s="23"/>
      <c r="AM422" s="23"/>
      <c r="AN422" s="23"/>
      <c r="AO422" s="23"/>
      <c r="AP422" s="23"/>
      <c r="AQ422" s="23"/>
      <c r="AR422" s="23"/>
      <c r="AS422" s="23"/>
      <c r="AT422" s="23"/>
      <c r="AU422" s="23"/>
      <c r="AV422" s="23"/>
      <c r="AW422" s="23"/>
      <c r="AX422" s="23"/>
      <c r="AY422" s="23"/>
      <c r="AZ422" s="23"/>
      <c r="BA422" s="23"/>
      <c r="BB422" s="23"/>
      <c r="BC422" s="23"/>
      <c r="BD422" s="23"/>
    </row>
    <row r="423" spans="17:56" x14ac:dyDescent="0.25">
      <c r="Q423" s="23"/>
      <c r="R423" s="23"/>
      <c r="S423" s="23"/>
      <c r="T423" s="23"/>
      <c r="U423" s="23"/>
      <c r="V423" s="23"/>
      <c r="W423" s="23"/>
      <c r="X423" s="23"/>
      <c r="Y423" s="23"/>
      <c r="Z423" s="23"/>
      <c r="AA423" s="23"/>
      <c r="AB423" s="23"/>
      <c r="AC423" s="23"/>
      <c r="AD423" s="23"/>
      <c r="AE423" s="23"/>
      <c r="AF423" s="23"/>
      <c r="AG423" s="23"/>
      <c r="AH423" s="23"/>
      <c r="AI423" s="23"/>
      <c r="AJ423" s="23"/>
      <c r="AK423" s="23"/>
      <c r="AL423" s="23"/>
      <c r="AM423" s="23"/>
      <c r="AN423" s="23"/>
      <c r="AO423" s="23"/>
      <c r="AP423" s="23"/>
      <c r="AQ423" s="23"/>
      <c r="AR423" s="23"/>
      <c r="AS423" s="23"/>
      <c r="AT423" s="23"/>
      <c r="AU423" s="23"/>
      <c r="AV423" s="23"/>
      <c r="AW423" s="23"/>
      <c r="AX423" s="23"/>
      <c r="AY423" s="23"/>
      <c r="AZ423" s="23"/>
      <c r="BA423" s="23"/>
      <c r="BB423" s="23"/>
      <c r="BC423" s="23"/>
      <c r="BD423" s="23"/>
    </row>
    <row r="424" spans="17:56" x14ac:dyDescent="0.25">
      <c r="Q424" s="23"/>
      <c r="R424" s="23"/>
      <c r="S424" s="23"/>
      <c r="T424" s="23"/>
      <c r="U424" s="23"/>
      <c r="V424" s="23"/>
      <c r="W424" s="23"/>
      <c r="X424" s="23"/>
      <c r="Y424" s="23"/>
      <c r="Z424" s="23"/>
      <c r="AA424" s="23"/>
      <c r="AB424" s="23"/>
      <c r="AC424" s="23"/>
      <c r="AD424" s="23"/>
      <c r="AE424" s="23"/>
      <c r="AF424" s="23"/>
      <c r="AG424" s="23"/>
      <c r="AH424" s="23"/>
      <c r="AI424" s="23"/>
      <c r="AJ424" s="23"/>
      <c r="AK424" s="23"/>
      <c r="AL424" s="23"/>
      <c r="AM424" s="23"/>
      <c r="AN424" s="23"/>
      <c r="AO424" s="23"/>
      <c r="AP424" s="23"/>
      <c r="AQ424" s="23"/>
      <c r="AR424" s="23"/>
      <c r="AS424" s="23"/>
      <c r="AT424" s="23"/>
      <c r="AU424" s="23"/>
      <c r="AV424" s="23"/>
      <c r="AW424" s="23"/>
      <c r="AX424" s="23"/>
      <c r="AY424" s="23"/>
      <c r="AZ424" s="23"/>
      <c r="BA424" s="23"/>
      <c r="BB424" s="23"/>
      <c r="BC424" s="23"/>
      <c r="BD424" s="23"/>
    </row>
    <row r="425" spans="17:56" x14ac:dyDescent="0.25">
      <c r="Q425" s="23"/>
      <c r="R425" s="23"/>
      <c r="S425" s="23"/>
      <c r="T425" s="23"/>
      <c r="U425" s="23"/>
      <c r="V425" s="23"/>
      <c r="W425" s="23"/>
      <c r="X425" s="23"/>
      <c r="Y425" s="23"/>
      <c r="Z425" s="23"/>
      <c r="AA425" s="23"/>
      <c r="AB425" s="23"/>
      <c r="AC425" s="23"/>
      <c r="AD425" s="23"/>
      <c r="AE425" s="23"/>
      <c r="AF425" s="23"/>
      <c r="AG425" s="23"/>
      <c r="AH425" s="23"/>
      <c r="AI425" s="23"/>
      <c r="AJ425" s="23"/>
      <c r="AK425" s="23"/>
      <c r="AL425" s="23"/>
      <c r="AM425" s="23"/>
      <c r="AN425" s="23"/>
      <c r="AO425" s="23"/>
      <c r="AP425" s="23"/>
      <c r="AQ425" s="23"/>
      <c r="AR425" s="23"/>
      <c r="AS425" s="23"/>
      <c r="AT425" s="23"/>
      <c r="AU425" s="23"/>
      <c r="AV425" s="23"/>
      <c r="AW425" s="23"/>
      <c r="AX425" s="23"/>
      <c r="AY425" s="23"/>
      <c r="AZ425" s="23"/>
      <c r="BA425" s="23"/>
      <c r="BB425" s="23"/>
      <c r="BC425" s="23"/>
      <c r="BD425" s="23"/>
    </row>
    <row r="426" spans="17:56" x14ac:dyDescent="0.25">
      <c r="Q426" s="23"/>
      <c r="R426" s="23"/>
      <c r="S426" s="23"/>
      <c r="T426" s="23"/>
      <c r="U426" s="23"/>
      <c r="V426" s="23"/>
      <c r="W426" s="23"/>
      <c r="X426" s="23"/>
      <c r="Y426" s="23"/>
      <c r="Z426" s="23"/>
      <c r="AA426" s="23"/>
      <c r="AB426" s="23"/>
      <c r="AC426" s="23"/>
      <c r="AD426" s="23"/>
      <c r="AE426" s="23"/>
      <c r="AF426" s="23"/>
      <c r="AG426" s="23"/>
      <c r="AH426" s="23"/>
      <c r="AI426" s="23"/>
      <c r="AJ426" s="23"/>
      <c r="AK426" s="23"/>
      <c r="AL426" s="23"/>
      <c r="AM426" s="23"/>
      <c r="AN426" s="23"/>
      <c r="AO426" s="23"/>
      <c r="AP426" s="23"/>
      <c r="AQ426" s="23"/>
      <c r="AR426" s="23"/>
      <c r="AS426" s="23"/>
      <c r="AT426" s="23"/>
      <c r="AU426" s="23"/>
      <c r="AV426" s="23"/>
      <c r="AW426" s="23"/>
      <c r="AX426" s="23"/>
      <c r="AY426" s="23"/>
      <c r="AZ426" s="23"/>
      <c r="BA426" s="23"/>
      <c r="BB426" s="23"/>
      <c r="BC426" s="23"/>
      <c r="BD426" s="23"/>
    </row>
    <row r="427" spans="17:56" x14ac:dyDescent="0.25">
      <c r="Q427" s="23"/>
      <c r="R427" s="23"/>
      <c r="S427" s="23"/>
      <c r="T427" s="23"/>
      <c r="U427" s="23"/>
      <c r="V427" s="23"/>
      <c r="W427" s="23"/>
      <c r="X427" s="23"/>
      <c r="Y427" s="23"/>
      <c r="Z427" s="23"/>
      <c r="AA427" s="23"/>
      <c r="AB427" s="23"/>
      <c r="AC427" s="23"/>
      <c r="AD427" s="23"/>
      <c r="AE427" s="23"/>
      <c r="AF427" s="23"/>
      <c r="AG427" s="23"/>
      <c r="AH427" s="23"/>
      <c r="AI427" s="23"/>
      <c r="AJ427" s="23"/>
      <c r="AK427" s="23"/>
      <c r="AL427" s="23"/>
      <c r="AM427" s="23"/>
      <c r="AN427" s="23"/>
      <c r="AO427" s="23"/>
      <c r="AP427" s="23"/>
      <c r="AQ427" s="23"/>
      <c r="AR427" s="23"/>
      <c r="AS427" s="23"/>
      <c r="AT427" s="23"/>
      <c r="AU427" s="23"/>
      <c r="AV427" s="23"/>
      <c r="AW427" s="23"/>
      <c r="AX427" s="23"/>
      <c r="AY427" s="23"/>
      <c r="AZ427" s="23"/>
      <c r="BA427" s="23"/>
      <c r="BB427" s="23"/>
      <c r="BC427" s="23"/>
      <c r="BD427" s="23"/>
    </row>
    <row r="428" spans="17:56" x14ac:dyDescent="0.25">
      <c r="Q428" s="23"/>
      <c r="R428" s="23"/>
      <c r="S428" s="23"/>
      <c r="T428" s="23"/>
      <c r="U428" s="23"/>
      <c r="V428" s="23"/>
      <c r="W428" s="23"/>
      <c r="X428" s="23"/>
      <c r="Y428" s="23"/>
      <c r="Z428" s="23"/>
      <c r="AA428" s="23"/>
      <c r="AB428" s="23"/>
      <c r="AC428" s="23"/>
      <c r="AD428" s="23"/>
      <c r="AE428" s="23"/>
      <c r="AF428" s="23"/>
      <c r="AG428" s="23"/>
      <c r="AH428" s="23"/>
      <c r="AI428" s="23"/>
      <c r="AJ428" s="23"/>
      <c r="AK428" s="23"/>
      <c r="AL428" s="23"/>
      <c r="AM428" s="23"/>
      <c r="AN428" s="23"/>
      <c r="AO428" s="23"/>
      <c r="AP428" s="23"/>
      <c r="AQ428" s="23"/>
      <c r="AR428" s="23"/>
      <c r="AS428" s="23"/>
      <c r="AT428" s="23"/>
      <c r="AU428" s="23"/>
      <c r="AV428" s="23"/>
      <c r="AW428" s="23"/>
      <c r="AX428" s="23"/>
      <c r="AY428" s="23"/>
      <c r="AZ428" s="23"/>
      <c r="BA428" s="23"/>
      <c r="BB428" s="23"/>
      <c r="BC428" s="23"/>
      <c r="BD428" s="23"/>
    </row>
    <row r="429" spans="17:56" x14ac:dyDescent="0.25">
      <c r="Q429" s="23"/>
      <c r="R429" s="23"/>
      <c r="S429" s="23"/>
      <c r="T429" s="23"/>
      <c r="U429" s="23"/>
      <c r="V429" s="23"/>
      <c r="W429" s="23"/>
      <c r="X429" s="23"/>
      <c r="Y429" s="23"/>
      <c r="Z429" s="23"/>
      <c r="AA429" s="23"/>
      <c r="AB429" s="23"/>
      <c r="AC429" s="23"/>
      <c r="AD429" s="23"/>
      <c r="AE429" s="23"/>
      <c r="AF429" s="23"/>
      <c r="AG429" s="23"/>
      <c r="AH429" s="23"/>
      <c r="AI429" s="23"/>
      <c r="AJ429" s="23"/>
      <c r="AK429" s="23"/>
      <c r="AL429" s="23"/>
      <c r="AM429" s="23"/>
      <c r="AN429" s="23"/>
      <c r="AO429" s="23"/>
      <c r="AP429" s="23"/>
      <c r="AQ429" s="23"/>
      <c r="AR429" s="23"/>
      <c r="AS429" s="23"/>
      <c r="AT429" s="23"/>
      <c r="AU429" s="23"/>
      <c r="AV429" s="23"/>
      <c r="AW429" s="23"/>
      <c r="AX429" s="23"/>
      <c r="AY429" s="23"/>
      <c r="AZ429" s="23"/>
      <c r="BA429" s="23"/>
      <c r="BB429" s="23"/>
      <c r="BC429" s="23"/>
      <c r="BD429" s="23"/>
    </row>
    <row r="430" spans="17:56" x14ac:dyDescent="0.25">
      <c r="Q430" s="23"/>
      <c r="R430" s="23"/>
      <c r="S430" s="23"/>
      <c r="T430" s="23"/>
      <c r="U430" s="23"/>
      <c r="V430" s="23"/>
      <c r="W430" s="23"/>
      <c r="X430" s="23"/>
      <c r="Y430" s="23"/>
      <c r="Z430" s="23"/>
      <c r="AA430" s="23"/>
      <c r="AB430" s="23"/>
      <c r="AC430" s="23"/>
      <c r="AD430" s="23"/>
      <c r="AE430" s="23"/>
      <c r="AF430" s="23"/>
      <c r="AG430" s="23"/>
      <c r="AH430" s="23"/>
      <c r="AI430" s="23"/>
      <c r="AJ430" s="23"/>
      <c r="AK430" s="23"/>
      <c r="AL430" s="23"/>
      <c r="AM430" s="23"/>
      <c r="AN430" s="23"/>
      <c r="AO430" s="23"/>
      <c r="AP430" s="23"/>
      <c r="AQ430" s="23"/>
      <c r="AR430" s="23"/>
      <c r="AS430" s="23"/>
      <c r="AT430" s="23"/>
      <c r="AU430" s="23"/>
      <c r="AV430" s="23"/>
      <c r="AW430" s="23"/>
      <c r="AX430" s="23"/>
      <c r="AY430" s="23"/>
      <c r="AZ430" s="23"/>
      <c r="BA430" s="23"/>
      <c r="BB430" s="23"/>
      <c r="BC430" s="23"/>
      <c r="BD430" s="23"/>
    </row>
    <row r="431" spans="17:56" x14ac:dyDescent="0.25">
      <c r="Q431" s="23"/>
      <c r="R431" s="23"/>
      <c r="S431" s="23"/>
      <c r="T431" s="23"/>
      <c r="U431" s="23"/>
      <c r="V431" s="23"/>
      <c r="W431" s="23"/>
      <c r="X431" s="23"/>
      <c r="Y431" s="23"/>
      <c r="Z431" s="23"/>
      <c r="AA431" s="23"/>
      <c r="AB431" s="23"/>
      <c r="AC431" s="23"/>
      <c r="AD431" s="23"/>
      <c r="AE431" s="23"/>
      <c r="AF431" s="23"/>
      <c r="AG431" s="23"/>
      <c r="AH431" s="23"/>
      <c r="AI431" s="23"/>
      <c r="AJ431" s="23"/>
      <c r="AK431" s="23"/>
      <c r="AL431" s="23"/>
      <c r="AM431" s="23"/>
      <c r="AN431" s="23"/>
      <c r="AO431" s="23"/>
      <c r="AP431" s="23"/>
      <c r="AQ431" s="23"/>
      <c r="AR431" s="23"/>
      <c r="AS431" s="23"/>
      <c r="AT431" s="23"/>
      <c r="AU431" s="23"/>
      <c r="AV431" s="23"/>
      <c r="AW431" s="23"/>
      <c r="AX431" s="23"/>
      <c r="AY431" s="23"/>
      <c r="AZ431" s="23"/>
      <c r="BA431" s="23"/>
      <c r="BB431" s="23"/>
      <c r="BC431" s="23"/>
      <c r="BD431" s="23"/>
    </row>
    <row r="432" spans="17:56" x14ac:dyDescent="0.25">
      <c r="Q432" s="23"/>
      <c r="R432" s="23"/>
      <c r="S432" s="23"/>
      <c r="T432" s="23"/>
      <c r="U432" s="23"/>
      <c r="V432" s="23"/>
      <c r="W432" s="23"/>
      <c r="X432" s="23"/>
      <c r="Y432" s="23"/>
      <c r="Z432" s="23"/>
      <c r="AA432" s="23"/>
      <c r="AB432" s="23"/>
      <c r="AC432" s="23"/>
      <c r="AD432" s="23"/>
      <c r="AE432" s="23"/>
      <c r="AF432" s="23"/>
      <c r="AG432" s="23"/>
      <c r="AH432" s="23"/>
      <c r="AI432" s="23"/>
      <c r="AJ432" s="23"/>
      <c r="AK432" s="23"/>
      <c r="AL432" s="23"/>
      <c r="AM432" s="23"/>
      <c r="AN432" s="23"/>
      <c r="AO432" s="23"/>
      <c r="AP432" s="23"/>
      <c r="AQ432" s="23"/>
      <c r="AR432" s="23"/>
      <c r="AS432" s="23"/>
      <c r="AT432" s="23"/>
      <c r="AU432" s="23"/>
      <c r="AV432" s="23"/>
      <c r="AW432" s="23"/>
      <c r="AX432" s="23"/>
      <c r="AY432" s="23"/>
      <c r="AZ432" s="23"/>
      <c r="BA432" s="23"/>
      <c r="BB432" s="23"/>
      <c r="BC432" s="23"/>
      <c r="BD432" s="23"/>
    </row>
    <row r="433" spans="17:56" x14ac:dyDescent="0.25">
      <c r="Q433" s="23"/>
      <c r="R433" s="23"/>
      <c r="S433" s="23"/>
      <c r="T433" s="23"/>
      <c r="U433" s="23"/>
      <c r="V433" s="23"/>
      <c r="W433" s="23"/>
      <c r="X433" s="23"/>
      <c r="Y433" s="23"/>
      <c r="Z433" s="23"/>
      <c r="AA433" s="23"/>
      <c r="AB433" s="23"/>
      <c r="AC433" s="23"/>
      <c r="AD433" s="23"/>
      <c r="AE433" s="23"/>
      <c r="AF433" s="23"/>
      <c r="AG433" s="23"/>
      <c r="AH433" s="23"/>
      <c r="AI433" s="23"/>
      <c r="AJ433" s="23"/>
      <c r="AK433" s="23"/>
      <c r="AL433" s="23"/>
      <c r="AM433" s="23"/>
      <c r="AN433" s="23"/>
      <c r="AO433" s="23"/>
      <c r="AP433" s="23"/>
      <c r="AQ433" s="23"/>
      <c r="AR433" s="23"/>
      <c r="AS433" s="23"/>
      <c r="AT433" s="23"/>
      <c r="AU433" s="23"/>
      <c r="AV433" s="23"/>
      <c r="AW433" s="23"/>
      <c r="AX433" s="23"/>
      <c r="AY433" s="23"/>
      <c r="AZ433" s="23"/>
      <c r="BA433" s="23"/>
      <c r="BB433" s="23"/>
      <c r="BC433" s="23"/>
      <c r="BD433" s="23"/>
    </row>
    <row r="434" spans="17:56" x14ac:dyDescent="0.25">
      <c r="Q434" s="23"/>
      <c r="R434" s="23"/>
      <c r="S434" s="23"/>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c r="AP434" s="23"/>
      <c r="AQ434" s="23"/>
      <c r="AR434" s="23"/>
      <c r="AS434" s="23"/>
      <c r="AT434" s="23"/>
      <c r="AU434" s="23"/>
      <c r="AV434" s="23"/>
      <c r="AW434" s="23"/>
      <c r="AX434" s="23"/>
      <c r="AY434" s="23"/>
      <c r="AZ434" s="23"/>
      <c r="BA434" s="23"/>
      <c r="BB434" s="23"/>
      <c r="BC434" s="23"/>
      <c r="BD434" s="23"/>
    </row>
    <row r="435" spans="17:56" x14ac:dyDescent="0.25">
      <c r="Q435" s="23"/>
      <c r="R435" s="23"/>
      <c r="S435" s="23"/>
      <c r="T435" s="23"/>
      <c r="U435" s="23"/>
      <c r="V435" s="23"/>
      <c r="W435" s="23"/>
      <c r="X435" s="23"/>
      <c r="Y435" s="23"/>
      <c r="Z435" s="23"/>
      <c r="AA435" s="23"/>
      <c r="AB435" s="23"/>
      <c r="AC435" s="23"/>
      <c r="AD435" s="23"/>
      <c r="AE435" s="23"/>
      <c r="AF435" s="23"/>
      <c r="AG435" s="23"/>
      <c r="AH435" s="23"/>
      <c r="AI435" s="23"/>
      <c r="AJ435" s="23"/>
      <c r="AK435" s="23"/>
      <c r="AL435" s="23"/>
      <c r="AM435" s="23"/>
      <c r="AN435" s="23"/>
      <c r="AO435" s="23"/>
      <c r="AP435" s="23"/>
      <c r="AQ435" s="23"/>
      <c r="AR435" s="23"/>
      <c r="AS435" s="23"/>
      <c r="AT435" s="23"/>
      <c r="AU435" s="23"/>
      <c r="AV435" s="23"/>
      <c r="AW435" s="23"/>
      <c r="AX435" s="23"/>
      <c r="AY435" s="23"/>
      <c r="AZ435" s="23"/>
      <c r="BA435" s="23"/>
      <c r="BB435" s="23"/>
      <c r="BC435" s="23"/>
      <c r="BD435" s="23"/>
    </row>
    <row r="436" spans="17:56" x14ac:dyDescent="0.25">
      <c r="Q436" s="23"/>
      <c r="R436" s="23"/>
      <c r="S436" s="23"/>
      <c r="T436" s="23"/>
      <c r="U436" s="23"/>
      <c r="V436" s="23"/>
      <c r="W436" s="23"/>
      <c r="X436" s="23"/>
      <c r="Y436" s="23"/>
      <c r="Z436" s="23"/>
      <c r="AA436" s="23"/>
      <c r="AB436" s="23"/>
      <c r="AC436" s="23"/>
      <c r="AD436" s="23"/>
      <c r="AE436" s="23"/>
      <c r="AF436" s="23"/>
      <c r="AG436" s="23"/>
      <c r="AH436" s="23"/>
      <c r="AI436" s="23"/>
      <c r="AJ436" s="23"/>
      <c r="AK436" s="23"/>
      <c r="AL436" s="23"/>
      <c r="AM436" s="23"/>
      <c r="AN436" s="23"/>
      <c r="AO436" s="23"/>
      <c r="AP436" s="23"/>
      <c r="AQ436" s="23"/>
      <c r="AR436" s="23"/>
      <c r="AS436" s="23"/>
      <c r="AT436" s="23"/>
      <c r="AU436" s="23"/>
      <c r="AV436" s="23"/>
      <c r="AW436" s="23"/>
      <c r="AX436" s="23"/>
      <c r="AY436" s="23"/>
      <c r="AZ436" s="23"/>
      <c r="BA436" s="23"/>
      <c r="BB436" s="23"/>
      <c r="BC436" s="23"/>
      <c r="BD436" s="23"/>
    </row>
    <row r="437" spans="17:56" x14ac:dyDescent="0.25">
      <c r="Q437" s="23"/>
      <c r="R437" s="23"/>
      <c r="S437" s="23"/>
      <c r="T437" s="23"/>
      <c r="U437" s="23"/>
      <c r="V437" s="23"/>
      <c r="W437" s="23"/>
      <c r="X437" s="23"/>
      <c r="Y437" s="23"/>
      <c r="Z437" s="23"/>
      <c r="AA437" s="23"/>
      <c r="AB437" s="23"/>
      <c r="AC437" s="23"/>
      <c r="AD437" s="23"/>
      <c r="AE437" s="23"/>
      <c r="AF437" s="23"/>
      <c r="AG437" s="23"/>
      <c r="AH437" s="23"/>
      <c r="AI437" s="23"/>
      <c r="AJ437" s="23"/>
      <c r="AK437" s="23"/>
      <c r="AL437" s="23"/>
      <c r="AM437" s="23"/>
      <c r="AN437" s="23"/>
      <c r="AO437" s="23"/>
      <c r="AP437" s="23"/>
      <c r="AQ437" s="23"/>
      <c r="AR437" s="23"/>
      <c r="AS437" s="23"/>
      <c r="AT437" s="23"/>
      <c r="AU437" s="23"/>
      <c r="AV437" s="23"/>
      <c r="AW437" s="23"/>
      <c r="AX437" s="23"/>
      <c r="AY437" s="23"/>
      <c r="AZ437" s="23"/>
      <c r="BA437" s="23"/>
      <c r="BB437" s="23"/>
      <c r="BC437" s="23"/>
      <c r="BD437" s="23"/>
    </row>
    <row r="438" spans="17:56" x14ac:dyDescent="0.25">
      <c r="Q438" s="23"/>
      <c r="R438" s="23"/>
      <c r="S438" s="23"/>
      <c r="T438" s="23"/>
      <c r="U438" s="23"/>
      <c r="V438" s="23"/>
      <c r="W438" s="23"/>
      <c r="X438" s="23"/>
      <c r="Y438" s="23"/>
      <c r="Z438" s="23"/>
      <c r="AA438" s="23"/>
      <c r="AB438" s="23"/>
      <c r="AC438" s="23"/>
      <c r="AD438" s="23"/>
      <c r="AE438" s="23"/>
      <c r="AF438" s="23"/>
      <c r="AG438" s="23"/>
      <c r="AH438" s="23"/>
      <c r="AI438" s="23"/>
      <c r="AJ438" s="23"/>
      <c r="AK438" s="23"/>
      <c r="AL438" s="23"/>
      <c r="AM438" s="23"/>
      <c r="AN438" s="23"/>
      <c r="AO438" s="23"/>
      <c r="AP438" s="23"/>
      <c r="AQ438" s="23"/>
      <c r="AR438" s="23"/>
      <c r="AS438" s="23"/>
      <c r="AT438" s="23"/>
      <c r="AU438" s="23"/>
      <c r="AV438" s="23"/>
      <c r="AW438" s="23"/>
      <c r="AX438" s="23"/>
      <c r="AY438" s="23"/>
      <c r="AZ438" s="23"/>
      <c r="BA438" s="23"/>
      <c r="BB438" s="23"/>
      <c r="BC438" s="23"/>
      <c r="BD438" s="23"/>
    </row>
    <row r="439" spans="17:56" x14ac:dyDescent="0.25">
      <c r="Q439" s="23"/>
      <c r="R439" s="23"/>
      <c r="S439" s="23"/>
      <c r="T439" s="23"/>
      <c r="U439" s="23"/>
      <c r="V439" s="23"/>
      <c r="W439" s="23"/>
      <c r="X439" s="23"/>
      <c r="Y439" s="23"/>
      <c r="Z439" s="23"/>
      <c r="AA439" s="23"/>
      <c r="AB439" s="23"/>
      <c r="AC439" s="23"/>
      <c r="AD439" s="23"/>
      <c r="AE439" s="23"/>
      <c r="AF439" s="23"/>
      <c r="AG439" s="23"/>
      <c r="AH439" s="23"/>
      <c r="AI439" s="23"/>
      <c r="AJ439" s="23"/>
      <c r="AK439" s="23"/>
      <c r="AL439" s="23"/>
      <c r="AM439" s="23"/>
      <c r="AN439" s="23"/>
      <c r="AO439" s="23"/>
      <c r="AP439" s="23"/>
      <c r="AQ439" s="23"/>
      <c r="AR439" s="23"/>
      <c r="AS439" s="23"/>
      <c r="AT439" s="23"/>
      <c r="AU439" s="23"/>
      <c r="AV439" s="23"/>
      <c r="AW439" s="23"/>
      <c r="AX439" s="23"/>
      <c r="AY439" s="23"/>
      <c r="AZ439" s="23"/>
      <c r="BA439" s="23"/>
      <c r="BB439" s="23"/>
      <c r="BC439" s="23"/>
      <c r="BD439" s="23"/>
    </row>
    <row r="440" spans="17:56" x14ac:dyDescent="0.25">
      <c r="Q440" s="23"/>
      <c r="R440" s="23"/>
      <c r="S440" s="23"/>
      <c r="T440" s="23"/>
      <c r="U440" s="23"/>
      <c r="V440" s="23"/>
      <c r="W440" s="23"/>
      <c r="X440" s="23"/>
      <c r="Y440" s="23"/>
      <c r="Z440" s="23"/>
      <c r="AA440" s="23"/>
      <c r="AB440" s="23"/>
      <c r="AC440" s="23"/>
      <c r="AD440" s="23"/>
      <c r="AE440" s="23"/>
      <c r="AF440" s="23"/>
      <c r="AG440" s="23"/>
      <c r="AH440" s="23"/>
      <c r="AI440" s="23"/>
      <c r="AJ440" s="23"/>
      <c r="AK440" s="23"/>
      <c r="AL440" s="23"/>
      <c r="AM440" s="23"/>
      <c r="AN440" s="23"/>
      <c r="AO440" s="23"/>
      <c r="AP440" s="23"/>
      <c r="AQ440" s="23"/>
      <c r="AR440" s="23"/>
      <c r="AS440" s="23"/>
      <c r="AT440" s="23"/>
      <c r="AU440" s="23"/>
      <c r="AV440" s="23"/>
      <c r="AW440" s="23"/>
      <c r="AX440" s="23"/>
      <c r="AY440" s="23"/>
      <c r="AZ440" s="23"/>
      <c r="BA440" s="23"/>
      <c r="BB440" s="23"/>
      <c r="BC440" s="23"/>
      <c r="BD440" s="23"/>
    </row>
    <row r="441" spans="17:56" x14ac:dyDescent="0.25">
      <c r="Q441" s="23"/>
      <c r="R441" s="23"/>
      <c r="S441" s="23"/>
      <c r="T441" s="23"/>
      <c r="U441" s="23"/>
      <c r="V441" s="23"/>
      <c r="W441" s="23"/>
      <c r="X441" s="23"/>
      <c r="Y441" s="23"/>
      <c r="Z441" s="23"/>
      <c r="AA441" s="23"/>
      <c r="AB441" s="23"/>
      <c r="AC441" s="23"/>
      <c r="AD441" s="23"/>
      <c r="AE441" s="23"/>
      <c r="AF441" s="23"/>
      <c r="AG441" s="23"/>
      <c r="AH441" s="23"/>
      <c r="AI441" s="23"/>
      <c r="AJ441" s="23"/>
      <c r="AK441" s="23"/>
      <c r="AL441" s="23"/>
      <c r="AM441" s="23"/>
      <c r="AN441" s="23"/>
      <c r="AO441" s="23"/>
      <c r="AP441" s="23"/>
      <c r="AQ441" s="23"/>
      <c r="AR441" s="23"/>
      <c r="AS441" s="23"/>
      <c r="AT441" s="23"/>
      <c r="AU441" s="23"/>
      <c r="AV441" s="23"/>
      <c r="AW441" s="23"/>
      <c r="AX441" s="23"/>
      <c r="AY441" s="23"/>
      <c r="AZ441" s="23"/>
      <c r="BA441" s="23"/>
      <c r="BB441" s="23"/>
      <c r="BC441" s="23"/>
      <c r="BD441" s="23"/>
    </row>
    <row r="442" spans="17:56" x14ac:dyDescent="0.25">
      <c r="Q442" s="23"/>
      <c r="R442" s="23"/>
      <c r="S442" s="23"/>
      <c r="T442" s="23"/>
      <c r="U442" s="23"/>
      <c r="V442" s="23"/>
      <c r="W442" s="23"/>
      <c r="X442" s="23"/>
      <c r="Y442" s="23"/>
      <c r="Z442" s="23"/>
      <c r="AA442" s="23"/>
      <c r="AB442" s="23"/>
      <c r="AC442" s="23"/>
      <c r="AD442" s="23"/>
      <c r="AE442" s="23"/>
      <c r="AF442" s="23"/>
      <c r="AG442" s="23"/>
      <c r="AH442" s="23"/>
      <c r="AI442" s="23"/>
      <c r="AJ442" s="23"/>
      <c r="AK442" s="23"/>
      <c r="AL442" s="23"/>
      <c r="AM442" s="23"/>
      <c r="AN442" s="23"/>
      <c r="AO442" s="23"/>
      <c r="AP442" s="23"/>
      <c r="AQ442" s="23"/>
      <c r="AR442" s="23"/>
      <c r="AS442" s="23"/>
      <c r="AT442" s="23"/>
      <c r="AU442" s="23"/>
      <c r="AV442" s="23"/>
      <c r="AW442" s="23"/>
      <c r="AX442" s="23"/>
      <c r="AY442" s="23"/>
      <c r="AZ442" s="23"/>
      <c r="BA442" s="23"/>
      <c r="BB442" s="23"/>
      <c r="BC442" s="23"/>
      <c r="BD442" s="23"/>
    </row>
    <row r="443" spans="17:56" x14ac:dyDescent="0.25">
      <c r="Q443" s="23"/>
      <c r="R443" s="23"/>
      <c r="S443" s="23"/>
      <c r="T443" s="23"/>
      <c r="U443" s="23"/>
      <c r="V443" s="23"/>
      <c r="W443" s="23"/>
      <c r="X443" s="23"/>
      <c r="Y443" s="23"/>
      <c r="Z443" s="23"/>
      <c r="AA443" s="23"/>
      <c r="AB443" s="23"/>
      <c r="AC443" s="23"/>
      <c r="AD443" s="23"/>
      <c r="AE443" s="23"/>
      <c r="AF443" s="23"/>
      <c r="AG443" s="23"/>
      <c r="AH443" s="23"/>
      <c r="AI443" s="23"/>
      <c r="AJ443" s="23"/>
      <c r="AK443" s="23"/>
      <c r="AL443" s="23"/>
      <c r="AM443" s="23"/>
      <c r="AN443" s="23"/>
      <c r="AO443" s="23"/>
      <c r="AP443" s="23"/>
      <c r="AQ443" s="23"/>
      <c r="AR443" s="23"/>
      <c r="AS443" s="23"/>
      <c r="AT443" s="23"/>
      <c r="AU443" s="23"/>
      <c r="AV443" s="23"/>
      <c r="AW443" s="23"/>
      <c r="AX443" s="23"/>
      <c r="AY443" s="23"/>
      <c r="AZ443" s="23"/>
      <c r="BA443" s="23"/>
      <c r="BB443" s="23"/>
      <c r="BC443" s="23"/>
      <c r="BD443" s="23"/>
    </row>
    <row r="444" spans="17:56" x14ac:dyDescent="0.25">
      <c r="Q444" s="23"/>
      <c r="R444" s="23"/>
      <c r="S444" s="23"/>
      <c r="T444" s="23"/>
      <c r="U444" s="23"/>
      <c r="V444" s="23"/>
      <c r="W444" s="23"/>
      <c r="X444" s="23"/>
      <c r="Y444" s="23"/>
      <c r="Z444" s="23"/>
      <c r="AA444" s="23"/>
      <c r="AB444" s="23"/>
      <c r="AC444" s="23"/>
      <c r="AD444" s="23"/>
      <c r="AE444" s="23"/>
      <c r="AF444" s="23"/>
      <c r="AG444" s="23"/>
      <c r="AH444" s="23"/>
      <c r="AI444" s="23"/>
      <c r="AJ444" s="23"/>
      <c r="AK444" s="23"/>
      <c r="AL444" s="23"/>
      <c r="AM444" s="23"/>
      <c r="AN444" s="23"/>
      <c r="AO444" s="23"/>
      <c r="AP444" s="23"/>
      <c r="AQ444" s="23"/>
      <c r="AR444" s="23"/>
      <c r="AS444" s="23"/>
      <c r="AT444" s="23"/>
      <c r="AU444" s="23"/>
      <c r="AV444" s="23"/>
      <c r="AW444" s="23"/>
      <c r="AX444" s="23"/>
      <c r="AY444" s="23"/>
      <c r="AZ444" s="23"/>
      <c r="BA444" s="23"/>
      <c r="BB444" s="23"/>
      <c r="BC444" s="23"/>
      <c r="BD444" s="23"/>
    </row>
    <row r="445" spans="17:56" x14ac:dyDescent="0.25">
      <c r="Q445" s="23"/>
      <c r="R445" s="23"/>
      <c r="S445" s="23"/>
      <c r="T445" s="23"/>
      <c r="U445" s="23"/>
      <c r="V445" s="23"/>
      <c r="W445" s="23"/>
      <c r="X445" s="23"/>
      <c r="Y445" s="23"/>
      <c r="Z445" s="23"/>
      <c r="AA445" s="23"/>
      <c r="AB445" s="23"/>
      <c r="AC445" s="23"/>
      <c r="AD445" s="23"/>
      <c r="AE445" s="23"/>
      <c r="AF445" s="23"/>
      <c r="AG445" s="23"/>
      <c r="AH445" s="23"/>
      <c r="AI445" s="23"/>
      <c r="AJ445" s="23"/>
      <c r="AK445" s="23"/>
      <c r="AL445" s="23"/>
      <c r="AM445" s="23"/>
      <c r="AN445" s="23"/>
      <c r="AO445" s="23"/>
      <c r="AP445" s="23"/>
      <c r="AQ445" s="23"/>
      <c r="AR445" s="23"/>
      <c r="AS445" s="23"/>
      <c r="AT445" s="23"/>
      <c r="AU445" s="23"/>
      <c r="AV445" s="23"/>
      <c r="AW445" s="23"/>
      <c r="AX445" s="23"/>
      <c r="AY445" s="23"/>
      <c r="AZ445" s="23"/>
      <c r="BA445" s="23"/>
      <c r="BB445" s="23"/>
      <c r="BC445" s="23"/>
      <c r="BD445" s="23"/>
    </row>
    <row r="446" spans="17:56" x14ac:dyDescent="0.25">
      <c r="Q446" s="23"/>
      <c r="R446" s="23"/>
      <c r="S446" s="23"/>
      <c r="T446" s="23"/>
      <c r="U446" s="23"/>
      <c r="V446" s="23"/>
      <c r="W446" s="23"/>
      <c r="X446" s="23"/>
      <c r="Y446" s="23"/>
      <c r="Z446" s="23"/>
      <c r="AA446" s="23"/>
      <c r="AB446" s="23"/>
      <c r="AC446" s="23"/>
      <c r="AD446" s="23"/>
      <c r="AE446" s="23"/>
      <c r="AF446" s="23"/>
      <c r="AG446" s="23"/>
      <c r="AH446" s="23"/>
      <c r="AI446" s="23"/>
      <c r="AJ446" s="23"/>
      <c r="AK446" s="23"/>
      <c r="AL446" s="23"/>
      <c r="AM446" s="23"/>
      <c r="AN446" s="23"/>
      <c r="AO446" s="23"/>
      <c r="AP446" s="23"/>
      <c r="AQ446" s="23"/>
      <c r="AR446" s="23"/>
      <c r="AS446" s="23"/>
      <c r="AT446" s="23"/>
      <c r="AU446" s="23"/>
      <c r="AV446" s="23"/>
      <c r="AW446" s="23"/>
      <c r="AX446" s="23"/>
      <c r="AY446" s="23"/>
      <c r="AZ446" s="23"/>
      <c r="BA446" s="23"/>
      <c r="BB446" s="23"/>
      <c r="BC446" s="23"/>
      <c r="BD446" s="23"/>
    </row>
    <row r="447" spans="17:56" x14ac:dyDescent="0.25">
      <c r="Q447" s="23"/>
      <c r="R447" s="23"/>
      <c r="S447" s="23"/>
      <c r="T447" s="23"/>
      <c r="U447" s="23"/>
      <c r="V447" s="23"/>
      <c r="W447" s="23"/>
      <c r="X447" s="23"/>
      <c r="Y447" s="23"/>
      <c r="Z447" s="23"/>
      <c r="AA447" s="23"/>
      <c r="AB447" s="23"/>
      <c r="AC447" s="23"/>
      <c r="AD447" s="23"/>
      <c r="AE447" s="23"/>
      <c r="AF447" s="23"/>
      <c r="AG447" s="23"/>
      <c r="AH447" s="23"/>
      <c r="AI447" s="23"/>
      <c r="AJ447" s="23"/>
      <c r="AK447" s="23"/>
      <c r="AL447" s="23"/>
      <c r="AM447" s="23"/>
      <c r="AN447" s="23"/>
      <c r="AO447" s="23"/>
      <c r="AP447" s="23"/>
      <c r="AQ447" s="23"/>
      <c r="AR447" s="23"/>
      <c r="AS447" s="23"/>
      <c r="AT447" s="23"/>
      <c r="AU447" s="23"/>
      <c r="AV447" s="23"/>
      <c r="AW447" s="23"/>
      <c r="AX447" s="23"/>
      <c r="AY447" s="23"/>
      <c r="AZ447" s="23"/>
      <c r="BA447" s="23"/>
      <c r="BB447" s="23"/>
      <c r="BC447" s="23"/>
      <c r="BD447" s="23"/>
    </row>
    <row r="448" spans="17:56" x14ac:dyDescent="0.25">
      <c r="Q448" s="23"/>
      <c r="R448" s="23"/>
      <c r="S448" s="23"/>
      <c r="T448" s="23"/>
      <c r="U448" s="23"/>
      <c r="V448" s="23"/>
      <c r="W448" s="23"/>
      <c r="X448" s="23"/>
      <c r="Y448" s="23"/>
      <c r="Z448" s="23"/>
      <c r="AA448" s="23"/>
      <c r="AB448" s="23"/>
      <c r="AC448" s="23"/>
      <c r="AD448" s="23"/>
      <c r="AE448" s="23"/>
      <c r="AF448" s="23"/>
      <c r="AG448" s="23"/>
      <c r="AH448" s="23"/>
      <c r="AI448" s="23"/>
      <c r="AJ448" s="23"/>
      <c r="AK448" s="23"/>
      <c r="AL448" s="23"/>
      <c r="AM448" s="23"/>
      <c r="AN448" s="23"/>
      <c r="AO448" s="23"/>
      <c r="AP448" s="23"/>
      <c r="AQ448" s="23"/>
      <c r="AR448" s="23"/>
      <c r="AS448" s="23"/>
      <c r="AT448" s="23"/>
      <c r="AU448" s="23"/>
      <c r="AV448" s="23"/>
      <c r="AW448" s="23"/>
      <c r="AX448" s="23"/>
      <c r="AY448" s="23"/>
      <c r="AZ448" s="23"/>
      <c r="BA448" s="23"/>
      <c r="BB448" s="23"/>
      <c r="BC448" s="23"/>
      <c r="BD448" s="23"/>
    </row>
    <row r="449" spans="17:56" x14ac:dyDescent="0.25">
      <c r="Q449" s="23"/>
      <c r="R449" s="23"/>
      <c r="S449" s="23"/>
      <c r="T449" s="23"/>
      <c r="U449" s="23"/>
      <c r="V449" s="23"/>
      <c r="W449" s="23"/>
      <c r="X449" s="23"/>
      <c r="Y449" s="23"/>
      <c r="Z449" s="23"/>
      <c r="AA449" s="23"/>
      <c r="AB449" s="23"/>
      <c r="AC449" s="23"/>
      <c r="AD449" s="23"/>
      <c r="AE449" s="23"/>
      <c r="AF449" s="23"/>
      <c r="AG449" s="23"/>
      <c r="AH449" s="23"/>
      <c r="AI449" s="23"/>
      <c r="AJ449" s="23"/>
      <c r="AK449" s="23"/>
      <c r="AL449" s="23"/>
      <c r="AM449" s="23"/>
      <c r="AN449" s="23"/>
      <c r="AO449" s="23"/>
      <c r="AP449" s="23"/>
      <c r="AQ449" s="23"/>
      <c r="AR449" s="23"/>
      <c r="AS449" s="23"/>
      <c r="AT449" s="23"/>
      <c r="AU449" s="23"/>
      <c r="AV449" s="23"/>
      <c r="AW449" s="23"/>
      <c r="AX449" s="23"/>
      <c r="AY449" s="23"/>
      <c r="AZ449" s="23"/>
      <c r="BA449" s="23"/>
      <c r="BB449" s="23"/>
      <c r="BC449" s="23"/>
      <c r="BD449" s="23"/>
    </row>
    <row r="450" spans="17:56" x14ac:dyDescent="0.25">
      <c r="Q450" s="23"/>
      <c r="R450" s="23"/>
      <c r="S450" s="23"/>
      <c r="T450" s="23"/>
      <c r="U450" s="23"/>
      <c r="V450" s="23"/>
      <c r="W450" s="23"/>
      <c r="X450" s="23"/>
      <c r="Y450" s="23"/>
      <c r="Z450" s="23"/>
      <c r="AA450" s="23"/>
      <c r="AB450" s="23"/>
      <c r="AC450" s="23"/>
      <c r="AD450" s="23"/>
      <c r="AE450" s="23"/>
      <c r="AF450" s="23"/>
      <c r="AG450" s="23"/>
      <c r="AH450" s="23"/>
      <c r="AI450" s="23"/>
      <c r="AJ450" s="23"/>
      <c r="AK450" s="23"/>
      <c r="AL450" s="23"/>
      <c r="AM450" s="23"/>
      <c r="AN450" s="23"/>
      <c r="AO450" s="23"/>
      <c r="AP450" s="23"/>
      <c r="AQ450" s="23"/>
      <c r="AR450" s="23"/>
      <c r="AS450" s="23"/>
      <c r="AT450" s="23"/>
      <c r="AU450" s="23"/>
      <c r="AV450" s="23"/>
      <c r="AW450" s="23"/>
      <c r="AX450" s="23"/>
      <c r="AY450" s="23"/>
      <c r="AZ450" s="23"/>
      <c r="BA450" s="23"/>
      <c r="BB450" s="23"/>
      <c r="BC450" s="23"/>
      <c r="BD450" s="23"/>
    </row>
    <row r="451" spans="17:56" x14ac:dyDescent="0.25">
      <c r="Q451" s="23"/>
      <c r="R451" s="23"/>
      <c r="S451" s="23"/>
      <c r="T451" s="23"/>
      <c r="U451" s="23"/>
      <c r="V451" s="23"/>
      <c r="W451" s="23"/>
      <c r="X451" s="23"/>
      <c r="Y451" s="23"/>
      <c r="Z451" s="23"/>
      <c r="AA451" s="23"/>
      <c r="AB451" s="23"/>
      <c r="AC451" s="23"/>
      <c r="AD451" s="23"/>
      <c r="AE451" s="23"/>
      <c r="AF451" s="23"/>
      <c r="AG451" s="23"/>
      <c r="AH451" s="23"/>
      <c r="AI451" s="23"/>
      <c r="AJ451" s="23"/>
      <c r="AK451" s="23"/>
      <c r="AL451" s="23"/>
      <c r="AM451" s="23"/>
      <c r="AN451" s="23"/>
      <c r="AO451" s="23"/>
      <c r="AP451" s="23"/>
      <c r="AQ451" s="23"/>
      <c r="AR451" s="23"/>
      <c r="AS451" s="23"/>
      <c r="AT451" s="23"/>
      <c r="AU451" s="23"/>
      <c r="AV451" s="23"/>
      <c r="AW451" s="23"/>
      <c r="AX451" s="23"/>
      <c r="AY451" s="23"/>
      <c r="AZ451" s="23"/>
      <c r="BA451" s="23"/>
      <c r="BB451" s="23"/>
      <c r="BC451" s="23"/>
      <c r="BD451" s="23"/>
    </row>
    <row r="452" spans="17:56" x14ac:dyDescent="0.25">
      <c r="Q452" s="23"/>
      <c r="R452" s="23"/>
      <c r="S452" s="23"/>
      <c r="T452" s="23"/>
      <c r="U452" s="23"/>
      <c r="V452" s="23"/>
      <c r="W452" s="23"/>
      <c r="X452" s="23"/>
      <c r="Y452" s="23"/>
      <c r="Z452" s="23"/>
      <c r="AA452" s="23"/>
      <c r="AB452" s="23"/>
      <c r="AC452" s="23"/>
      <c r="AD452" s="23"/>
      <c r="AE452" s="23"/>
      <c r="AF452" s="23"/>
      <c r="AG452" s="23"/>
      <c r="AH452" s="23"/>
      <c r="AI452" s="23"/>
      <c r="AJ452" s="23"/>
      <c r="AK452" s="23"/>
      <c r="AL452" s="23"/>
      <c r="AM452" s="23"/>
      <c r="AN452" s="23"/>
      <c r="AO452" s="23"/>
      <c r="AP452" s="23"/>
      <c r="AQ452" s="23"/>
      <c r="AR452" s="23"/>
      <c r="AS452" s="23"/>
      <c r="AT452" s="23"/>
      <c r="AU452" s="23"/>
      <c r="AV452" s="23"/>
      <c r="AW452" s="23"/>
      <c r="AX452" s="23"/>
      <c r="AY452" s="23"/>
      <c r="AZ452" s="23"/>
      <c r="BA452" s="23"/>
      <c r="BB452" s="23"/>
      <c r="BC452" s="23"/>
      <c r="BD452" s="23"/>
    </row>
    <row r="453" spans="17:56" x14ac:dyDescent="0.25">
      <c r="Q453" s="23"/>
      <c r="R453" s="23"/>
      <c r="S453" s="23"/>
      <c r="T453" s="23"/>
      <c r="U453" s="23"/>
      <c r="V453" s="23"/>
      <c r="W453" s="23"/>
      <c r="X453" s="23"/>
      <c r="Y453" s="23"/>
      <c r="Z453" s="23"/>
      <c r="AA453" s="23"/>
      <c r="AB453" s="23"/>
      <c r="AC453" s="23"/>
      <c r="AD453" s="23"/>
      <c r="AE453" s="23"/>
      <c r="AF453" s="23"/>
      <c r="AG453" s="23"/>
      <c r="AH453" s="23"/>
      <c r="AI453" s="23"/>
      <c r="AJ453" s="23"/>
      <c r="AK453" s="23"/>
      <c r="AL453" s="23"/>
      <c r="AM453" s="23"/>
      <c r="AN453" s="23"/>
      <c r="AO453" s="23"/>
      <c r="AP453" s="23"/>
      <c r="AQ453" s="23"/>
      <c r="AR453" s="23"/>
      <c r="AS453" s="23"/>
      <c r="AT453" s="23"/>
      <c r="AU453" s="23"/>
      <c r="AV453" s="23"/>
      <c r="AW453" s="23"/>
      <c r="AX453" s="23"/>
      <c r="AY453" s="23"/>
      <c r="AZ453" s="23"/>
      <c r="BA453" s="23"/>
      <c r="BB453" s="23"/>
      <c r="BC453" s="23"/>
      <c r="BD453" s="23"/>
    </row>
    <row r="454" spans="17:56" x14ac:dyDescent="0.25">
      <c r="Q454" s="23"/>
      <c r="R454" s="23"/>
      <c r="S454" s="23"/>
      <c r="T454" s="23"/>
      <c r="U454" s="23"/>
      <c r="V454" s="23"/>
      <c r="W454" s="23"/>
      <c r="X454" s="23"/>
      <c r="Y454" s="23"/>
      <c r="Z454" s="23"/>
      <c r="AA454" s="23"/>
      <c r="AB454" s="23"/>
      <c r="AC454" s="23"/>
      <c r="AD454" s="23"/>
      <c r="AE454" s="23"/>
      <c r="AF454" s="23"/>
      <c r="AG454" s="23"/>
      <c r="AH454" s="23"/>
      <c r="AI454" s="23"/>
      <c r="AJ454" s="23"/>
      <c r="AK454" s="23"/>
      <c r="AL454" s="23"/>
      <c r="AM454" s="23"/>
      <c r="AN454" s="23"/>
      <c r="AO454" s="23"/>
      <c r="AP454" s="23"/>
      <c r="AQ454" s="23"/>
      <c r="AR454" s="23"/>
      <c r="AS454" s="23"/>
      <c r="AT454" s="23"/>
      <c r="AU454" s="23"/>
      <c r="AV454" s="23"/>
      <c r="AW454" s="23"/>
      <c r="AX454" s="23"/>
      <c r="AY454" s="23"/>
      <c r="AZ454" s="23"/>
      <c r="BA454" s="23"/>
      <c r="BB454" s="23"/>
      <c r="BC454" s="23"/>
      <c r="BD454" s="23"/>
    </row>
    <row r="455" spans="17:56" x14ac:dyDescent="0.25">
      <c r="Q455" s="23"/>
      <c r="R455" s="23"/>
      <c r="S455" s="23"/>
      <c r="T455" s="23"/>
      <c r="U455" s="23"/>
      <c r="V455" s="23"/>
      <c r="W455" s="23"/>
      <c r="X455" s="23"/>
      <c r="Y455" s="23"/>
      <c r="Z455" s="23"/>
      <c r="AA455" s="23"/>
      <c r="AB455" s="23"/>
      <c r="AC455" s="23"/>
      <c r="AD455" s="23"/>
      <c r="AE455" s="23"/>
      <c r="AF455" s="23"/>
      <c r="AG455" s="23"/>
      <c r="AH455" s="23"/>
      <c r="AI455" s="23"/>
      <c r="AJ455" s="23"/>
      <c r="AK455" s="23"/>
      <c r="AL455" s="23"/>
      <c r="AM455" s="23"/>
      <c r="AN455" s="23"/>
      <c r="AO455" s="23"/>
      <c r="AP455" s="23"/>
      <c r="AQ455" s="23"/>
      <c r="AR455" s="23"/>
      <c r="AS455" s="23"/>
      <c r="AT455" s="23"/>
      <c r="AU455" s="23"/>
      <c r="AV455" s="23"/>
      <c r="AW455" s="23"/>
      <c r="AX455" s="23"/>
      <c r="AY455" s="23"/>
      <c r="AZ455" s="23"/>
      <c r="BA455" s="23"/>
      <c r="BB455" s="23"/>
      <c r="BC455" s="23"/>
      <c r="BD455" s="23"/>
    </row>
    <row r="456" spans="17:56" x14ac:dyDescent="0.25">
      <c r="Q456" s="23"/>
      <c r="R456" s="23"/>
      <c r="S456" s="23"/>
      <c r="T456" s="23"/>
      <c r="U456" s="23"/>
      <c r="V456" s="23"/>
      <c r="W456" s="23"/>
      <c r="X456" s="23"/>
      <c r="Y456" s="23"/>
      <c r="Z456" s="23"/>
      <c r="AA456" s="23"/>
      <c r="AB456" s="23"/>
      <c r="AC456" s="23"/>
      <c r="AD456" s="23"/>
      <c r="AE456" s="23"/>
      <c r="AF456" s="23"/>
      <c r="AG456" s="23"/>
      <c r="AH456" s="23"/>
      <c r="AI456" s="23"/>
      <c r="AJ456" s="23"/>
      <c r="AK456" s="23"/>
      <c r="AL456" s="23"/>
      <c r="AM456" s="23"/>
      <c r="AN456" s="23"/>
      <c r="AO456" s="23"/>
      <c r="AP456" s="23"/>
      <c r="AQ456" s="23"/>
      <c r="AR456" s="23"/>
      <c r="AS456" s="23"/>
      <c r="AT456" s="23"/>
      <c r="AU456" s="23"/>
      <c r="AV456" s="23"/>
      <c r="AW456" s="23"/>
      <c r="AX456" s="23"/>
      <c r="AY456" s="23"/>
      <c r="AZ456" s="23"/>
      <c r="BA456" s="23"/>
      <c r="BB456" s="23"/>
      <c r="BC456" s="23"/>
      <c r="BD456" s="23"/>
    </row>
    <row r="457" spans="17:56" x14ac:dyDescent="0.25">
      <c r="Q457" s="23"/>
      <c r="R457" s="23"/>
      <c r="S457" s="23"/>
      <c r="T457" s="23"/>
      <c r="U457" s="23"/>
      <c r="V457" s="23"/>
      <c r="W457" s="23"/>
      <c r="X457" s="23"/>
      <c r="Y457" s="23"/>
      <c r="Z457" s="23"/>
      <c r="AA457" s="23"/>
      <c r="AB457" s="23"/>
      <c r="AC457" s="23"/>
      <c r="AD457" s="23"/>
      <c r="AE457" s="23"/>
      <c r="AF457" s="23"/>
      <c r="AG457" s="23"/>
      <c r="AH457" s="23"/>
      <c r="AI457" s="23"/>
      <c r="AJ457" s="23"/>
      <c r="AK457" s="23"/>
      <c r="AL457" s="23"/>
      <c r="AM457" s="23"/>
      <c r="AN457" s="23"/>
      <c r="AO457" s="23"/>
      <c r="AP457" s="23"/>
      <c r="AQ457" s="23"/>
      <c r="AR457" s="23"/>
      <c r="AS457" s="23"/>
      <c r="AT457" s="23"/>
      <c r="AU457" s="23"/>
      <c r="AV457" s="23"/>
      <c r="AW457" s="23"/>
      <c r="AX457" s="23"/>
      <c r="AY457" s="23"/>
      <c r="AZ457" s="23"/>
      <c r="BA457" s="23"/>
      <c r="BB457" s="23"/>
      <c r="BC457" s="23"/>
      <c r="BD457" s="23"/>
    </row>
    <row r="458" spans="17:56" x14ac:dyDescent="0.25">
      <c r="Q458" s="23"/>
      <c r="R458" s="23"/>
      <c r="S458" s="23"/>
      <c r="T458" s="23"/>
      <c r="U458" s="23"/>
      <c r="V458" s="23"/>
      <c r="W458" s="23"/>
      <c r="X458" s="23"/>
      <c r="Y458" s="23"/>
      <c r="Z458" s="23"/>
      <c r="AA458" s="23"/>
      <c r="AB458" s="23"/>
      <c r="AC458" s="23"/>
      <c r="AD458" s="23"/>
      <c r="AE458" s="23"/>
      <c r="AF458" s="23"/>
      <c r="AG458" s="23"/>
      <c r="AH458" s="23"/>
      <c r="AI458" s="23"/>
      <c r="AJ458" s="23"/>
      <c r="AK458" s="23"/>
      <c r="AL458" s="23"/>
      <c r="AM458" s="23"/>
      <c r="AN458" s="23"/>
      <c r="AO458" s="23"/>
      <c r="AP458" s="23"/>
      <c r="AQ458" s="23"/>
      <c r="AR458" s="23"/>
      <c r="AS458" s="23"/>
      <c r="AT458" s="23"/>
      <c r="AU458" s="23"/>
      <c r="AV458" s="23"/>
      <c r="AW458" s="23"/>
      <c r="AX458" s="23"/>
      <c r="AY458" s="23"/>
      <c r="AZ458" s="23"/>
      <c r="BA458" s="23"/>
      <c r="BB458" s="23"/>
      <c r="BC458" s="23"/>
      <c r="BD458" s="23"/>
    </row>
    <row r="459" spans="17:56" x14ac:dyDescent="0.25">
      <c r="Q459" s="23"/>
      <c r="R459" s="23"/>
      <c r="S459" s="23"/>
      <c r="T459" s="23"/>
      <c r="U459" s="23"/>
      <c r="V459" s="23"/>
      <c r="W459" s="23"/>
      <c r="X459" s="23"/>
      <c r="Y459" s="23"/>
      <c r="Z459" s="23"/>
      <c r="AA459" s="23"/>
      <c r="AB459" s="23"/>
      <c r="AC459" s="23"/>
      <c r="AD459" s="23"/>
      <c r="AE459" s="23"/>
      <c r="AF459" s="23"/>
      <c r="AG459" s="23"/>
      <c r="AH459" s="23"/>
      <c r="AI459" s="23"/>
      <c r="AJ459" s="23"/>
      <c r="AK459" s="23"/>
      <c r="AL459" s="23"/>
      <c r="AM459" s="23"/>
      <c r="AN459" s="23"/>
      <c r="AO459" s="23"/>
      <c r="AP459" s="23"/>
      <c r="AQ459" s="23"/>
      <c r="AR459" s="23"/>
      <c r="AS459" s="23"/>
      <c r="AT459" s="23"/>
      <c r="AU459" s="23"/>
      <c r="AV459" s="23"/>
      <c r="AW459" s="23"/>
      <c r="AX459" s="23"/>
      <c r="AY459" s="23"/>
      <c r="AZ459" s="23"/>
      <c r="BA459" s="23"/>
      <c r="BB459" s="23"/>
      <c r="BC459" s="23"/>
      <c r="BD459" s="23"/>
    </row>
    <row r="460" spans="17:56" x14ac:dyDescent="0.25">
      <c r="Q460" s="23"/>
      <c r="R460" s="23"/>
      <c r="S460" s="23"/>
      <c r="T460" s="23"/>
      <c r="U460" s="23"/>
      <c r="V460" s="23"/>
      <c r="W460" s="23"/>
      <c r="X460" s="23"/>
      <c r="Y460" s="23"/>
      <c r="Z460" s="23"/>
      <c r="AA460" s="23"/>
      <c r="AB460" s="23"/>
      <c r="AC460" s="23"/>
      <c r="AD460" s="23"/>
      <c r="AE460" s="23"/>
      <c r="AF460" s="23"/>
      <c r="AG460" s="23"/>
      <c r="AH460" s="23"/>
      <c r="AI460" s="23"/>
      <c r="AJ460" s="23"/>
      <c r="AK460" s="23"/>
      <c r="AL460" s="23"/>
      <c r="AM460" s="23"/>
      <c r="AN460" s="23"/>
      <c r="AO460" s="23"/>
      <c r="AP460" s="23"/>
      <c r="AQ460" s="23"/>
      <c r="AR460" s="23"/>
      <c r="AS460" s="23"/>
      <c r="AT460" s="23"/>
      <c r="AU460" s="23"/>
      <c r="AV460" s="23"/>
      <c r="AW460" s="23"/>
      <c r="AX460" s="23"/>
      <c r="AY460" s="23"/>
      <c r="AZ460" s="23"/>
      <c r="BA460" s="23"/>
      <c r="BB460" s="23"/>
      <c r="BC460" s="23"/>
      <c r="BD460" s="23"/>
    </row>
    <row r="461" spans="17:56" x14ac:dyDescent="0.25">
      <c r="Q461" s="23"/>
      <c r="R461" s="23"/>
      <c r="S461" s="23"/>
      <c r="T461" s="23"/>
      <c r="U461" s="23"/>
      <c r="V461" s="23"/>
      <c r="W461" s="23"/>
      <c r="X461" s="23"/>
      <c r="Y461" s="23"/>
      <c r="Z461" s="23"/>
      <c r="AA461" s="23"/>
      <c r="AB461" s="23"/>
      <c r="AC461" s="23"/>
      <c r="AD461" s="23"/>
      <c r="AE461" s="23"/>
      <c r="AF461" s="23"/>
      <c r="AG461" s="23"/>
      <c r="AH461" s="23"/>
      <c r="AI461" s="23"/>
      <c r="AJ461" s="23"/>
      <c r="AK461" s="23"/>
      <c r="AL461" s="23"/>
      <c r="AM461" s="23"/>
      <c r="AN461" s="23"/>
      <c r="AO461" s="23"/>
      <c r="AP461" s="23"/>
      <c r="AQ461" s="23"/>
      <c r="AR461" s="23"/>
      <c r="AS461" s="23"/>
      <c r="AT461" s="23"/>
      <c r="AU461" s="23"/>
      <c r="AV461" s="23"/>
      <c r="AW461" s="23"/>
      <c r="AX461" s="23"/>
      <c r="AY461" s="23"/>
      <c r="AZ461" s="23"/>
      <c r="BA461" s="23"/>
      <c r="BB461" s="23"/>
      <c r="BC461" s="23"/>
      <c r="BD461" s="23"/>
    </row>
    <row r="462" spans="17:56" x14ac:dyDescent="0.25">
      <c r="Q462" s="23"/>
      <c r="R462" s="23"/>
      <c r="S462" s="23"/>
      <c r="T462" s="23"/>
      <c r="U462" s="23"/>
      <c r="V462" s="23"/>
      <c r="W462" s="23"/>
      <c r="X462" s="23"/>
      <c r="Y462" s="23"/>
      <c r="Z462" s="23"/>
      <c r="AA462" s="23"/>
      <c r="AB462" s="23"/>
      <c r="AC462" s="23"/>
      <c r="AD462" s="23"/>
      <c r="AE462" s="23"/>
      <c r="AF462" s="23"/>
      <c r="AG462" s="23"/>
      <c r="AH462" s="23"/>
      <c r="AI462" s="23"/>
      <c r="AJ462" s="23"/>
      <c r="AK462" s="23"/>
      <c r="AL462" s="23"/>
      <c r="AM462" s="23"/>
      <c r="AN462" s="23"/>
      <c r="AO462" s="23"/>
      <c r="AP462" s="23"/>
      <c r="AQ462" s="23"/>
      <c r="AR462" s="23"/>
      <c r="AS462" s="23"/>
      <c r="AT462" s="23"/>
      <c r="AU462" s="23"/>
      <c r="AV462" s="23"/>
      <c r="AW462" s="23"/>
      <c r="AX462" s="23"/>
      <c r="AY462" s="23"/>
      <c r="AZ462" s="23"/>
      <c r="BA462" s="23"/>
      <c r="BB462" s="23"/>
      <c r="BC462" s="23"/>
      <c r="BD462" s="23"/>
    </row>
    <row r="463" spans="17:56" x14ac:dyDescent="0.25">
      <c r="Q463" s="23"/>
      <c r="R463" s="23"/>
      <c r="S463" s="23"/>
      <c r="T463" s="23"/>
      <c r="U463" s="23"/>
      <c r="V463" s="23"/>
      <c r="W463" s="23"/>
      <c r="X463" s="23"/>
      <c r="Y463" s="23"/>
      <c r="Z463" s="23"/>
      <c r="AA463" s="23"/>
      <c r="AB463" s="23"/>
      <c r="AC463" s="23"/>
      <c r="AD463" s="23"/>
      <c r="AE463" s="23"/>
      <c r="AF463" s="23"/>
      <c r="AG463" s="23"/>
      <c r="AH463" s="23"/>
      <c r="AI463" s="23"/>
      <c r="AJ463" s="23"/>
      <c r="AK463" s="23"/>
      <c r="AL463" s="23"/>
      <c r="AM463" s="23"/>
      <c r="AN463" s="23"/>
      <c r="AO463" s="23"/>
      <c r="AP463" s="23"/>
      <c r="AQ463" s="23"/>
      <c r="AR463" s="23"/>
      <c r="AS463" s="23"/>
      <c r="AT463" s="23"/>
      <c r="AU463" s="23"/>
      <c r="AV463" s="23"/>
      <c r="AW463" s="23"/>
      <c r="AX463" s="23"/>
      <c r="AY463" s="23"/>
      <c r="AZ463" s="23"/>
      <c r="BA463" s="23"/>
      <c r="BB463" s="23"/>
      <c r="BC463" s="23"/>
      <c r="BD463" s="23"/>
    </row>
    <row r="464" spans="17:56" x14ac:dyDescent="0.25">
      <c r="Q464" s="23"/>
      <c r="R464" s="23"/>
      <c r="S464" s="23"/>
      <c r="T464" s="23"/>
      <c r="U464" s="23"/>
      <c r="V464" s="23"/>
      <c r="W464" s="23"/>
      <c r="X464" s="23"/>
      <c r="Y464" s="23"/>
      <c r="Z464" s="23"/>
      <c r="AA464" s="23"/>
      <c r="AB464" s="23"/>
      <c r="AC464" s="23"/>
      <c r="AD464" s="23"/>
      <c r="AE464" s="23"/>
      <c r="AF464" s="23"/>
      <c r="AG464" s="23"/>
      <c r="AH464" s="23"/>
      <c r="AI464" s="23"/>
      <c r="AJ464" s="23"/>
      <c r="AK464" s="23"/>
      <c r="AL464" s="23"/>
      <c r="AM464" s="23"/>
      <c r="AN464" s="23"/>
      <c r="AO464" s="23"/>
      <c r="AP464" s="23"/>
      <c r="AQ464" s="23"/>
      <c r="AR464" s="23"/>
      <c r="AS464" s="23"/>
      <c r="AT464" s="23"/>
      <c r="AU464" s="23"/>
      <c r="AV464" s="23"/>
      <c r="AW464" s="23"/>
      <c r="AX464" s="23"/>
      <c r="AY464" s="23"/>
      <c r="AZ464" s="23"/>
      <c r="BA464" s="23"/>
      <c r="BB464" s="23"/>
      <c r="BC464" s="23"/>
      <c r="BD464" s="23"/>
    </row>
    <row r="465" spans="17:56" x14ac:dyDescent="0.25">
      <c r="Q465" s="23"/>
      <c r="R465" s="23"/>
      <c r="S465" s="23"/>
      <c r="T465" s="23"/>
      <c r="U465" s="23"/>
      <c r="V465" s="23"/>
      <c r="W465" s="23"/>
      <c r="X465" s="23"/>
      <c r="Y465" s="23"/>
      <c r="Z465" s="23"/>
      <c r="AA465" s="23"/>
      <c r="AB465" s="23"/>
      <c r="AC465" s="23"/>
      <c r="AD465" s="23"/>
      <c r="AE465" s="23"/>
      <c r="AF465" s="23"/>
      <c r="AG465" s="23"/>
      <c r="AH465" s="23"/>
      <c r="AI465" s="23"/>
      <c r="AJ465" s="23"/>
      <c r="AK465" s="23"/>
      <c r="AL465" s="23"/>
      <c r="AM465" s="23"/>
      <c r="AN465" s="23"/>
      <c r="AO465" s="23"/>
      <c r="AP465" s="23"/>
      <c r="AQ465" s="23"/>
      <c r="AR465" s="23"/>
      <c r="AS465" s="23"/>
      <c r="AT465" s="23"/>
      <c r="AU465" s="23"/>
      <c r="AV465" s="23"/>
      <c r="AW465" s="23"/>
      <c r="AX465" s="23"/>
      <c r="AY465" s="23"/>
      <c r="AZ465" s="23"/>
      <c r="BA465" s="23"/>
      <c r="BB465" s="23"/>
      <c r="BC465" s="23"/>
      <c r="BD465" s="23"/>
    </row>
    <row r="466" spans="17:56" x14ac:dyDescent="0.25">
      <c r="Q466" s="23"/>
      <c r="R466" s="23"/>
      <c r="S466" s="23"/>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c r="AP466" s="23"/>
      <c r="AQ466" s="23"/>
      <c r="AR466" s="23"/>
      <c r="AS466" s="23"/>
      <c r="AT466" s="23"/>
      <c r="AU466" s="23"/>
      <c r="AV466" s="23"/>
      <c r="AW466" s="23"/>
      <c r="AX466" s="23"/>
      <c r="AY466" s="23"/>
      <c r="AZ466" s="23"/>
      <c r="BA466" s="23"/>
      <c r="BB466" s="23"/>
      <c r="BC466" s="23"/>
      <c r="BD466" s="23"/>
    </row>
    <row r="467" spans="17:56" x14ac:dyDescent="0.25">
      <c r="Q467" s="23"/>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c r="AX467" s="23"/>
      <c r="AY467" s="23"/>
      <c r="AZ467" s="23"/>
      <c r="BA467" s="23"/>
      <c r="BB467" s="23"/>
      <c r="BC467" s="23"/>
      <c r="BD467" s="23"/>
    </row>
    <row r="468" spans="17:56" x14ac:dyDescent="0.25">
      <c r="Q468" s="23"/>
      <c r="R468" s="23"/>
      <c r="S468" s="23"/>
      <c r="T468" s="23"/>
      <c r="U468" s="23"/>
      <c r="V468" s="23"/>
      <c r="W468" s="23"/>
      <c r="X468" s="23"/>
      <c r="Y468" s="23"/>
      <c r="Z468" s="23"/>
      <c r="AA468" s="23"/>
      <c r="AB468" s="23"/>
      <c r="AC468" s="23"/>
      <c r="AD468" s="23"/>
      <c r="AE468" s="23"/>
      <c r="AF468" s="23"/>
      <c r="AG468" s="23"/>
      <c r="AH468" s="23"/>
      <c r="AI468" s="23"/>
      <c r="AJ468" s="23"/>
      <c r="AK468" s="23"/>
      <c r="AL468" s="23"/>
      <c r="AM468" s="23"/>
      <c r="AN468" s="23"/>
      <c r="AO468" s="23"/>
      <c r="AP468" s="23"/>
      <c r="AQ468" s="23"/>
      <c r="AR468" s="23"/>
      <c r="AS468" s="23"/>
      <c r="AT468" s="23"/>
      <c r="AU468" s="23"/>
      <c r="AV468" s="23"/>
      <c r="AW468" s="23"/>
      <c r="AX468" s="23"/>
      <c r="AY468" s="23"/>
      <c r="AZ468" s="23"/>
      <c r="BA468" s="23"/>
      <c r="BB468" s="23"/>
      <c r="BC468" s="23"/>
      <c r="BD468" s="23"/>
    </row>
    <row r="469" spans="17:56" x14ac:dyDescent="0.25">
      <c r="Q469" s="23"/>
      <c r="R469" s="23"/>
      <c r="S469" s="23"/>
      <c r="T469" s="23"/>
      <c r="U469" s="23"/>
      <c r="V469" s="23"/>
      <c r="W469" s="23"/>
      <c r="X469" s="23"/>
      <c r="Y469" s="23"/>
      <c r="Z469" s="23"/>
      <c r="AA469" s="23"/>
      <c r="AB469" s="23"/>
      <c r="AC469" s="23"/>
      <c r="AD469" s="23"/>
      <c r="AE469" s="23"/>
      <c r="AF469" s="23"/>
      <c r="AG469" s="23"/>
      <c r="AH469" s="23"/>
      <c r="AI469" s="23"/>
      <c r="AJ469" s="23"/>
      <c r="AK469" s="23"/>
      <c r="AL469" s="23"/>
      <c r="AM469" s="23"/>
      <c r="AN469" s="23"/>
      <c r="AO469" s="23"/>
      <c r="AP469" s="23"/>
      <c r="AQ469" s="23"/>
      <c r="AR469" s="23"/>
      <c r="AS469" s="23"/>
      <c r="AT469" s="23"/>
      <c r="AU469" s="23"/>
      <c r="AV469" s="23"/>
      <c r="AW469" s="23"/>
      <c r="AX469" s="23"/>
      <c r="AY469" s="23"/>
      <c r="AZ469" s="23"/>
      <c r="BA469" s="23"/>
      <c r="BB469" s="23"/>
      <c r="BC469" s="23"/>
      <c r="BD469" s="23"/>
    </row>
    <row r="470" spans="17:56" x14ac:dyDescent="0.25">
      <c r="Q470" s="23"/>
      <c r="R470" s="23"/>
      <c r="S470" s="23"/>
      <c r="T470" s="23"/>
      <c r="U470" s="23"/>
      <c r="V470" s="23"/>
      <c r="W470" s="23"/>
      <c r="X470" s="23"/>
      <c r="Y470" s="23"/>
      <c r="Z470" s="23"/>
      <c r="AA470" s="23"/>
      <c r="AB470" s="23"/>
      <c r="AC470" s="23"/>
      <c r="AD470" s="23"/>
      <c r="AE470" s="23"/>
      <c r="AF470" s="23"/>
      <c r="AG470" s="23"/>
      <c r="AH470" s="23"/>
      <c r="AI470" s="23"/>
      <c r="AJ470" s="23"/>
      <c r="AK470" s="23"/>
      <c r="AL470" s="23"/>
      <c r="AM470" s="23"/>
      <c r="AN470" s="23"/>
      <c r="AO470" s="23"/>
      <c r="AP470" s="23"/>
      <c r="AQ470" s="23"/>
      <c r="AR470" s="23"/>
      <c r="AS470" s="23"/>
      <c r="AT470" s="23"/>
      <c r="AU470" s="23"/>
      <c r="AV470" s="23"/>
      <c r="AW470" s="23"/>
      <c r="AX470" s="23"/>
      <c r="AY470" s="23"/>
      <c r="AZ470" s="23"/>
      <c r="BA470" s="23"/>
      <c r="BB470" s="23"/>
      <c r="BC470" s="23"/>
      <c r="BD470" s="23"/>
    </row>
    <row r="471" spans="17:56" x14ac:dyDescent="0.25">
      <c r="Q471" s="23"/>
      <c r="R471" s="23"/>
      <c r="S471" s="23"/>
      <c r="T471" s="23"/>
      <c r="U471" s="23"/>
      <c r="V471" s="23"/>
      <c r="W471" s="23"/>
      <c r="X471" s="23"/>
      <c r="Y471" s="23"/>
      <c r="Z471" s="23"/>
      <c r="AA471" s="23"/>
      <c r="AB471" s="23"/>
      <c r="AC471" s="23"/>
      <c r="AD471" s="23"/>
      <c r="AE471" s="23"/>
      <c r="AF471" s="23"/>
      <c r="AG471" s="23"/>
      <c r="AH471" s="23"/>
      <c r="AI471" s="23"/>
      <c r="AJ471" s="23"/>
      <c r="AK471" s="23"/>
      <c r="AL471" s="23"/>
      <c r="AM471" s="23"/>
      <c r="AN471" s="23"/>
      <c r="AO471" s="23"/>
      <c r="AP471" s="23"/>
      <c r="AQ471" s="23"/>
      <c r="AR471" s="23"/>
      <c r="AS471" s="23"/>
      <c r="AT471" s="23"/>
      <c r="AU471" s="23"/>
      <c r="AV471" s="23"/>
      <c r="AW471" s="23"/>
      <c r="AX471" s="23"/>
      <c r="AY471" s="23"/>
      <c r="AZ471" s="23"/>
      <c r="BA471" s="23"/>
      <c r="BB471" s="23"/>
      <c r="BC471" s="23"/>
      <c r="BD471" s="23"/>
    </row>
    <row r="472" spans="17:56" x14ac:dyDescent="0.25">
      <c r="Q472" s="23"/>
      <c r="R472" s="23"/>
      <c r="S472" s="23"/>
      <c r="T472" s="23"/>
      <c r="U472" s="23"/>
      <c r="V472" s="23"/>
      <c r="W472" s="23"/>
      <c r="X472" s="23"/>
      <c r="Y472" s="23"/>
      <c r="Z472" s="23"/>
      <c r="AA472" s="23"/>
      <c r="AB472" s="23"/>
      <c r="AC472" s="23"/>
      <c r="AD472" s="23"/>
      <c r="AE472" s="23"/>
      <c r="AF472" s="23"/>
      <c r="AG472" s="23"/>
      <c r="AH472" s="23"/>
      <c r="AI472" s="23"/>
      <c r="AJ472" s="23"/>
      <c r="AK472" s="23"/>
      <c r="AL472" s="23"/>
      <c r="AM472" s="23"/>
      <c r="AN472" s="23"/>
      <c r="AO472" s="23"/>
      <c r="AP472" s="23"/>
      <c r="AQ472" s="23"/>
      <c r="AR472" s="23"/>
      <c r="AS472" s="23"/>
      <c r="AT472" s="23"/>
      <c r="AU472" s="23"/>
      <c r="AV472" s="23"/>
      <c r="AW472" s="23"/>
      <c r="AX472" s="23"/>
      <c r="AY472" s="23"/>
      <c r="AZ472" s="23"/>
      <c r="BA472" s="23"/>
      <c r="BB472" s="23"/>
      <c r="BC472" s="23"/>
      <c r="BD472" s="23"/>
    </row>
    <row r="473" spans="17:56" x14ac:dyDescent="0.25">
      <c r="Q473" s="23"/>
      <c r="R473" s="23"/>
      <c r="S473" s="23"/>
      <c r="T473" s="23"/>
      <c r="U473" s="23"/>
      <c r="V473" s="23"/>
      <c r="W473" s="23"/>
      <c r="X473" s="23"/>
      <c r="Y473" s="23"/>
      <c r="Z473" s="23"/>
      <c r="AA473" s="23"/>
      <c r="AB473" s="23"/>
      <c r="AC473" s="23"/>
      <c r="AD473" s="23"/>
      <c r="AE473" s="23"/>
      <c r="AF473" s="23"/>
      <c r="AG473" s="23"/>
      <c r="AH473" s="23"/>
      <c r="AI473" s="23"/>
      <c r="AJ473" s="23"/>
      <c r="AK473" s="23"/>
      <c r="AL473" s="23"/>
      <c r="AM473" s="23"/>
      <c r="AN473" s="23"/>
      <c r="AO473" s="23"/>
      <c r="AP473" s="23"/>
      <c r="AQ473" s="23"/>
      <c r="AR473" s="23"/>
      <c r="AS473" s="23"/>
      <c r="AT473" s="23"/>
      <c r="AU473" s="23"/>
      <c r="AV473" s="23"/>
      <c r="AW473" s="23"/>
      <c r="AX473" s="23"/>
      <c r="AY473" s="23"/>
      <c r="AZ473" s="23"/>
      <c r="BA473" s="23"/>
      <c r="BB473" s="23"/>
      <c r="BC473" s="23"/>
      <c r="BD473" s="23"/>
    </row>
    <row r="474" spans="17:56" x14ac:dyDescent="0.25">
      <c r="Q474" s="23"/>
      <c r="R474" s="23"/>
      <c r="S474" s="23"/>
      <c r="T474" s="23"/>
      <c r="U474" s="23"/>
      <c r="V474" s="23"/>
      <c r="W474" s="23"/>
      <c r="X474" s="23"/>
      <c r="Y474" s="23"/>
      <c r="Z474" s="23"/>
      <c r="AA474" s="23"/>
      <c r="AB474" s="23"/>
      <c r="AC474" s="23"/>
      <c r="AD474" s="23"/>
      <c r="AE474" s="23"/>
      <c r="AF474" s="23"/>
      <c r="AG474" s="23"/>
      <c r="AH474" s="23"/>
      <c r="AI474" s="23"/>
      <c r="AJ474" s="23"/>
      <c r="AK474" s="23"/>
      <c r="AL474" s="23"/>
      <c r="AM474" s="23"/>
      <c r="AN474" s="23"/>
      <c r="AO474" s="23"/>
      <c r="AP474" s="23"/>
      <c r="AQ474" s="23"/>
      <c r="AR474" s="23"/>
      <c r="AS474" s="23"/>
      <c r="AT474" s="23"/>
      <c r="AU474" s="23"/>
      <c r="AV474" s="23"/>
      <c r="AW474" s="23"/>
      <c r="AX474" s="23"/>
      <c r="AY474" s="23"/>
      <c r="AZ474" s="23"/>
      <c r="BA474" s="23"/>
      <c r="BB474" s="23"/>
      <c r="BC474" s="23"/>
      <c r="BD474" s="23"/>
    </row>
    <row r="475" spans="17:56" x14ac:dyDescent="0.25">
      <c r="Q475" s="23"/>
      <c r="R475" s="23"/>
      <c r="S475" s="23"/>
      <c r="T475" s="23"/>
      <c r="U475" s="23"/>
      <c r="V475" s="23"/>
      <c r="W475" s="23"/>
      <c r="X475" s="23"/>
      <c r="Y475" s="23"/>
      <c r="Z475" s="23"/>
      <c r="AA475" s="23"/>
      <c r="AB475" s="23"/>
      <c r="AC475" s="23"/>
      <c r="AD475" s="23"/>
      <c r="AE475" s="23"/>
      <c r="AF475" s="23"/>
      <c r="AG475" s="23"/>
      <c r="AH475" s="23"/>
      <c r="AI475" s="23"/>
      <c r="AJ475" s="23"/>
      <c r="AK475" s="23"/>
      <c r="AL475" s="23"/>
      <c r="AM475" s="23"/>
      <c r="AN475" s="23"/>
      <c r="AO475" s="23"/>
      <c r="AP475" s="23"/>
      <c r="AQ475" s="23"/>
      <c r="AR475" s="23"/>
      <c r="AS475" s="23"/>
      <c r="AT475" s="23"/>
      <c r="AU475" s="23"/>
      <c r="AV475" s="23"/>
      <c r="AW475" s="23"/>
      <c r="AX475" s="23"/>
      <c r="AY475" s="23"/>
      <c r="AZ475" s="23"/>
      <c r="BA475" s="23"/>
      <c r="BB475" s="23"/>
      <c r="BC475" s="23"/>
      <c r="BD475" s="23"/>
    </row>
    <row r="476" spans="17:56" x14ac:dyDescent="0.25">
      <c r="Q476" s="23"/>
      <c r="R476" s="23"/>
      <c r="S476" s="23"/>
      <c r="T476" s="23"/>
      <c r="U476" s="23"/>
      <c r="V476" s="23"/>
      <c r="W476" s="23"/>
      <c r="X476" s="23"/>
      <c r="Y476" s="23"/>
      <c r="Z476" s="23"/>
      <c r="AA476" s="23"/>
      <c r="AB476" s="23"/>
      <c r="AC476" s="23"/>
      <c r="AD476" s="23"/>
      <c r="AE476" s="23"/>
      <c r="AF476" s="23"/>
      <c r="AG476" s="23"/>
      <c r="AH476" s="23"/>
      <c r="AI476" s="23"/>
      <c r="AJ476" s="23"/>
      <c r="AK476" s="23"/>
      <c r="AL476" s="23"/>
      <c r="AM476" s="23"/>
      <c r="AN476" s="23"/>
      <c r="AO476" s="23"/>
      <c r="AP476" s="23"/>
      <c r="AQ476" s="23"/>
      <c r="AR476" s="23"/>
      <c r="AS476" s="23"/>
      <c r="AT476" s="23"/>
      <c r="AU476" s="23"/>
      <c r="AV476" s="23"/>
      <c r="AW476" s="23"/>
      <c r="AX476" s="23"/>
      <c r="AY476" s="23"/>
      <c r="AZ476" s="23"/>
      <c r="BA476" s="23"/>
      <c r="BB476" s="23"/>
      <c r="BC476" s="23"/>
      <c r="BD476" s="23"/>
    </row>
    <row r="477" spans="17:56" x14ac:dyDescent="0.25">
      <c r="Q477" s="23"/>
      <c r="R477" s="23"/>
      <c r="S477" s="23"/>
      <c r="T477" s="23"/>
      <c r="U477" s="23"/>
      <c r="V477" s="23"/>
      <c r="W477" s="23"/>
      <c r="X477" s="23"/>
      <c r="Y477" s="23"/>
      <c r="Z477" s="23"/>
      <c r="AA477" s="23"/>
      <c r="AB477" s="23"/>
      <c r="AC477" s="23"/>
      <c r="AD477" s="23"/>
      <c r="AE477" s="23"/>
      <c r="AF477" s="23"/>
      <c r="AG477" s="23"/>
      <c r="AH477" s="23"/>
      <c r="AI477" s="23"/>
      <c r="AJ477" s="23"/>
      <c r="AK477" s="23"/>
      <c r="AL477" s="23"/>
      <c r="AM477" s="23"/>
      <c r="AN477" s="23"/>
      <c r="AO477" s="23"/>
      <c r="AP477" s="23"/>
      <c r="AQ477" s="23"/>
      <c r="AR477" s="23"/>
      <c r="AS477" s="23"/>
      <c r="AT477" s="23"/>
      <c r="AU477" s="23"/>
      <c r="AV477" s="23"/>
      <c r="AW477" s="23"/>
      <c r="AX477" s="23"/>
      <c r="AY477" s="23"/>
      <c r="AZ477" s="23"/>
      <c r="BA477" s="23"/>
      <c r="BB477" s="23"/>
      <c r="BC477" s="23"/>
      <c r="BD477" s="23"/>
    </row>
    <row r="478" spans="17:56" x14ac:dyDescent="0.25">
      <c r="Q478" s="23"/>
      <c r="R478" s="23"/>
      <c r="S478" s="23"/>
      <c r="T478" s="23"/>
      <c r="U478" s="23"/>
      <c r="V478" s="23"/>
      <c r="W478" s="23"/>
      <c r="X478" s="23"/>
      <c r="Y478" s="23"/>
      <c r="Z478" s="23"/>
      <c r="AA478" s="23"/>
      <c r="AB478" s="23"/>
      <c r="AC478" s="23"/>
      <c r="AD478" s="23"/>
      <c r="AE478" s="23"/>
      <c r="AF478" s="23"/>
      <c r="AG478" s="23"/>
      <c r="AH478" s="23"/>
      <c r="AI478" s="23"/>
      <c r="AJ478" s="23"/>
      <c r="AK478" s="23"/>
      <c r="AL478" s="23"/>
      <c r="AM478" s="23"/>
      <c r="AN478" s="23"/>
      <c r="AO478" s="23"/>
      <c r="AP478" s="23"/>
      <c r="AQ478" s="23"/>
      <c r="AR478" s="23"/>
      <c r="AS478" s="23"/>
      <c r="AT478" s="23"/>
      <c r="AU478" s="23"/>
      <c r="AV478" s="23"/>
      <c r="AW478" s="23"/>
      <c r="AX478" s="23"/>
      <c r="AY478" s="23"/>
      <c r="AZ478" s="23"/>
      <c r="BA478" s="23"/>
      <c r="BB478" s="23"/>
      <c r="BC478" s="23"/>
      <c r="BD478" s="23"/>
    </row>
    <row r="479" spans="17:56" x14ac:dyDescent="0.25">
      <c r="Q479" s="23"/>
      <c r="R479" s="23"/>
      <c r="S479" s="23"/>
      <c r="T479" s="23"/>
      <c r="U479" s="23"/>
      <c r="V479" s="23"/>
      <c r="W479" s="23"/>
      <c r="X479" s="23"/>
      <c r="Y479" s="23"/>
      <c r="Z479" s="23"/>
      <c r="AA479" s="23"/>
      <c r="AB479" s="23"/>
      <c r="AC479" s="23"/>
      <c r="AD479" s="23"/>
      <c r="AE479" s="23"/>
      <c r="AF479" s="23"/>
      <c r="AG479" s="23"/>
      <c r="AH479" s="23"/>
      <c r="AI479" s="23"/>
      <c r="AJ479" s="23"/>
      <c r="AK479" s="23"/>
      <c r="AL479" s="23"/>
      <c r="AM479" s="23"/>
      <c r="AN479" s="23"/>
      <c r="AO479" s="23"/>
      <c r="AP479" s="23"/>
      <c r="AQ479" s="23"/>
      <c r="AR479" s="23"/>
      <c r="AS479" s="23"/>
      <c r="AT479" s="23"/>
      <c r="AU479" s="23"/>
      <c r="AV479" s="23"/>
      <c r="AW479" s="23"/>
      <c r="AX479" s="23"/>
      <c r="AY479" s="23"/>
      <c r="AZ479" s="23"/>
      <c r="BA479" s="23"/>
      <c r="BB479" s="23"/>
      <c r="BC479" s="23"/>
      <c r="BD479" s="23"/>
    </row>
    <row r="480" spans="17:56" x14ac:dyDescent="0.25">
      <c r="Q480" s="23"/>
      <c r="R480" s="23"/>
      <c r="S480" s="23"/>
      <c r="T480" s="23"/>
      <c r="U480" s="23"/>
      <c r="V480" s="23"/>
      <c r="W480" s="23"/>
      <c r="X480" s="23"/>
      <c r="Y480" s="23"/>
      <c r="Z480" s="23"/>
      <c r="AA480" s="23"/>
      <c r="AB480" s="23"/>
      <c r="AC480" s="23"/>
      <c r="AD480" s="23"/>
      <c r="AE480" s="23"/>
      <c r="AF480" s="23"/>
      <c r="AG480" s="23"/>
      <c r="AH480" s="23"/>
      <c r="AI480" s="23"/>
      <c r="AJ480" s="23"/>
      <c r="AK480" s="23"/>
      <c r="AL480" s="23"/>
      <c r="AM480" s="23"/>
      <c r="AN480" s="23"/>
      <c r="AO480" s="23"/>
      <c r="AP480" s="23"/>
      <c r="AQ480" s="23"/>
      <c r="AR480" s="23"/>
      <c r="AS480" s="23"/>
      <c r="AT480" s="23"/>
      <c r="AU480" s="23"/>
      <c r="AV480" s="23"/>
      <c r="AW480" s="23"/>
      <c r="AX480" s="23"/>
      <c r="AY480" s="23"/>
      <c r="AZ480" s="23"/>
      <c r="BA480" s="23"/>
      <c r="BB480" s="23"/>
      <c r="BC480" s="23"/>
      <c r="BD480" s="23"/>
    </row>
    <row r="481" spans="17:56" x14ac:dyDescent="0.25">
      <c r="Q481" s="23"/>
      <c r="R481" s="23"/>
      <c r="S481" s="23"/>
      <c r="T481" s="23"/>
      <c r="U481" s="23"/>
      <c r="V481" s="23"/>
      <c r="W481" s="23"/>
      <c r="X481" s="23"/>
      <c r="Y481" s="23"/>
      <c r="Z481" s="23"/>
      <c r="AA481" s="23"/>
      <c r="AB481" s="23"/>
      <c r="AC481" s="23"/>
      <c r="AD481" s="23"/>
      <c r="AE481" s="23"/>
      <c r="AF481" s="23"/>
      <c r="AG481" s="23"/>
      <c r="AH481" s="23"/>
      <c r="AI481" s="23"/>
      <c r="AJ481" s="23"/>
      <c r="AK481" s="23"/>
      <c r="AL481" s="23"/>
      <c r="AM481" s="23"/>
      <c r="AN481" s="23"/>
      <c r="AO481" s="23"/>
      <c r="AP481" s="23"/>
      <c r="AQ481" s="23"/>
      <c r="AR481" s="23"/>
      <c r="AS481" s="23"/>
      <c r="AT481" s="23"/>
      <c r="AU481" s="23"/>
      <c r="AV481" s="23"/>
      <c r="AW481" s="23"/>
      <c r="AX481" s="23"/>
      <c r="AY481" s="23"/>
      <c r="AZ481" s="23"/>
      <c r="BA481" s="23"/>
      <c r="BB481" s="23"/>
      <c r="BC481" s="23"/>
      <c r="BD481" s="23"/>
    </row>
    <row r="482" spans="17:56" x14ac:dyDescent="0.25">
      <c r="Q482" s="23"/>
      <c r="R482" s="23"/>
      <c r="S482" s="23"/>
      <c r="T482" s="23"/>
      <c r="U482" s="23"/>
      <c r="V482" s="23"/>
      <c r="W482" s="23"/>
      <c r="X482" s="23"/>
      <c r="Y482" s="23"/>
      <c r="Z482" s="23"/>
      <c r="AA482" s="23"/>
      <c r="AB482" s="23"/>
      <c r="AC482" s="23"/>
      <c r="AD482" s="23"/>
      <c r="AE482" s="23"/>
      <c r="AF482" s="23"/>
      <c r="AG482" s="23"/>
      <c r="AH482" s="23"/>
      <c r="AI482" s="23"/>
      <c r="AJ482" s="23"/>
      <c r="AK482" s="23"/>
      <c r="AL482" s="23"/>
      <c r="AM482" s="23"/>
      <c r="AN482" s="23"/>
      <c r="AO482" s="23"/>
      <c r="AP482" s="23"/>
      <c r="AQ482" s="23"/>
      <c r="AR482" s="23"/>
      <c r="AS482" s="23"/>
      <c r="AT482" s="23"/>
      <c r="AU482" s="23"/>
      <c r="AV482" s="23"/>
      <c r="AW482" s="23"/>
      <c r="AX482" s="23"/>
      <c r="AY482" s="23"/>
      <c r="AZ482" s="23"/>
      <c r="BA482" s="23"/>
      <c r="BB482" s="23"/>
      <c r="BC482" s="23"/>
      <c r="BD482" s="23"/>
    </row>
    <row r="483" spans="17:56" x14ac:dyDescent="0.25">
      <c r="Q483" s="23"/>
      <c r="R483" s="23"/>
      <c r="S483" s="23"/>
      <c r="T483" s="23"/>
      <c r="U483" s="23"/>
      <c r="V483" s="23"/>
      <c r="W483" s="23"/>
      <c r="X483" s="23"/>
      <c r="Y483" s="23"/>
      <c r="Z483" s="23"/>
      <c r="AA483" s="23"/>
      <c r="AB483" s="23"/>
      <c r="AC483" s="23"/>
      <c r="AD483" s="23"/>
      <c r="AE483" s="23"/>
      <c r="AF483" s="23"/>
      <c r="AG483" s="23"/>
      <c r="AH483" s="23"/>
      <c r="AI483" s="23"/>
      <c r="AJ483" s="23"/>
      <c r="AK483" s="23"/>
      <c r="AL483" s="23"/>
      <c r="AM483" s="23"/>
      <c r="AN483" s="23"/>
      <c r="AO483" s="23"/>
      <c r="AP483" s="23"/>
      <c r="AQ483" s="23"/>
      <c r="AR483" s="23"/>
      <c r="AS483" s="23"/>
      <c r="AT483" s="23"/>
      <c r="AU483" s="23"/>
      <c r="AV483" s="23"/>
      <c r="AW483" s="23"/>
      <c r="AX483" s="23"/>
      <c r="AY483" s="23"/>
      <c r="AZ483" s="23"/>
      <c r="BA483" s="23"/>
      <c r="BB483" s="23"/>
      <c r="BC483" s="23"/>
      <c r="BD483" s="23"/>
    </row>
    <row r="484" spans="17:56" x14ac:dyDescent="0.25">
      <c r="Q484" s="23"/>
      <c r="R484" s="23"/>
      <c r="S484" s="23"/>
      <c r="T484" s="23"/>
      <c r="U484" s="23"/>
      <c r="V484" s="23"/>
      <c r="W484" s="23"/>
      <c r="X484" s="23"/>
      <c r="Y484" s="23"/>
      <c r="Z484" s="23"/>
      <c r="AA484" s="23"/>
      <c r="AB484" s="23"/>
      <c r="AC484" s="23"/>
      <c r="AD484" s="23"/>
      <c r="AE484" s="23"/>
      <c r="AF484" s="23"/>
      <c r="AG484" s="23"/>
      <c r="AH484" s="23"/>
      <c r="AI484" s="23"/>
      <c r="AJ484" s="23"/>
      <c r="AK484" s="23"/>
      <c r="AL484" s="23"/>
      <c r="AM484" s="23"/>
      <c r="AN484" s="23"/>
      <c r="AO484" s="23"/>
      <c r="AP484" s="23"/>
      <c r="AQ484" s="23"/>
      <c r="AR484" s="23"/>
      <c r="AS484" s="23"/>
      <c r="AT484" s="23"/>
      <c r="AU484" s="23"/>
      <c r="AV484" s="23"/>
      <c r="AW484" s="23"/>
      <c r="AX484" s="23"/>
      <c r="AY484" s="23"/>
      <c r="AZ484" s="23"/>
      <c r="BA484" s="23"/>
      <c r="BB484" s="23"/>
      <c r="BC484" s="23"/>
      <c r="BD484" s="23"/>
    </row>
    <row r="485" spans="17:56" x14ac:dyDescent="0.25">
      <c r="Q485" s="23"/>
      <c r="R485" s="23"/>
      <c r="S485" s="23"/>
      <c r="T485" s="23"/>
      <c r="U485" s="23"/>
      <c r="V485" s="23"/>
      <c r="W485" s="23"/>
      <c r="X485" s="23"/>
      <c r="Y485" s="23"/>
      <c r="Z485" s="23"/>
      <c r="AA485" s="23"/>
      <c r="AB485" s="23"/>
      <c r="AC485" s="23"/>
      <c r="AD485" s="23"/>
      <c r="AE485" s="23"/>
      <c r="AF485" s="23"/>
      <c r="AG485" s="23"/>
      <c r="AH485" s="23"/>
      <c r="AI485" s="23"/>
      <c r="AJ485" s="23"/>
      <c r="AK485" s="23"/>
      <c r="AL485" s="23"/>
      <c r="AM485" s="23"/>
      <c r="AN485" s="23"/>
      <c r="AO485" s="23"/>
      <c r="AP485" s="23"/>
      <c r="AQ485" s="23"/>
      <c r="AR485" s="23"/>
      <c r="AS485" s="23"/>
      <c r="AT485" s="23"/>
      <c r="AU485" s="23"/>
      <c r="AV485" s="23"/>
      <c r="AW485" s="23"/>
      <c r="AX485" s="23"/>
      <c r="AY485" s="23"/>
      <c r="AZ485" s="23"/>
      <c r="BA485" s="23"/>
      <c r="BB485" s="23"/>
      <c r="BC485" s="23"/>
      <c r="BD485" s="23"/>
    </row>
    <row r="486" spans="17:56" x14ac:dyDescent="0.25">
      <c r="Q486" s="23"/>
      <c r="R486" s="23"/>
      <c r="S486" s="23"/>
      <c r="T486" s="23"/>
      <c r="U486" s="23"/>
      <c r="V486" s="23"/>
      <c r="W486" s="23"/>
      <c r="X486" s="23"/>
      <c r="Y486" s="23"/>
      <c r="Z486" s="23"/>
      <c r="AA486" s="23"/>
      <c r="AB486" s="23"/>
      <c r="AC486" s="23"/>
      <c r="AD486" s="23"/>
      <c r="AE486" s="23"/>
      <c r="AF486" s="23"/>
      <c r="AG486" s="23"/>
      <c r="AH486" s="23"/>
      <c r="AI486" s="23"/>
      <c r="AJ486" s="23"/>
      <c r="AK486" s="23"/>
      <c r="AL486" s="23"/>
      <c r="AM486" s="23"/>
      <c r="AN486" s="23"/>
      <c r="AO486" s="23"/>
      <c r="AP486" s="23"/>
      <c r="AQ486" s="23"/>
      <c r="AR486" s="23"/>
      <c r="AS486" s="23"/>
      <c r="AT486" s="23"/>
      <c r="AU486" s="23"/>
      <c r="AV486" s="23"/>
      <c r="AW486" s="23"/>
      <c r="AX486" s="23"/>
      <c r="AY486" s="23"/>
      <c r="AZ486" s="23"/>
      <c r="BA486" s="23"/>
      <c r="BB486" s="23"/>
      <c r="BC486" s="23"/>
      <c r="BD486" s="23"/>
    </row>
    <row r="487" spans="17:56" x14ac:dyDescent="0.25">
      <c r="Q487" s="23"/>
      <c r="R487" s="23"/>
      <c r="S487" s="23"/>
      <c r="T487" s="23"/>
      <c r="U487" s="23"/>
      <c r="V487" s="23"/>
      <c r="W487" s="23"/>
      <c r="X487" s="23"/>
      <c r="Y487" s="23"/>
      <c r="Z487" s="23"/>
      <c r="AA487" s="23"/>
      <c r="AB487" s="23"/>
      <c r="AC487" s="23"/>
      <c r="AD487" s="23"/>
      <c r="AE487" s="23"/>
      <c r="AF487" s="23"/>
      <c r="AG487" s="23"/>
      <c r="AH487" s="23"/>
      <c r="AI487" s="23"/>
      <c r="AJ487" s="23"/>
      <c r="AK487" s="23"/>
      <c r="AL487" s="23"/>
      <c r="AM487" s="23"/>
      <c r="AN487" s="23"/>
      <c r="AO487" s="23"/>
      <c r="AP487" s="23"/>
      <c r="AQ487" s="23"/>
      <c r="AR487" s="23"/>
      <c r="AS487" s="23"/>
      <c r="AT487" s="23"/>
      <c r="AU487" s="23"/>
      <c r="AV487" s="23"/>
      <c r="AW487" s="23"/>
      <c r="AX487" s="23"/>
      <c r="AY487" s="23"/>
      <c r="AZ487" s="23"/>
      <c r="BA487" s="23"/>
      <c r="BB487" s="23"/>
      <c r="BC487" s="23"/>
      <c r="BD487" s="23"/>
    </row>
    <row r="488" spans="17:56" x14ac:dyDescent="0.25">
      <c r="Q488" s="23"/>
      <c r="R488" s="23"/>
      <c r="S488" s="23"/>
      <c r="T488" s="23"/>
      <c r="U488" s="23"/>
      <c r="V488" s="23"/>
      <c r="W488" s="23"/>
      <c r="X488" s="23"/>
      <c r="Y488" s="23"/>
      <c r="Z488" s="23"/>
      <c r="AA488" s="23"/>
      <c r="AB488" s="23"/>
      <c r="AC488" s="23"/>
      <c r="AD488" s="23"/>
      <c r="AE488" s="23"/>
      <c r="AF488" s="23"/>
      <c r="AG488" s="23"/>
      <c r="AH488" s="23"/>
      <c r="AI488" s="23"/>
      <c r="AJ488" s="23"/>
      <c r="AK488" s="23"/>
      <c r="AL488" s="23"/>
      <c r="AM488" s="23"/>
      <c r="AN488" s="23"/>
      <c r="AO488" s="23"/>
      <c r="AP488" s="23"/>
      <c r="AQ488" s="23"/>
      <c r="AR488" s="23"/>
      <c r="AS488" s="23"/>
      <c r="AT488" s="23"/>
      <c r="AU488" s="23"/>
      <c r="AV488" s="23"/>
      <c r="AW488" s="23"/>
      <c r="AX488" s="23"/>
      <c r="AY488" s="23"/>
      <c r="AZ488" s="23"/>
      <c r="BA488" s="23"/>
      <c r="BB488" s="23"/>
      <c r="BC488" s="23"/>
      <c r="BD488" s="23"/>
    </row>
    <row r="489" spans="17:56" x14ac:dyDescent="0.25">
      <c r="Q489" s="23"/>
      <c r="R489" s="23"/>
      <c r="S489" s="23"/>
      <c r="T489" s="23"/>
      <c r="U489" s="23"/>
      <c r="V489" s="23"/>
      <c r="W489" s="23"/>
      <c r="X489" s="23"/>
      <c r="Y489" s="23"/>
      <c r="Z489" s="23"/>
      <c r="AA489" s="23"/>
      <c r="AB489" s="23"/>
      <c r="AC489" s="23"/>
      <c r="AD489" s="23"/>
      <c r="AE489" s="23"/>
      <c r="AF489" s="23"/>
      <c r="AG489" s="23"/>
      <c r="AH489" s="23"/>
      <c r="AI489" s="23"/>
      <c r="AJ489" s="23"/>
      <c r="AK489" s="23"/>
      <c r="AL489" s="23"/>
      <c r="AM489" s="23"/>
      <c r="AN489" s="23"/>
      <c r="AO489" s="23"/>
      <c r="AP489" s="23"/>
      <c r="AQ489" s="23"/>
      <c r="AR489" s="23"/>
      <c r="AS489" s="23"/>
      <c r="AT489" s="23"/>
      <c r="AU489" s="23"/>
      <c r="AV489" s="23"/>
      <c r="AW489" s="23"/>
      <c r="AX489" s="23"/>
      <c r="AY489" s="23"/>
      <c r="AZ489" s="23"/>
      <c r="BA489" s="23"/>
      <c r="BB489" s="23"/>
      <c r="BC489" s="23"/>
      <c r="BD489" s="23"/>
    </row>
    <row r="490" spans="17:56" x14ac:dyDescent="0.25">
      <c r="Q490" s="23"/>
      <c r="R490" s="23"/>
      <c r="S490" s="23"/>
      <c r="T490" s="23"/>
      <c r="U490" s="23"/>
      <c r="V490" s="23"/>
      <c r="W490" s="23"/>
      <c r="X490" s="23"/>
      <c r="Y490" s="23"/>
      <c r="Z490" s="23"/>
      <c r="AA490" s="23"/>
      <c r="AB490" s="23"/>
      <c r="AC490" s="23"/>
      <c r="AD490" s="23"/>
      <c r="AE490" s="23"/>
      <c r="AF490" s="23"/>
      <c r="AG490" s="23"/>
      <c r="AH490" s="23"/>
      <c r="AI490" s="23"/>
      <c r="AJ490" s="23"/>
      <c r="AK490" s="23"/>
      <c r="AL490" s="23"/>
      <c r="AM490" s="23"/>
      <c r="AN490" s="23"/>
      <c r="AO490" s="23"/>
      <c r="AP490" s="23"/>
      <c r="AQ490" s="23"/>
      <c r="AR490" s="23"/>
      <c r="AS490" s="23"/>
      <c r="AT490" s="23"/>
      <c r="AU490" s="23"/>
      <c r="AV490" s="23"/>
      <c r="AW490" s="23"/>
      <c r="AX490" s="23"/>
      <c r="AY490" s="23"/>
      <c r="AZ490" s="23"/>
      <c r="BA490" s="23"/>
      <c r="BB490" s="23"/>
      <c r="BC490" s="23"/>
      <c r="BD490" s="23"/>
    </row>
    <row r="491" spans="17:56" x14ac:dyDescent="0.25">
      <c r="Q491" s="23"/>
      <c r="R491" s="23"/>
      <c r="S491" s="23"/>
      <c r="T491" s="23"/>
      <c r="U491" s="23"/>
      <c r="V491" s="23"/>
      <c r="W491" s="23"/>
      <c r="X491" s="23"/>
      <c r="Y491" s="23"/>
      <c r="Z491" s="23"/>
      <c r="AA491" s="23"/>
      <c r="AB491" s="23"/>
      <c r="AC491" s="23"/>
      <c r="AD491" s="23"/>
      <c r="AE491" s="23"/>
      <c r="AF491" s="23"/>
      <c r="AG491" s="23"/>
      <c r="AH491" s="23"/>
      <c r="AI491" s="23"/>
      <c r="AJ491" s="23"/>
      <c r="AK491" s="23"/>
      <c r="AL491" s="23"/>
      <c r="AM491" s="23"/>
      <c r="AN491" s="23"/>
      <c r="AO491" s="23"/>
      <c r="AP491" s="23"/>
      <c r="AQ491" s="23"/>
      <c r="AR491" s="23"/>
      <c r="AS491" s="23"/>
      <c r="AT491" s="23"/>
      <c r="AU491" s="23"/>
      <c r="AV491" s="23"/>
      <c r="AW491" s="23"/>
      <c r="AX491" s="23"/>
      <c r="AY491" s="23"/>
      <c r="AZ491" s="23"/>
      <c r="BA491" s="23"/>
      <c r="BB491" s="23"/>
      <c r="BC491" s="23"/>
      <c r="BD491" s="23"/>
    </row>
    <row r="492" spans="17:56" x14ac:dyDescent="0.25">
      <c r="Q492" s="23"/>
      <c r="R492" s="23"/>
      <c r="S492" s="23"/>
      <c r="T492" s="23"/>
      <c r="U492" s="23"/>
      <c r="V492" s="23"/>
      <c r="W492" s="23"/>
      <c r="X492" s="23"/>
      <c r="Y492" s="23"/>
      <c r="Z492" s="23"/>
      <c r="AA492" s="23"/>
      <c r="AB492" s="23"/>
      <c r="AC492" s="23"/>
      <c r="AD492" s="23"/>
      <c r="AE492" s="23"/>
      <c r="AF492" s="23"/>
      <c r="AG492" s="23"/>
      <c r="AH492" s="23"/>
      <c r="AI492" s="23"/>
      <c r="AJ492" s="23"/>
      <c r="AK492" s="23"/>
      <c r="AL492" s="23"/>
      <c r="AM492" s="23"/>
      <c r="AN492" s="23"/>
      <c r="AO492" s="23"/>
      <c r="AP492" s="23"/>
      <c r="AQ492" s="23"/>
      <c r="AR492" s="23"/>
      <c r="AS492" s="23"/>
      <c r="AT492" s="23"/>
      <c r="AU492" s="23"/>
      <c r="AV492" s="23"/>
      <c r="AW492" s="23"/>
      <c r="AX492" s="23"/>
      <c r="AY492" s="23"/>
      <c r="AZ492" s="23"/>
      <c r="BA492" s="23"/>
      <c r="BB492" s="23"/>
      <c r="BC492" s="23"/>
      <c r="BD492" s="23"/>
    </row>
    <row r="493" spans="17:56" x14ac:dyDescent="0.25">
      <c r="Q493" s="23"/>
      <c r="R493" s="23"/>
      <c r="S493" s="23"/>
      <c r="T493" s="23"/>
      <c r="U493" s="23"/>
      <c r="V493" s="23"/>
      <c r="W493" s="23"/>
      <c r="X493" s="23"/>
      <c r="Y493" s="23"/>
      <c r="Z493" s="23"/>
      <c r="AA493" s="23"/>
      <c r="AB493" s="23"/>
      <c r="AC493" s="23"/>
      <c r="AD493" s="23"/>
      <c r="AE493" s="23"/>
      <c r="AF493" s="23"/>
      <c r="AG493" s="23"/>
      <c r="AH493" s="23"/>
      <c r="AI493" s="23"/>
      <c r="AJ493" s="23"/>
      <c r="AK493" s="23"/>
      <c r="AL493" s="23"/>
      <c r="AM493" s="23"/>
      <c r="AN493" s="23"/>
      <c r="AO493" s="23"/>
      <c r="AP493" s="23"/>
      <c r="AQ493" s="23"/>
      <c r="AR493" s="23"/>
      <c r="AS493" s="23"/>
      <c r="AT493" s="23"/>
      <c r="AU493" s="23"/>
      <c r="AV493" s="23"/>
      <c r="AW493" s="23"/>
      <c r="AX493" s="23"/>
      <c r="AY493" s="23"/>
      <c r="AZ493" s="23"/>
      <c r="BA493" s="23"/>
      <c r="BB493" s="23"/>
      <c r="BC493" s="23"/>
      <c r="BD493" s="23"/>
    </row>
    <row r="494" spans="17:56" x14ac:dyDescent="0.25">
      <c r="Q494" s="23"/>
      <c r="R494" s="23"/>
      <c r="S494" s="23"/>
      <c r="T494" s="23"/>
      <c r="U494" s="23"/>
      <c r="V494" s="23"/>
      <c r="W494" s="23"/>
      <c r="X494" s="23"/>
      <c r="Y494" s="23"/>
      <c r="Z494" s="23"/>
      <c r="AA494" s="23"/>
      <c r="AB494" s="23"/>
      <c r="AC494" s="23"/>
      <c r="AD494" s="23"/>
      <c r="AE494" s="23"/>
      <c r="AF494" s="23"/>
      <c r="AG494" s="23"/>
      <c r="AH494" s="23"/>
      <c r="AI494" s="23"/>
      <c r="AJ494" s="23"/>
      <c r="AK494" s="23"/>
      <c r="AL494" s="23"/>
      <c r="AM494" s="23"/>
      <c r="AN494" s="23"/>
      <c r="AO494" s="23"/>
      <c r="AP494" s="23"/>
      <c r="AQ494" s="23"/>
      <c r="AR494" s="23"/>
      <c r="AS494" s="23"/>
      <c r="AT494" s="23"/>
      <c r="AU494" s="23"/>
      <c r="AV494" s="23"/>
      <c r="AW494" s="23"/>
      <c r="AX494" s="23"/>
      <c r="AY494" s="23"/>
      <c r="AZ494" s="23"/>
      <c r="BA494" s="23"/>
      <c r="BB494" s="23"/>
      <c r="BC494" s="23"/>
      <c r="BD494" s="23"/>
    </row>
    <row r="495" spans="17:56" x14ac:dyDescent="0.25">
      <c r="Q495" s="23"/>
      <c r="R495" s="23"/>
      <c r="S495" s="23"/>
      <c r="T495" s="23"/>
      <c r="U495" s="23"/>
      <c r="V495" s="23"/>
      <c r="W495" s="23"/>
      <c r="X495" s="23"/>
      <c r="Y495" s="23"/>
      <c r="Z495" s="23"/>
      <c r="AA495" s="23"/>
      <c r="AB495" s="23"/>
      <c r="AC495" s="23"/>
      <c r="AD495" s="23"/>
      <c r="AE495" s="23"/>
      <c r="AF495" s="23"/>
      <c r="AG495" s="23"/>
      <c r="AH495" s="23"/>
      <c r="AI495" s="23"/>
      <c r="AJ495" s="23"/>
      <c r="AK495" s="23"/>
      <c r="AL495" s="23"/>
      <c r="AM495" s="23"/>
      <c r="AN495" s="23"/>
      <c r="AO495" s="23"/>
      <c r="AP495" s="23"/>
      <c r="AQ495" s="23"/>
      <c r="AR495" s="23"/>
      <c r="AS495" s="23"/>
      <c r="AT495" s="23"/>
      <c r="AU495" s="23"/>
      <c r="AV495" s="23"/>
      <c r="AW495" s="23"/>
      <c r="AX495" s="23"/>
      <c r="AY495" s="23"/>
      <c r="AZ495" s="23"/>
      <c r="BA495" s="23"/>
      <c r="BB495" s="23"/>
      <c r="BC495" s="23"/>
      <c r="BD495" s="23"/>
    </row>
    <row r="496" spans="17:56" x14ac:dyDescent="0.25">
      <c r="Q496" s="23"/>
      <c r="R496" s="23"/>
      <c r="S496" s="23"/>
      <c r="T496" s="23"/>
      <c r="U496" s="23"/>
      <c r="V496" s="23"/>
      <c r="W496" s="23"/>
      <c r="X496" s="23"/>
      <c r="Y496" s="23"/>
      <c r="Z496" s="23"/>
      <c r="AA496" s="23"/>
      <c r="AB496" s="23"/>
      <c r="AC496" s="23"/>
      <c r="AD496" s="23"/>
      <c r="AE496" s="23"/>
      <c r="AF496" s="23"/>
      <c r="AG496" s="23"/>
      <c r="AH496" s="23"/>
      <c r="AI496" s="23"/>
      <c r="AJ496" s="23"/>
      <c r="AK496" s="23"/>
      <c r="AL496" s="23"/>
      <c r="AM496" s="23"/>
      <c r="AN496" s="23"/>
      <c r="AO496" s="23"/>
      <c r="AP496" s="23"/>
      <c r="AQ496" s="23"/>
      <c r="AR496" s="23"/>
      <c r="AS496" s="23"/>
      <c r="AT496" s="23"/>
      <c r="AU496" s="23"/>
      <c r="AV496" s="23"/>
      <c r="AW496" s="23"/>
      <c r="AX496" s="23"/>
      <c r="AY496" s="23"/>
      <c r="AZ496" s="23"/>
      <c r="BA496" s="23"/>
      <c r="BB496" s="23"/>
      <c r="BC496" s="23"/>
      <c r="BD496" s="23"/>
    </row>
    <row r="497" spans="17:56" x14ac:dyDescent="0.25">
      <c r="Q497" s="23"/>
      <c r="R497" s="23"/>
      <c r="S497" s="23"/>
      <c r="T497" s="23"/>
      <c r="U497" s="23"/>
      <c r="V497" s="23"/>
      <c r="W497" s="23"/>
      <c r="X497" s="23"/>
      <c r="Y497" s="23"/>
      <c r="Z497" s="23"/>
      <c r="AA497" s="23"/>
      <c r="AB497" s="23"/>
      <c r="AC497" s="23"/>
      <c r="AD497" s="23"/>
      <c r="AE497" s="23"/>
      <c r="AF497" s="23"/>
      <c r="AG497" s="23"/>
      <c r="AH497" s="23"/>
      <c r="AI497" s="23"/>
      <c r="AJ497" s="23"/>
      <c r="AK497" s="23"/>
      <c r="AL497" s="23"/>
      <c r="AM497" s="23"/>
      <c r="AN497" s="23"/>
      <c r="AO497" s="23"/>
      <c r="AP497" s="23"/>
      <c r="AQ497" s="23"/>
      <c r="AR497" s="23"/>
      <c r="AS497" s="23"/>
      <c r="AT497" s="23"/>
      <c r="AU497" s="23"/>
      <c r="AV497" s="23"/>
      <c r="AW497" s="23"/>
      <c r="AX497" s="23"/>
      <c r="AY497" s="23"/>
      <c r="AZ497" s="23"/>
      <c r="BA497" s="23"/>
      <c r="BB497" s="23"/>
      <c r="BC497" s="23"/>
      <c r="BD497" s="23"/>
    </row>
    <row r="498" spans="17:56" x14ac:dyDescent="0.25">
      <c r="Q498" s="23"/>
      <c r="R498" s="23"/>
      <c r="S498" s="23"/>
      <c r="T498" s="23"/>
      <c r="U498" s="23"/>
      <c r="V498" s="23"/>
      <c r="W498" s="23"/>
      <c r="X498" s="23"/>
      <c r="Y498" s="23"/>
      <c r="Z498" s="23"/>
      <c r="AA498" s="23"/>
      <c r="AB498" s="23"/>
      <c r="AC498" s="23"/>
      <c r="AD498" s="23"/>
      <c r="AE498" s="23"/>
      <c r="AF498" s="23"/>
      <c r="AG498" s="23"/>
      <c r="AH498" s="23"/>
      <c r="AI498" s="23"/>
      <c r="AJ498" s="23"/>
      <c r="AK498" s="23"/>
      <c r="AL498" s="23"/>
      <c r="AM498" s="23"/>
      <c r="AN498" s="23"/>
      <c r="AO498" s="23"/>
      <c r="AP498" s="23"/>
      <c r="AQ498" s="23"/>
      <c r="AR498" s="23"/>
      <c r="AS498" s="23"/>
      <c r="AT498" s="23"/>
      <c r="AU498" s="23"/>
      <c r="AV498" s="23"/>
      <c r="AW498" s="23"/>
      <c r="AX498" s="23"/>
      <c r="AY498" s="23"/>
      <c r="AZ498" s="23"/>
      <c r="BA498" s="23"/>
      <c r="BB498" s="23"/>
      <c r="BC498" s="23"/>
      <c r="BD498" s="23"/>
    </row>
    <row r="499" spans="17:56" x14ac:dyDescent="0.25">
      <c r="Q499" s="23"/>
      <c r="R499" s="23"/>
      <c r="S499" s="23"/>
      <c r="T499" s="23"/>
      <c r="U499" s="23"/>
      <c r="V499" s="23"/>
      <c r="W499" s="23"/>
      <c r="X499" s="23"/>
      <c r="Y499" s="23"/>
      <c r="Z499" s="23"/>
      <c r="AA499" s="23"/>
      <c r="AB499" s="23"/>
      <c r="AC499" s="23"/>
      <c r="AD499" s="23"/>
      <c r="AE499" s="23"/>
      <c r="AF499" s="23"/>
      <c r="AG499" s="23"/>
      <c r="AH499" s="23"/>
      <c r="AI499" s="23"/>
      <c r="AJ499" s="23"/>
      <c r="AK499" s="23"/>
      <c r="AL499" s="23"/>
      <c r="AM499" s="23"/>
      <c r="AN499" s="23"/>
      <c r="AO499" s="23"/>
      <c r="AP499" s="23"/>
      <c r="AQ499" s="23"/>
      <c r="AR499" s="23"/>
      <c r="AS499" s="23"/>
      <c r="AT499" s="23"/>
      <c r="AU499" s="23"/>
      <c r="AV499" s="23"/>
      <c r="AW499" s="23"/>
      <c r="AX499" s="23"/>
      <c r="AY499" s="23"/>
      <c r="AZ499" s="23"/>
      <c r="BA499" s="23"/>
      <c r="BB499" s="23"/>
      <c r="BC499" s="23"/>
      <c r="BD499" s="23"/>
    </row>
    <row r="500" spans="17:56" x14ac:dyDescent="0.25">
      <c r="Q500" s="23"/>
      <c r="R500" s="23"/>
      <c r="S500" s="23"/>
      <c r="T500" s="23"/>
      <c r="U500" s="23"/>
      <c r="V500" s="23"/>
      <c r="W500" s="23"/>
      <c r="X500" s="23"/>
      <c r="Y500" s="23"/>
      <c r="Z500" s="23"/>
      <c r="AA500" s="23"/>
      <c r="AB500" s="23"/>
      <c r="AC500" s="23"/>
      <c r="AD500" s="23"/>
      <c r="AE500" s="23"/>
      <c r="AF500" s="23"/>
      <c r="AG500" s="23"/>
      <c r="AH500" s="23"/>
      <c r="AI500" s="23"/>
      <c r="AJ500" s="23"/>
      <c r="AK500" s="23"/>
      <c r="AL500" s="23"/>
      <c r="AM500" s="23"/>
      <c r="AN500" s="23"/>
      <c r="AO500" s="23"/>
      <c r="AP500" s="23"/>
      <c r="AQ500" s="23"/>
      <c r="AR500" s="23"/>
      <c r="AS500" s="23"/>
      <c r="AT500" s="23"/>
      <c r="AU500" s="23"/>
      <c r="AV500" s="23"/>
      <c r="AW500" s="23"/>
      <c r="AX500" s="23"/>
      <c r="AY500" s="23"/>
      <c r="AZ500" s="23"/>
      <c r="BA500" s="23"/>
      <c r="BB500" s="23"/>
      <c r="BC500" s="23"/>
      <c r="BD500" s="23"/>
    </row>
    <row r="501" spans="17:56" x14ac:dyDescent="0.25">
      <c r="Q501" s="23"/>
      <c r="R501" s="23"/>
      <c r="S501" s="23"/>
      <c r="T501" s="23"/>
      <c r="U501" s="23"/>
      <c r="V501" s="23"/>
      <c r="W501" s="23"/>
      <c r="X501" s="23"/>
      <c r="Y501" s="23"/>
      <c r="Z501" s="23"/>
      <c r="AA501" s="23"/>
      <c r="AB501" s="23"/>
      <c r="AC501" s="23"/>
      <c r="AD501" s="23"/>
      <c r="AE501" s="23"/>
      <c r="AF501" s="23"/>
      <c r="AG501" s="23"/>
      <c r="AH501" s="23"/>
      <c r="AI501" s="23"/>
      <c r="AJ501" s="23"/>
      <c r="AK501" s="23"/>
      <c r="AL501" s="23"/>
      <c r="AM501" s="23"/>
      <c r="AN501" s="23"/>
      <c r="AO501" s="23"/>
      <c r="AP501" s="23"/>
      <c r="AQ501" s="23"/>
      <c r="AR501" s="23"/>
      <c r="AS501" s="23"/>
      <c r="AT501" s="23"/>
      <c r="AU501" s="23"/>
      <c r="AV501" s="23"/>
      <c r="AW501" s="23"/>
      <c r="AX501" s="23"/>
      <c r="AY501" s="23"/>
      <c r="AZ501" s="23"/>
      <c r="BA501" s="23"/>
      <c r="BB501" s="23"/>
      <c r="BC501" s="23"/>
      <c r="BD501" s="23"/>
    </row>
    <row r="502" spans="17:56" x14ac:dyDescent="0.25">
      <c r="Q502" s="23"/>
      <c r="R502" s="23"/>
      <c r="S502" s="23"/>
      <c r="T502" s="23"/>
      <c r="U502" s="23"/>
      <c r="V502" s="23"/>
      <c r="W502" s="23"/>
      <c r="X502" s="23"/>
      <c r="Y502" s="23"/>
      <c r="Z502" s="23"/>
      <c r="AA502" s="23"/>
      <c r="AB502" s="23"/>
      <c r="AC502" s="23"/>
      <c r="AD502" s="23"/>
      <c r="AE502" s="23"/>
      <c r="AF502" s="23"/>
      <c r="AG502" s="23"/>
      <c r="AH502" s="23"/>
      <c r="AI502" s="23"/>
      <c r="AJ502" s="23"/>
      <c r="AK502" s="23"/>
      <c r="AL502" s="23"/>
      <c r="AM502" s="23"/>
      <c r="AN502" s="23"/>
      <c r="AO502" s="23"/>
      <c r="AP502" s="23"/>
      <c r="AQ502" s="23"/>
      <c r="AR502" s="23"/>
      <c r="AS502" s="23"/>
      <c r="AT502" s="23"/>
      <c r="AU502" s="23"/>
      <c r="AV502" s="23"/>
      <c r="AW502" s="23"/>
      <c r="AX502" s="23"/>
      <c r="AY502" s="23"/>
      <c r="AZ502" s="23"/>
      <c r="BA502" s="23"/>
      <c r="BB502" s="23"/>
      <c r="BC502" s="23"/>
      <c r="BD502" s="23"/>
    </row>
    <row r="503" spans="17:56" x14ac:dyDescent="0.25">
      <c r="Q503" s="23"/>
      <c r="R503" s="23"/>
      <c r="S503" s="23"/>
      <c r="T503" s="23"/>
      <c r="U503" s="23"/>
      <c r="V503" s="23"/>
      <c r="W503" s="23"/>
      <c r="X503" s="23"/>
      <c r="Y503" s="23"/>
      <c r="Z503" s="23"/>
      <c r="AA503" s="23"/>
      <c r="AB503" s="23"/>
      <c r="AC503" s="23"/>
      <c r="AD503" s="23"/>
      <c r="AE503" s="23"/>
      <c r="AF503" s="23"/>
      <c r="AG503" s="23"/>
      <c r="AH503" s="23"/>
      <c r="AI503" s="23"/>
      <c r="AJ503" s="23"/>
      <c r="AK503" s="23"/>
      <c r="AL503" s="23"/>
      <c r="AM503" s="23"/>
      <c r="AN503" s="23"/>
      <c r="AO503" s="23"/>
      <c r="AP503" s="23"/>
      <c r="AQ503" s="23"/>
      <c r="AR503" s="23"/>
      <c r="AS503" s="23"/>
      <c r="AT503" s="23"/>
      <c r="AU503" s="23"/>
      <c r="AV503" s="23"/>
      <c r="AW503" s="23"/>
      <c r="AX503" s="23"/>
      <c r="AY503" s="23"/>
      <c r="AZ503" s="23"/>
      <c r="BA503" s="23"/>
      <c r="BB503" s="23"/>
      <c r="BC503" s="23"/>
      <c r="BD503" s="23"/>
    </row>
    <row r="504" spans="17:56" x14ac:dyDescent="0.25">
      <c r="Q504" s="23"/>
      <c r="R504" s="23"/>
      <c r="S504" s="23"/>
      <c r="T504" s="23"/>
      <c r="U504" s="23"/>
      <c r="V504" s="23"/>
      <c r="W504" s="23"/>
      <c r="X504" s="23"/>
      <c r="Y504" s="23"/>
      <c r="Z504" s="23"/>
      <c r="AA504" s="23"/>
      <c r="AB504" s="23"/>
      <c r="AC504" s="23"/>
      <c r="AD504" s="23"/>
      <c r="AE504" s="23"/>
      <c r="AF504" s="23"/>
      <c r="AG504" s="23"/>
      <c r="AH504" s="23"/>
      <c r="AI504" s="23"/>
      <c r="AJ504" s="23"/>
      <c r="AK504" s="23"/>
      <c r="AL504" s="23"/>
      <c r="AM504" s="23"/>
      <c r="AN504" s="23"/>
      <c r="AO504" s="23"/>
      <c r="AP504" s="23"/>
      <c r="AQ504" s="23"/>
      <c r="AR504" s="23"/>
      <c r="AS504" s="23"/>
      <c r="AT504" s="23"/>
      <c r="AU504" s="23"/>
      <c r="AV504" s="23"/>
      <c r="AW504" s="23"/>
      <c r="AX504" s="23"/>
      <c r="AY504" s="23"/>
      <c r="AZ504" s="23"/>
      <c r="BA504" s="23"/>
      <c r="BB504" s="23"/>
      <c r="BC504" s="23"/>
      <c r="BD504" s="23"/>
    </row>
    <row r="505" spans="17:56" x14ac:dyDescent="0.25">
      <c r="Q505" s="23"/>
      <c r="R505" s="23"/>
      <c r="S505" s="23"/>
      <c r="T505" s="23"/>
      <c r="U505" s="23"/>
      <c r="V505" s="23"/>
      <c r="W505" s="23"/>
      <c r="X505" s="23"/>
      <c r="Y505" s="23"/>
      <c r="Z505" s="23"/>
      <c r="AA505" s="23"/>
      <c r="AB505" s="23"/>
      <c r="AC505" s="23"/>
      <c r="AD505" s="23"/>
      <c r="AE505" s="23"/>
      <c r="AF505" s="23"/>
      <c r="AG505" s="23"/>
      <c r="AH505" s="23"/>
      <c r="AI505" s="23"/>
      <c r="AJ505" s="23"/>
      <c r="AK505" s="23"/>
      <c r="AL505" s="23"/>
      <c r="AM505" s="23"/>
      <c r="AN505" s="23"/>
      <c r="AO505" s="23"/>
      <c r="AP505" s="23"/>
      <c r="AQ505" s="23"/>
      <c r="AR505" s="23"/>
      <c r="AS505" s="23"/>
      <c r="AT505" s="23"/>
      <c r="AU505" s="23"/>
      <c r="AV505" s="23"/>
      <c r="AW505" s="23"/>
      <c r="AX505" s="23"/>
      <c r="AY505" s="23"/>
      <c r="AZ505" s="23"/>
      <c r="BA505" s="23"/>
      <c r="BB505" s="23"/>
      <c r="BC505" s="23"/>
      <c r="BD505" s="23"/>
    </row>
    <row r="506" spans="17:56" x14ac:dyDescent="0.25">
      <c r="Q506" s="23"/>
      <c r="R506" s="23"/>
      <c r="S506" s="23"/>
      <c r="T506" s="23"/>
      <c r="U506" s="23"/>
      <c r="V506" s="23"/>
      <c r="W506" s="23"/>
      <c r="X506" s="23"/>
      <c r="Y506" s="23"/>
      <c r="Z506" s="23"/>
      <c r="AA506" s="23"/>
      <c r="AB506" s="23"/>
      <c r="AC506" s="23"/>
      <c r="AD506" s="23"/>
      <c r="AE506" s="23"/>
      <c r="AF506" s="23"/>
      <c r="AG506" s="23"/>
      <c r="AH506" s="23"/>
      <c r="AI506" s="23"/>
      <c r="AJ506" s="23"/>
      <c r="AK506" s="23"/>
      <c r="AL506" s="23"/>
      <c r="AM506" s="23"/>
      <c r="AN506" s="23"/>
      <c r="AO506" s="23"/>
      <c r="AP506" s="23"/>
      <c r="AQ506" s="23"/>
      <c r="AR506" s="23"/>
      <c r="AS506" s="23"/>
      <c r="AT506" s="23"/>
      <c r="AU506" s="23"/>
      <c r="AV506" s="23"/>
      <c r="AW506" s="23"/>
      <c r="AX506" s="23"/>
      <c r="AY506" s="23"/>
      <c r="AZ506" s="23"/>
      <c r="BA506" s="23"/>
      <c r="BB506" s="23"/>
      <c r="BC506" s="23"/>
      <c r="BD506" s="23"/>
    </row>
    <row r="507" spans="17:56" x14ac:dyDescent="0.25">
      <c r="Q507" s="23"/>
      <c r="R507" s="23"/>
      <c r="S507" s="23"/>
      <c r="T507" s="23"/>
      <c r="U507" s="23"/>
      <c r="V507" s="23"/>
      <c r="W507" s="23"/>
      <c r="X507" s="23"/>
      <c r="Y507" s="23"/>
      <c r="Z507" s="23"/>
      <c r="AA507" s="23"/>
      <c r="AB507" s="23"/>
      <c r="AC507" s="23"/>
      <c r="AD507" s="23"/>
      <c r="AE507" s="23"/>
      <c r="AF507" s="23"/>
      <c r="AG507" s="23"/>
      <c r="AH507" s="23"/>
      <c r="AI507" s="23"/>
      <c r="AJ507" s="23"/>
      <c r="AK507" s="23"/>
      <c r="AL507" s="23"/>
      <c r="AM507" s="23"/>
      <c r="AN507" s="23"/>
      <c r="AO507" s="23"/>
      <c r="AP507" s="23"/>
      <c r="AQ507" s="23"/>
      <c r="AR507" s="23"/>
      <c r="AS507" s="23"/>
      <c r="AT507" s="23"/>
      <c r="AU507" s="23"/>
      <c r="AV507" s="23"/>
      <c r="AW507" s="23"/>
      <c r="AX507" s="23"/>
      <c r="AY507" s="23"/>
      <c r="AZ507" s="23"/>
      <c r="BA507" s="23"/>
      <c r="BB507" s="23"/>
      <c r="BC507" s="23"/>
      <c r="BD507" s="23"/>
    </row>
    <row r="508" spans="17:56" x14ac:dyDescent="0.25">
      <c r="Q508" s="23"/>
      <c r="R508" s="23"/>
      <c r="S508" s="23"/>
      <c r="T508" s="23"/>
      <c r="U508" s="23"/>
      <c r="V508" s="23"/>
      <c r="W508" s="23"/>
      <c r="X508" s="23"/>
      <c r="Y508" s="23"/>
      <c r="Z508" s="23"/>
      <c r="AA508" s="23"/>
      <c r="AB508" s="23"/>
      <c r="AC508" s="23"/>
      <c r="AD508" s="23"/>
      <c r="AE508" s="23"/>
      <c r="AF508" s="23"/>
      <c r="AG508" s="23"/>
      <c r="AH508" s="23"/>
      <c r="AI508" s="23"/>
      <c r="AJ508" s="23"/>
      <c r="AK508" s="23"/>
      <c r="AL508" s="23"/>
      <c r="AM508" s="23"/>
      <c r="AN508" s="23"/>
      <c r="AO508" s="23"/>
      <c r="AP508" s="23"/>
      <c r="AQ508" s="23"/>
      <c r="AR508" s="23"/>
      <c r="AS508" s="23"/>
      <c r="AT508" s="23"/>
      <c r="AU508" s="23"/>
      <c r="AV508" s="23"/>
      <c r="AW508" s="23"/>
      <c r="AX508" s="23"/>
      <c r="AY508" s="23"/>
      <c r="AZ508" s="23"/>
      <c r="BA508" s="23"/>
      <c r="BB508" s="23"/>
      <c r="BC508" s="23"/>
      <c r="BD508" s="23"/>
    </row>
    <row r="509" spans="17:56" x14ac:dyDescent="0.25">
      <c r="Q509" s="23"/>
      <c r="R509" s="23"/>
      <c r="S509" s="23"/>
      <c r="T509" s="23"/>
      <c r="U509" s="23"/>
      <c r="V509" s="23"/>
      <c r="W509" s="23"/>
      <c r="X509" s="23"/>
      <c r="Y509" s="23"/>
      <c r="Z509" s="23"/>
      <c r="AA509" s="23"/>
      <c r="AB509" s="23"/>
      <c r="AC509" s="23"/>
      <c r="AD509" s="23"/>
      <c r="AE509" s="23"/>
      <c r="AF509" s="23"/>
      <c r="AG509" s="23"/>
      <c r="AH509" s="23"/>
      <c r="AI509" s="23"/>
      <c r="AJ509" s="23"/>
      <c r="AK509" s="23"/>
      <c r="AL509" s="23"/>
      <c r="AM509" s="23"/>
      <c r="AN509" s="23"/>
      <c r="AO509" s="23"/>
      <c r="AP509" s="23"/>
      <c r="AQ509" s="23"/>
      <c r="AR509" s="23"/>
      <c r="AS509" s="23"/>
      <c r="AT509" s="23"/>
      <c r="AU509" s="23"/>
      <c r="AV509" s="23"/>
      <c r="AW509" s="23"/>
      <c r="AX509" s="23"/>
      <c r="AY509" s="23"/>
      <c r="AZ509" s="23"/>
      <c r="BA509" s="23"/>
      <c r="BB509" s="23"/>
      <c r="BC509" s="23"/>
      <c r="BD509" s="23"/>
    </row>
    <row r="510" spans="17:56" x14ac:dyDescent="0.25">
      <c r="Q510" s="23"/>
      <c r="R510" s="23"/>
      <c r="S510" s="23"/>
      <c r="T510" s="23"/>
      <c r="U510" s="23"/>
      <c r="V510" s="23"/>
      <c r="W510" s="23"/>
      <c r="X510" s="23"/>
      <c r="Y510" s="23"/>
      <c r="Z510" s="23"/>
      <c r="AA510" s="23"/>
      <c r="AB510" s="23"/>
      <c r="AC510" s="23"/>
      <c r="AD510" s="23"/>
      <c r="AE510" s="23"/>
      <c r="AF510" s="23"/>
      <c r="AG510" s="23"/>
      <c r="AH510" s="23"/>
      <c r="AI510" s="23"/>
      <c r="AJ510" s="23"/>
      <c r="AK510" s="23"/>
      <c r="AL510" s="23"/>
      <c r="AM510" s="23"/>
      <c r="AN510" s="23"/>
      <c r="AO510" s="23"/>
      <c r="AP510" s="23"/>
      <c r="AQ510" s="23"/>
      <c r="AR510" s="23"/>
      <c r="AS510" s="23"/>
      <c r="AT510" s="23"/>
      <c r="AU510" s="23"/>
      <c r="AV510" s="23"/>
      <c r="AW510" s="23"/>
      <c r="AX510" s="23"/>
      <c r="AY510" s="23"/>
      <c r="AZ510" s="23"/>
      <c r="BA510" s="23"/>
      <c r="BB510" s="23"/>
      <c r="BC510" s="23"/>
      <c r="BD510" s="23"/>
    </row>
    <row r="511" spans="17:56" x14ac:dyDescent="0.25">
      <c r="Q511" s="23"/>
      <c r="R511" s="23"/>
      <c r="S511" s="23"/>
      <c r="T511" s="23"/>
      <c r="U511" s="23"/>
      <c r="V511" s="23"/>
      <c r="W511" s="23"/>
      <c r="X511" s="23"/>
      <c r="Y511" s="23"/>
      <c r="Z511" s="23"/>
      <c r="AA511" s="23"/>
      <c r="AB511" s="23"/>
      <c r="AC511" s="23"/>
      <c r="AD511" s="23"/>
      <c r="AE511" s="23"/>
      <c r="AF511" s="23"/>
      <c r="AG511" s="23"/>
      <c r="AH511" s="23"/>
      <c r="AI511" s="23"/>
      <c r="AJ511" s="23"/>
      <c r="AK511" s="23"/>
      <c r="AL511" s="23"/>
      <c r="AM511" s="23"/>
      <c r="AN511" s="23"/>
      <c r="AO511" s="23"/>
      <c r="AP511" s="23"/>
      <c r="AQ511" s="23"/>
      <c r="AR511" s="23"/>
      <c r="AS511" s="23"/>
      <c r="AT511" s="23"/>
      <c r="AU511" s="23"/>
      <c r="AV511" s="23"/>
      <c r="AW511" s="23"/>
      <c r="AX511" s="23"/>
      <c r="AY511" s="23"/>
      <c r="AZ511" s="23"/>
      <c r="BA511" s="23"/>
      <c r="BB511" s="23"/>
      <c r="BC511" s="23"/>
      <c r="BD511" s="23"/>
    </row>
    <row r="512" spans="17:56" x14ac:dyDescent="0.25">
      <c r="Q512" s="23"/>
      <c r="R512" s="23"/>
      <c r="S512" s="23"/>
      <c r="T512" s="23"/>
      <c r="U512" s="23"/>
      <c r="V512" s="23"/>
      <c r="W512" s="23"/>
      <c r="X512" s="23"/>
      <c r="Y512" s="23"/>
      <c r="Z512" s="23"/>
      <c r="AA512" s="23"/>
      <c r="AB512" s="23"/>
      <c r="AC512" s="23"/>
      <c r="AD512" s="23"/>
      <c r="AE512" s="23"/>
      <c r="AF512" s="23"/>
      <c r="AG512" s="23"/>
      <c r="AH512" s="23"/>
      <c r="AI512" s="23"/>
      <c r="AJ512" s="23"/>
      <c r="AK512" s="23"/>
      <c r="AL512" s="23"/>
      <c r="AM512" s="23"/>
      <c r="AN512" s="23"/>
      <c r="AO512" s="23"/>
      <c r="AP512" s="23"/>
      <c r="AQ512" s="23"/>
      <c r="AR512" s="23"/>
      <c r="AS512" s="23"/>
      <c r="AT512" s="23"/>
      <c r="AU512" s="23"/>
      <c r="AV512" s="23"/>
      <c r="AW512" s="23"/>
      <c r="AX512" s="23"/>
      <c r="AY512" s="23"/>
      <c r="AZ512" s="23"/>
      <c r="BA512" s="23"/>
      <c r="BB512" s="23"/>
      <c r="BC512" s="23"/>
      <c r="BD512" s="23"/>
    </row>
    <row r="513" spans="17:56" x14ac:dyDescent="0.25">
      <c r="Q513" s="23"/>
      <c r="R513" s="23"/>
      <c r="S513" s="23"/>
      <c r="T513" s="23"/>
      <c r="U513" s="23"/>
      <c r="V513" s="23"/>
      <c r="W513" s="23"/>
      <c r="X513" s="23"/>
      <c r="Y513" s="23"/>
      <c r="Z513" s="23"/>
      <c r="AA513" s="23"/>
      <c r="AB513" s="23"/>
      <c r="AC513" s="23"/>
      <c r="AD513" s="23"/>
      <c r="AE513" s="23"/>
      <c r="AF513" s="23"/>
      <c r="AG513" s="23"/>
      <c r="AH513" s="23"/>
      <c r="AI513" s="23"/>
      <c r="AJ513" s="23"/>
      <c r="AK513" s="23"/>
      <c r="AL513" s="23"/>
      <c r="AM513" s="23"/>
      <c r="AN513" s="23"/>
      <c r="AO513" s="23"/>
      <c r="AP513" s="23"/>
      <c r="AQ513" s="23"/>
      <c r="AR513" s="23"/>
      <c r="AS513" s="23"/>
      <c r="AT513" s="23"/>
      <c r="AU513" s="23"/>
      <c r="AV513" s="23"/>
      <c r="AW513" s="23"/>
      <c r="AX513" s="23"/>
      <c r="AY513" s="23"/>
      <c r="AZ513" s="23"/>
      <c r="BA513" s="23"/>
      <c r="BB513" s="23"/>
      <c r="BC513" s="23"/>
      <c r="BD513" s="23"/>
    </row>
    <row r="514" spans="17:56" x14ac:dyDescent="0.25">
      <c r="Q514" s="23"/>
      <c r="R514" s="23"/>
      <c r="S514" s="23"/>
      <c r="T514" s="23"/>
      <c r="U514" s="23"/>
      <c r="V514" s="23"/>
      <c r="W514" s="23"/>
      <c r="X514" s="23"/>
      <c r="Y514" s="23"/>
      <c r="Z514" s="23"/>
      <c r="AA514" s="23"/>
      <c r="AB514" s="23"/>
      <c r="AC514" s="23"/>
      <c r="AD514" s="23"/>
      <c r="AE514" s="23"/>
      <c r="AF514" s="23"/>
      <c r="AG514" s="23"/>
      <c r="AH514" s="23"/>
      <c r="AI514" s="23"/>
      <c r="AJ514" s="23"/>
      <c r="AK514" s="23"/>
      <c r="AL514" s="23"/>
      <c r="AM514" s="23"/>
      <c r="AN514" s="23"/>
      <c r="AO514" s="23"/>
      <c r="AP514" s="23"/>
      <c r="AQ514" s="23"/>
      <c r="AR514" s="23"/>
      <c r="AS514" s="23"/>
      <c r="AT514" s="23"/>
      <c r="AU514" s="23"/>
      <c r="AV514" s="23"/>
      <c r="AW514" s="23"/>
      <c r="AX514" s="23"/>
      <c r="AY514" s="23"/>
      <c r="AZ514" s="23"/>
      <c r="BA514" s="23"/>
      <c r="BB514" s="23"/>
      <c r="BC514" s="23"/>
      <c r="BD514" s="23"/>
    </row>
    <row r="515" spans="17:56" x14ac:dyDescent="0.25">
      <c r="Q515" s="23"/>
      <c r="R515" s="23"/>
      <c r="S515" s="23"/>
      <c r="T515" s="23"/>
      <c r="U515" s="23"/>
      <c r="V515" s="23"/>
      <c r="W515" s="23"/>
      <c r="X515" s="23"/>
      <c r="Y515" s="23"/>
      <c r="Z515" s="23"/>
      <c r="AA515" s="23"/>
      <c r="AB515" s="23"/>
      <c r="AC515" s="23"/>
      <c r="AD515" s="23"/>
      <c r="AE515" s="23"/>
      <c r="AF515" s="23"/>
      <c r="AG515" s="23"/>
      <c r="AH515" s="23"/>
      <c r="AI515" s="23"/>
      <c r="AJ515" s="23"/>
      <c r="AK515" s="23"/>
      <c r="AL515" s="23"/>
      <c r="AM515" s="23"/>
      <c r="AN515" s="23"/>
      <c r="AO515" s="23"/>
      <c r="AP515" s="23"/>
      <c r="AQ515" s="23"/>
      <c r="AR515" s="23"/>
      <c r="AS515" s="23"/>
      <c r="AT515" s="23"/>
      <c r="AU515" s="23"/>
      <c r="AV515" s="23"/>
      <c r="AW515" s="23"/>
      <c r="AX515" s="23"/>
      <c r="AY515" s="23"/>
      <c r="AZ515" s="23"/>
      <c r="BA515" s="23"/>
      <c r="BB515" s="23"/>
      <c r="BC515" s="23"/>
      <c r="BD515" s="23"/>
    </row>
    <row r="516" spans="17:56" x14ac:dyDescent="0.25">
      <c r="Q516" s="23"/>
      <c r="R516" s="23"/>
      <c r="S516" s="23"/>
      <c r="T516" s="23"/>
      <c r="U516" s="23"/>
      <c r="V516" s="23"/>
      <c r="W516" s="23"/>
      <c r="X516" s="23"/>
      <c r="Y516" s="23"/>
      <c r="Z516" s="23"/>
      <c r="AA516" s="23"/>
      <c r="AB516" s="23"/>
      <c r="AC516" s="23"/>
      <c r="AD516" s="23"/>
      <c r="AE516" s="23"/>
      <c r="AF516" s="23"/>
      <c r="AG516" s="23"/>
      <c r="AH516" s="23"/>
      <c r="AI516" s="23"/>
      <c r="AJ516" s="23"/>
      <c r="AK516" s="23"/>
      <c r="AL516" s="23"/>
      <c r="AM516" s="23"/>
      <c r="AN516" s="23"/>
      <c r="AO516" s="23"/>
      <c r="AP516" s="23"/>
      <c r="AQ516" s="23"/>
      <c r="AR516" s="23"/>
      <c r="AS516" s="23"/>
      <c r="AT516" s="23"/>
      <c r="AU516" s="23"/>
      <c r="AV516" s="23"/>
      <c r="AW516" s="23"/>
      <c r="AX516" s="23"/>
      <c r="AY516" s="23"/>
      <c r="AZ516" s="23"/>
      <c r="BA516" s="23"/>
      <c r="BB516" s="23"/>
      <c r="BC516" s="23"/>
      <c r="BD516" s="23"/>
    </row>
    <row r="517" spans="17:56" x14ac:dyDescent="0.25">
      <c r="Q517" s="23"/>
      <c r="R517" s="23"/>
      <c r="S517" s="23"/>
      <c r="T517" s="23"/>
      <c r="U517" s="23"/>
      <c r="V517" s="23"/>
      <c r="W517" s="23"/>
      <c r="X517" s="23"/>
      <c r="Y517" s="23"/>
      <c r="Z517" s="23"/>
      <c r="AA517" s="23"/>
      <c r="AB517" s="23"/>
      <c r="AC517" s="23"/>
      <c r="AD517" s="23"/>
      <c r="AE517" s="23"/>
      <c r="AF517" s="23"/>
      <c r="AG517" s="23"/>
      <c r="AH517" s="23"/>
      <c r="AI517" s="23"/>
      <c r="AJ517" s="23"/>
      <c r="AK517" s="23"/>
      <c r="AL517" s="23"/>
      <c r="AM517" s="23"/>
      <c r="AN517" s="23"/>
      <c r="AO517" s="23"/>
      <c r="AP517" s="23"/>
      <c r="AQ517" s="23"/>
      <c r="AR517" s="23"/>
      <c r="AS517" s="23"/>
      <c r="AT517" s="23"/>
      <c r="AU517" s="23"/>
      <c r="AV517" s="23"/>
      <c r="AW517" s="23"/>
      <c r="AX517" s="23"/>
      <c r="AY517" s="23"/>
      <c r="AZ517" s="23"/>
      <c r="BA517" s="23"/>
      <c r="BB517" s="23"/>
      <c r="BC517" s="23"/>
      <c r="BD517" s="23"/>
    </row>
    <row r="518" spans="17:56" x14ac:dyDescent="0.25">
      <c r="Q518" s="23"/>
      <c r="R518" s="23"/>
      <c r="S518" s="23"/>
      <c r="T518" s="23"/>
      <c r="U518" s="23"/>
      <c r="V518" s="23"/>
      <c r="W518" s="23"/>
      <c r="X518" s="23"/>
      <c r="Y518" s="23"/>
      <c r="Z518" s="23"/>
      <c r="AA518" s="23"/>
      <c r="AB518" s="23"/>
      <c r="AC518" s="23"/>
      <c r="AD518" s="23"/>
      <c r="AE518" s="23"/>
      <c r="AF518" s="23"/>
      <c r="AG518" s="23"/>
      <c r="AH518" s="23"/>
      <c r="AI518" s="23"/>
      <c r="AJ518" s="23"/>
      <c r="AK518" s="23"/>
      <c r="AL518" s="23"/>
      <c r="AM518" s="23"/>
      <c r="AN518" s="23"/>
      <c r="AO518" s="23"/>
      <c r="AP518" s="23"/>
      <c r="AQ518" s="23"/>
      <c r="AR518" s="23"/>
      <c r="AS518" s="23"/>
      <c r="AT518" s="23"/>
      <c r="AU518" s="23"/>
      <c r="AV518" s="23"/>
      <c r="AW518" s="23"/>
      <c r="AX518" s="23"/>
      <c r="AY518" s="23"/>
      <c r="AZ518" s="23"/>
      <c r="BA518" s="23"/>
      <c r="BB518" s="23"/>
      <c r="BC518" s="23"/>
      <c r="BD518" s="23"/>
    </row>
    <row r="519" spans="17:56" x14ac:dyDescent="0.25">
      <c r="Q519" s="23"/>
      <c r="R519" s="23"/>
      <c r="S519" s="23"/>
      <c r="T519" s="23"/>
      <c r="U519" s="23"/>
      <c r="V519" s="23"/>
      <c r="W519" s="23"/>
      <c r="X519" s="23"/>
      <c r="Y519" s="23"/>
      <c r="Z519" s="23"/>
      <c r="AA519" s="23"/>
      <c r="AB519" s="23"/>
      <c r="AC519" s="23"/>
      <c r="AD519" s="23"/>
      <c r="AE519" s="23"/>
      <c r="AF519" s="23"/>
      <c r="AG519" s="23"/>
      <c r="AH519" s="23"/>
      <c r="AI519" s="23"/>
      <c r="AJ519" s="23"/>
      <c r="AK519" s="23"/>
      <c r="AL519" s="23"/>
      <c r="AM519" s="23"/>
      <c r="AN519" s="23"/>
      <c r="AO519" s="23"/>
      <c r="AP519" s="23"/>
      <c r="AQ519" s="23"/>
      <c r="AR519" s="23"/>
      <c r="AS519" s="23"/>
      <c r="AT519" s="23"/>
      <c r="AU519" s="23"/>
      <c r="AV519" s="23"/>
      <c r="AW519" s="23"/>
      <c r="AX519" s="23"/>
      <c r="AY519" s="23"/>
      <c r="AZ519" s="23"/>
      <c r="BA519" s="23"/>
      <c r="BB519" s="23"/>
      <c r="BC519" s="23"/>
      <c r="BD519" s="23"/>
    </row>
    <row r="520" spans="17:56" x14ac:dyDescent="0.25">
      <c r="Q520" s="23"/>
      <c r="R520" s="23"/>
      <c r="S520" s="23"/>
      <c r="T520" s="23"/>
      <c r="U520" s="23"/>
      <c r="V520" s="23"/>
      <c r="W520" s="23"/>
      <c r="X520" s="23"/>
      <c r="Y520" s="23"/>
      <c r="Z520" s="23"/>
      <c r="AA520" s="23"/>
      <c r="AB520" s="23"/>
      <c r="AC520" s="23"/>
      <c r="AD520" s="23"/>
      <c r="AE520" s="23"/>
      <c r="AF520" s="23"/>
      <c r="AG520" s="23"/>
      <c r="AH520" s="23"/>
      <c r="AI520" s="23"/>
      <c r="AJ520" s="23"/>
      <c r="AK520" s="23"/>
      <c r="AL520" s="23"/>
      <c r="AM520" s="23"/>
      <c r="AN520" s="23"/>
      <c r="AO520" s="23"/>
      <c r="AP520" s="23"/>
      <c r="AQ520" s="23"/>
      <c r="AR520" s="23"/>
      <c r="AS520" s="23"/>
      <c r="AT520" s="23"/>
      <c r="AU520" s="23"/>
      <c r="AV520" s="23"/>
      <c r="AW520" s="23"/>
      <c r="AX520" s="23"/>
      <c r="AY520" s="23"/>
      <c r="AZ520" s="23"/>
      <c r="BA520" s="23"/>
      <c r="BB520" s="23"/>
      <c r="BC520" s="23"/>
      <c r="BD520" s="23"/>
    </row>
    <row r="521" spans="17:56" x14ac:dyDescent="0.25">
      <c r="Q521" s="23"/>
      <c r="R521" s="23"/>
      <c r="S521" s="23"/>
      <c r="T521" s="23"/>
      <c r="U521" s="23"/>
      <c r="V521" s="23"/>
      <c r="W521" s="23"/>
      <c r="X521" s="23"/>
      <c r="Y521" s="23"/>
      <c r="Z521" s="23"/>
      <c r="AA521" s="23"/>
      <c r="AB521" s="23"/>
      <c r="AC521" s="23"/>
      <c r="AD521" s="23"/>
      <c r="AE521" s="23"/>
      <c r="AF521" s="23"/>
      <c r="AG521" s="23"/>
      <c r="AH521" s="23"/>
      <c r="AI521" s="23"/>
      <c r="AJ521" s="23"/>
      <c r="AK521" s="23"/>
      <c r="AL521" s="23"/>
      <c r="AM521" s="23"/>
      <c r="AN521" s="23"/>
      <c r="AO521" s="23"/>
      <c r="AP521" s="23"/>
      <c r="AQ521" s="23"/>
      <c r="AR521" s="23"/>
      <c r="AS521" s="23"/>
      <c r="AT521" s="23"/>
      <c r="AU521" s="23"/>
      <c r="AV521" s="23"/>
      <c r="AW521" s="23"/>
      <c r="AX521" s="23"/>
      <c r="AY521" s="23"/>
      <c r="AZ521" s="23"/>
      <c r="BA521" s="23"/>
      <c r="BB521" s="23"/>
      <c r="BC521" s="23"/>
      <c r="BD521" s="23"/>
    </row>
    <row r="522" spans="17:56" x14ac:dyDescent="0.25">
      <c r="Q522" s="23"/>
      <c r="R522" s="23"/>
      <c r="S522" s="23"/>
      <c r="T522" s="23"/>
      <c r="U522" s="23"/>
      <c r="V522" s="23"/>
      <c r="W522" s="23"/>
      <c r="X522" s="23"/>
      <c r="Y522" s="23"/>
      <c r="Z522" s="23"/>
      <c r="AA522" s="23"/>
      <c r="AB522" s="23"/>
      <c r="AC522" s="23"/>
      <c r="AD522" s="23"/>
      <c r="AE522" s="23"/>
      <c r="AF522" s="23"/>
      <c r="AG522" s="23"/>
      <c r="AH522" s="23"/>
      <c r="AI522" s="23"/>
      <c r="AJ522" s="23"/>
      <c r="AK522" s="23"/>
      <c r="AL522" s="23"/>
      <c r="AM522" s="23"/>
      <c r="AN522" s="23"/>
      <c r="AO522" s="23"/>
      <c r="AP522" s="23"/>
      <c r="AQ522" s="23"/>
      <c r="AR522" s="23"/>
      <c r="AS522" s="23"/>
      <c r="AT522" s="23"/>
      <c r="AU522" s="23"/>
      <c r="AV522" s="23"/>
      <c r="AW522" s="23"/>
      <c r="AX522" s="23"/>
      <c r="AY522" s="23"/>
      <c r="AZ522" s="23"/>
      <c r="BA522" s="23"/>
      <c r="BB522" s="23"/>
      <c r="BC522" s="23"/>
      <c r="BD522" s="23"/>
    </row>
    <row r="523" spans="17:56" x14ac:dyDescent="0.25">
      <c r="Q523" s="23"/>
      <c r="R523" s="23"/>
      <c r="S523" s="23"/>
      <c r="T523" s="23"/>
      <c r="U523" s="23"/>
      <c r="V523" s="23"/>
      <c r="W523" s="23"/>
      <c r="X523" s="23"/>
      <c r="Y523" s="23"/>
      <c r="Z523" s="23"/>
      <c r="AA523" s="23"/>
      <c r="AB523" s="23"/>
      <c r="AC523" s="23"/>
      <c r="AD523" s="23"/>
      <c r="AE523" s="23"/>
      <c r="AF523" s="23"/>
      <c r="AG523" s="23"/>
      <c r="AH523" s="23"/>
      <c r="AI523" s="23"/>
      <c r="AJ523" s="23"/>
      <c r="AK523" s="23"/>
      <c r="AL523" s="23"/>
      <c r="AM523" s="23"/>
      <c r="AN523" s="23"/>
      <c r="AO523" s="23"/>
      <c r="AP523" s="23"/>
      <c r="AQ523" s="23"/>
      <c r="AR523" s="23"/>
      <c r="AS523" s="23"/>
      <c r="AT523" s="23"/>
      <c r="AU523" s="23"/>
      <c r="AV523" s="23"/>
      <c r="AW523" s="23"/>
      <c r="AX523" s="23"/>
      <c r="AY523" s="23"/>
      <c r="AZ523" s="23"/>
      <c r="BA523" s="23"/>
      <c r="BB523" s="23"/>
      <c r="BC523" s="23"/>
      <c r="BD523" s="23"/>
    </row>
    <row r="524" spans="17:56" x14ac:dyDescent="0.25">
      <c r="Q524" s="23"/>
      <c r="R524" s="23"/>
      <c r="S524" s="23"/>
      <c r="T524" s="23"/>
      <c r="U524" s="23"/>
      <c r="V524" s="23"/>
      <c r="W524" s="23"/>
      <c r="X524" s="23"/>
      <c r="Y524" s="23"/>
      <c r="Z524" s="23"/>
      <c r="AA524" s="23"/>
      <c r="AB524" s="23"/>
      <c r="AC524" s="23"/>
      <c r="AD524" s="23"/>
      <c r="AE524" s="23"/>
      <c r="AF524" s="23"/>
      <c r="AG524" s="23"/>
      <c r="AH524" s="23"/>
      <c r="AI524" s="23"/>
      <c r="AJ524" s="23"/>
      <c r="AK524" s="23"/>
      <c r="AL524" s="23"/>
      <c r="AM524" s="23"/>
      <c r="AN524" s="23"/>
      <c r="AO524" s="23"/>
      <c r="AP524" s="23"/>
      <c r="AQ524" s="23"/>
      <c r="AR524" s="23"/>
      <c r="AS524" s="23"/>
      <c r="AT524" s="23"/>
      <c r="AU524" s="23"/>
      <c r="AV524" s="23"/>
      <c r="AW524" s="23"/>
      <c r="AX524" s="23"/>
      <c r="AY524" s="23"/>
      <c r="AZ524" s="23"/>
      <c r="BA524" s="23"/>
      <c r="BB524" s="23"/>
      <c r="BC524" s="23"/>
      <c r="BD524" s="23"/>
    </row>
    <row r="525" spans="17:56" x14ac:dyDescent="0.25">
      <c r="Q525" s="23"/>
      <c r="R525" s="23"/>
      <c r="S525" s="23"/>
      <c r="T525" s="23"/>
      <c r="U525" s="23"/>
      <c r="V525" s="23"/>
      <c r="W525" s="23"/>
      <c r="X525" s="23"/>
      <c r="Y525" s="23"/>
      <c r="Z525" s="23"/>
      <c r="AA525" s="23"/>
      <c r="AB525" s="23"/>
      <c r="AC525" s="23"/>
      <c r="AD525" s="23"/>
      <c r="AE525" s="23"/>
      <c r="AF525" s="23"/>
      <c r="AG525" s="23"/>
      <c r="AH525" s="23"/>
      <c r="AI525" s="23"/>
      <c r="AJ525" s="23"/>
      <c r="AK525" s="23"/>
      <c r="AL525" s="23"/>
      <c r="AM525" s="23"/>
      <c r="AN525" s="23"/>
      <c r="AO525" s="23"/>
      <c r="AP525" s="23"/>
      <c r="AQ525" s="23"/>
      <c r="AR525" s="23"/>
      <c r="AS525" s="23"/>
      <c r="AT525" s="23"/>
      <c r="AU525" s="23"/>
      <c r="AV525" s="23"/>
      <c r="AW525" s="23"/>
      <c r="AX525" s="23"/>
      <c r="AY525" s="23"/>
      <c r="AZ525" s="23"/>
      <c r="BA525" s="23"/>
      <c r="BB525" s="23"/>
      <c r="BC525" s="23"/>
      <c r="BD525" s="23"/>
    </row>
    <row r="526" spans="17:56" x14ac:dyDescent="0.25">
      <c r="Q526" s="23"/>
      <c r="R526" s="23"/>
      <c r="S526" s="23"/>
      <c r="T526" s="23"/>
      <c r="U526" s="23"/>
      <c r="V526" s="23"/>
      <c r="W526" s="23"/>
      <c r="X526" s="23"/>
      <c r="Y526" s="23"/>
      <c r="Z526" s="23"/>
      <c r="AA526" s="23"/>
      <c r="AB526" s="23"/>
      <c r="AC526" s="23"/>
      <c r="AD526" s="23"/>
      <c r="AE526" s="23"/>
      <c r="AF526" s="23"/>
      <c r="AG526" s="23"/>
      <c r="AH526" s="23"/>
      <c r="AI526" s="23"/>
      <c r="AJ526" s="23"/>
      <c r="AK526" s="23"/>
      <c r="AL526" s="23"/>
      <c r="AM526" s="23"/>
      <c r="AN526" s="23"/>
      <c r="AO526" s="23"/>
      <c r="AP526" s="23"/>
      <c r="AQ526" s="23"/>
      <c r="AR526" s="23"/>
      <c r="AS526" s="23"/>
      <c r="AT526" s="23"/>
      <c r="AU526" s="23"/>
      <c r="AV526" s="23"/>
      <c r="AW526" s="23"/>
      <c r="AX526" s="23"/>
      <c r="AY526" s="23"/>
      <c r="AZ526" s="23"/>
      <c r="BA526" s="23"/>
      <c r="BB526" s="23"/>
      <c r="BC526" s="23"/>
      <c r="BD526" s="23"/>
    </row>
    <row r="527" spans="17:56" x14ac:dyDescent="0.25">
      <c r="Q527" s="23"/>
      <c r="R527" s="23"/>
      <c r="S527" s="23"/>
      <c r="T527" s="23"/>
      <c r="U527" s="23"/>
      <c r="V527" s="23"/>
      <c r="W527" s="23"/>
      <c r="X527" s="23"/>
      <c r="Y527" s="23"/>
      <c r="Z527" s="23"/>
      <c r="AA527" s="23"/>
      <c r="AB527" s="23"/>
      <c r="AC527" s="23"/>
      <c r="AD527" s="23"/>
      <c r="AE527" s="23"/>
      <c r="AF527" s="23"/>
      <c r="AG527" s="23"/>
      <c r="AH527" s="23"/>
      <c r="AI527" s="23"/>
      <c r="AJ527" s="23"/>
      <c r="AK527" s="23"/>
      <c r="AL527" s="23"/>
      <c r="AM527" s="23"/>
      <c r="AN527" s="23"/>
      <c r="AO527" s="23"/>
      <c r="AP527" s="23"/>
      <c r="AQ527" s="23"/>
      <c r="AR527" s="23"/>
      <c r="AS527" s="23"/>
      <c r="AT527" s="23"/>
      <c r="AU527" s="23"/>
      <c r="AV527" s="23"/>
      <c r="AW527" s="23"/>
      <c r="AX527" s="23"/>
      <c r="AY527" s="23"/>
      <c r="AZ527" s="23"/>
      <c r="BA527" s="23"/>
      <c r="BB527" s="23"/>
      <c r="BC527" s="23"/>
      <c r="BD527" s="23"/>
    </row>
    <row r="528" spans="17:56" x14ac:dyDescent="0.25">
      <c r="Q528" s="23"/>
      <c r="R528" s="23"/>
      <c r="S528" s="23"/>
      <c r="T528" s="23"/>
      <c r="U528" s="23"/>
      <c r="V528" s="23"/>
      <c r="W528" s="23"/>
      <c r="X528" s="23"/>
      <c r="Y528" s="23"/>
      <c r="Z528" s="23"/>
      <c r="AA528" s="23"/>
      <c r="AB528" s="23"/>
      <c r="AC528" s="23"/>
      <c r="AD528" s="23"/>
      <c r="AE528" s="23"/>
      <c r="AF528" s="23"/>
      <c r="AG528" s="23"/>
      <c r="AH528" s="23"/>
      <c r="AI528" s="23"/>
      <c r="AJ528" s="23"/>
      <c r="AK528" s="23"/>
      <c r="AL528" s="23"/>
      <c r="AM528" s="23"/>
      <c r="AN528" s="23"/>
      <c r="AO528" s="23"/>
      <c r="AP528" s="23"/>
      <c r="AQ528" s="23"/>
      <c r="AR528" s="23"/>
      <c r="AS528" s="23"/>
      <c r="AT528" s="23"/>
      <c r="AU528" s="23"/>
      <c r="AV528" s="23"/>
      <c r="AW528" s="23"/>
      <c r="AX528" s="23"/>
      <c r="AY528" s="23"/>
      <c r="AZ528" s="23"/>
      <c r="BA528" s="23"/>
      <c r="BB528" s="23"/>
      <c r="BC528" s="23"/>
      <c r="BD528" s="23"/>
    </row>
    <row r="529" spans="17:56" x14ac:dyDescent="0.25">
      <c r="Q529" s="23"/>
      <c r="R529" s="23"/>
      <c r="S529" s="23"/>
      <c r="T529" s="23"/>
      <c r="U529" s="23"/>
      <c r="V529" s="23"/>
      <c r="W529" s="23"/>
      <c r="X529" s="23"/>
      <c r="Y529" s="23"/>
      <c r="Z529" s="23"/>
      <c r="AA529" s="23"/>
      <c r="AB529" s="23"/>
      <c r="AC529" s="23"/>
      <c r="AD529" s="23"/>
      <c r="AE529" s="23"/>
      <c r="AF529" s="23"/>
      <c r="AG529" s="23"/>
      <c r="AH529" s="23"/>
      <c r="AI529" s="23"/>
      <c r="AJ529" s="23"/>
      <c r="AK529" s="23"/>
      <c r="AL529" s="23"/>
      <c r="AM529" s="23"/>
      <c r="AN529" s="23"/>
      <c r="AO529" s="23"/>
      <c r="AP529" s="23"/>
      <c r="AQ529" s="23"/>
      <c r="AR529" s="23"/>
      <c r="AS529" s="23"/>
      <c r="AT529" s="23"/>
      <c r="AU529" s="23"/>
      <c r="AV529" s="23"/>
      <c r="AW529" s="23"/>
      <c r="AX529" s="23"/>
      <c r="AY529" s="23"/>
      <c r="AZ529" s="23"/>
      <c r="BA529" s="23"/>
      <c r="BB529" s="23"/>
      <c r="BC529" s="23"/>
      <c r="BD529" s="23"/>
    </row>
    <row r="530" spans="17:56" x14ac:dyDescent="0.25">
      <c r="Q530" s="23"/>
      <c r="R530" s="23"/>
      <c r="S530" s="23"/>
      <c r="T530" s="23"/>
      <c r="U530" s="23"/>
      <c r="V530" s="23"/>
      <c r="W530" s="23"/>
      <c r="X530" s="23"/>
      <c r="Y530" s="23"/>
      <c r="Z530" s="23"/>
      <c r="AA530" s="23"/>
      <c r="AB530" s="23"/>
      <c r="AC530" s="23"/>
      <c r="AD530" s="23"/>
      <c r="AE530" s="23"/>
      <c r="AF530" s="23"/>
      <c r="AG530" s="23"/>
      <c r="AH530" s="23"/>
      <c r="AI530" s="23"/>
      <c r="AJ530" s="23"/>
      <c r="AK530" s="23"/>
      <c r="AL530" s="23"/>
      <c r="AM530" s="23"/>
      <c r="AN530" s="23"/>
      <c r="AO530" s="23"/>
      <c r="AP530" s="23"/>
      <c r="AQ530" s="23"/>
      <c r="AR530" s="23"/>
      <c r="AS530" s="23"/>
      <c r="AT530" s="23"/>
      <c r="AU530" s="23"/>
      <c r="AV530" s="23"/>
      <c r="AW530" s="23"/>
      <c r="AX530" s="23"/>
      <c r="AY530" s="23"/>
      <c r="AZ530" s="23"/>
      <c r="BA530" s="23"/>
      <c r="BB530" s="23"/>
      <c r="BC530" s="23"/>
      <c r="BD530" s="23"/>
    </row>
    <row r="531" spans="17:56" x14ac:dyDescent="0.25">
      <c r="Q531" s="23"/>
      <c r="R531" s="23"/>
      <c r="S531" s="23"/>
      <c r="T531" s="23"/>
      <c r="U531" s="23"/>
      <c r="V531" s="23"/>
      <c r="W531" s="23"/>
      <c r="X531" s="23"/>
      <c r="Y531" s="23"/>
      <c r="Z531" s="23"/>
      <c r="AA531" s="23"/>
      <c r="AB531" s="23"/>
      <c r="AC531" s="23"/>
      <c r="AD531" s="23"/>
      <c r="AE531" s="23"/>
      <c r="AF531" s="23"/>
      <c r="AG531" s="23"/>
      <c r="AH531" s="23"/>
      <c r="AI531" s="23"/>
      <c r="AJ531" s="23"/>
      <c r="AK531" s="23"/>
      <c r="AL531" s="23"/>
      <c r="AM531" s="23"/>
      <c r="AN531" s="23"/>
      <c r="AO531" s="23"/>
      <c r="AP531" s="23"/>
      <c r="AQ531" s="23"/>
      <c r="AR531" s="23"/>
      <c r="AS531" s="23"/>
      <c r="AT531" s="23"/>
      <c r="AU531" s="23"/>
      <c r="AV531" s="23"/>
      <c r="AW531" s="23"/>
      <c r="AX531" s="23"/>
      <c r="AY531" s="23"/>
      <c r="AZ531" s="23"/>
      <c r="BA531" s="23"/>
      <c r="BB531" s="23"/>
      <c r="BC531" s="23"/>
      <c r="BD531" s="23"/>
    </row>
    <row r="532" spans="17:56" x14ac:dyDescent="0.25">
      <c r="Q532" s="23"/>
      <c r="R532" s="23"/>
      <c r="S532" s="23"/>
      <c r="T532" s="23"/>
      <c r="U532" s="23"/>
      <c r="V532" s="23"/>
      <c r="W532" s="23"/>
      <c r="X532" s="23"/>
      <c r="Y532" s="23"/>
      <c r="Z532" s="23"/>
      <c r="AA532" s="23"/>
      <c r="AB532" s="23"/>
      <c r="AC532" s="23"/>
      <c r="AD532" s="23"/>
      <c r="AE532" s="23"/>
      <c r="AF532" s="23"/>
      <c r="AG532" s="23"/>
      <c r="AH532" s="23"/>
      <c r="AI532" s="23"/>
      <c r="AJ532" s="23"/>
      <c r="AK532" s="23"/>
      <c r="AL532" s="23"/>
      <c r="AM532" s="23"/>
      <c r="AN532" s="23"/>
      <c r="AO532" s="23"/>
      <c r="AP532" s="23"/>
      <c r="AQ532" s="23"/>
      <c r="AR532" s="23"/>
      <c r="AS532" s="23"/>
      <c r="AT532" s="23"/>
      <c r="AU532" s="23"/>
      <c r="AV532" s="23"/>
      <c r="AW532" s="23"/>
      <c r="AX532" s="23"/>
      <c r="AY532" s="23"/>
      <c r="AZ532" s="23"/>
      <c r="BA532" s="23"/>
      <c r="BB532" s="23"/>
      <c r="BC532" s="23"/>
      <c r="BD532" s="23"/>
    </row>
    <row r="533" spans="17:56" x14ac:dyDescent="0.25">
      <c r="Q533" s="23"/>
      <c r="R533" s="23"/>
      <c r="S533" s="23"/>
      <c r="T533" s="23"/>
      <c r="U533" s="23"/>
      <c r="V533" s="23"/>
      <c r="W533" s="23"/>
      <c r="X533" s="23"/>
      <c r="Y533" s="23"/>
      <c r="Z533" s="23"/>
      <c r="AA533" s="23"/>
      <c r="AB533" s="23"/>
      <c r="AC533" s="23"/>
      <c r="AD533" s="23"/>
      <c r="AE533" s="23"/>
      <c r="AF533" s="23"/>
      <c r="AG533" s="23"/>
      <c r="AH533" s="23"/>
      <c r="AI533" s="23"/>
      <c r="AJ533" s="23"/>
      <c r="AK533" s="23"/>
      <c r="AL533" s="23"/>
      <c r="AM533" s="23"/>
      <c r="AN533" s="23"/>
      <c r="AO533" s="23"/>
      <c r="AP533" s="23"/>
      <c r="AQ533" s="23"/>
      <c r="AR533" s="23"/>
      <c r="AS533" s="23"/>
      <c r="AT533" s="23"/>
      <c r="AU533" s="23"/>
      <c r="AV533" s="23"/>
      <c r="AW533" s="23"/>
      <c r="AX533" s="23"/>
      <c r="AY533" s="23"/>
      <c r="AZ533" s="23"/>
      <c r="BA533" s="23"/>
      <c r="BB533" s="23"/>
      <c r="BC533" s="23"/>
      <c r="BD533" s="23"/>
    </row>
    <row r="534" spans="17:56" x14ac:dyDescent="0.25">
      <c r="Q534" s="23"/>
      <c r="R534" s="23"/>
      <c r="S534" s="23"/>
      <c r="T534" s="23"/>
      <c r="U534" s="23"/>
      <c r="V534" s="23"/>
      <c r="W534" s="23"/>
      <c r="X534" s="23"/>
      <c r="Y534" s="23"/>
      <c r="Z534" s="23"/>
      <c r="AA534" s="23"/>
      <c r="AB534" s="23"/>
      <c r="AC534" s="23"/>
      <c r="AD534" s="23"/>
      <c r="AE534" s="23"/>
      <c r="AF534" s="23"/>
      <c r="AG534" s="23"/>
      <c r="AH534" s="23"/>
      <c r="AI534" s="23"/>
      <c r="AJ534" s="23"/>
      <c r="AK534" s="23"/>
      <c r="AL534" s="23"/>
      <c r="AM534" s="23"/>
      <c r="AN534" s="23"/>
      <c r="AO534" s="23"/>
      <c r="AP534" s="23"/>
      <c r="AQ534" s="23"/>
      <c r="AR534" s="23"/>
      <c r="AS534" s="23"/>
      <c r="AT534" s="23"/>
      <c r="AU534" s="23"/>
      <c r="AV534" s="23"/>
      <c r="AW534" s="23"/>
      <c r="AX534" s="23"/>
      <c r="AY534" s="23"/>
      <c r="AZ534" s="23"/>
      <c r="BA534" s="23"/>
      <c r="BB534" s="23"/>
      <c r="BC534" s="23"/>
      <c r="BD534" s="23"/>
    </row>
    <row r="535" spans="17:56" x14ac:dyDescent="0.25">
      <c r="Q535" s="23"/>
      <c r="R535" s="23"/>
      <c r="S535" s="23"/>
      <c r="T535" s="23"/>
      <c r="U535" s="23"/>
      <c r="V535" s="23"/>
      <c r="W535" s="23"/>
      <c r="X535" s="23"/>
      <c r="Y535" s="23"/>
      <c r="Z535" s="23"/>
      <c r="AA535" s="23"/>
      <c r="AB535" s="23"/>
      <c r="AC535" s="23"/>
      <c r="AD535" s="23"/>
      <c r="AE535" s="23"/>
      <c r="AF535" s="23"/>
      <c r="AG535" s="23"/>
      <c r="AH535" s="23"/>
      <c r="AI535" s="23"/>
      <c r="AJ535" s="23"/>
      <c r="AK535" s="23"/>
      <c r="AL535" s="23"/>
      <c r="AM535" s="23"/>
      <c r="AN535" s="23"/>
      <c r="AO535" s="23"/>
      <c r="AP535" s="23"/>
      <c r="AQ535" s="23"/>
      <c r="AR535" s="23"/>
      <c r="AS535" s="23"/>
      <c r="AT535" s="23"/>
      <c r="AU535" s="23"/>
      <c r="AV535" s="23"/>
      <c r="AW535" s="23"/>
      <c r="AX535" s="23"/>
      <c r="AY535" s="23"/>
      <c r="AZ535" s="23"/>
      <c r="BA535" s="23"/>
      <c r="BB535" s="23"/>
      <c r="BC535" s="23"/>
      <c r="BD535" s="23"/>
    </row>
    <row r="536" spans="17:56" x14ac:dyDescent="0.25">
      <c r="Q536" s="23"/>
      <c r="R536" s="23"/>
      <c r="S536" s="23"/>
      <c r="T536" s="23"/>
      <c r="U536" s="23"/>
      <c r="V536" s="23"/>
      <c r="W536" s="23"/>
      <c r="X536" s="23"/>
      <c r="Y536" s="23"/>
      <c r="Z536" s="23"/>
      <c r="AA536" s="23"/>
      <c r="AB536" s="23"/>
      <c r="AC536" s="23"/>
      <c r="AD536" s="23"/>
      <c r="AE536" s="23"/>
      <c r="AF536" s="23"/>
      <c r="AG536" s="23"/>
      <c r="AH536" s="23"/>
      <c r="AI536" s="23"/>
      <c r="AJ536" s="23"/>
      <c r="AK536" s="23"/>
      <c r="AL536" s="23"/>
      <c r="AM536" s="23"/>
      <c r="AN536" s="23"/>
      <c r="AO536" s="23"/>
      <c r="AP536" s="23"/>
      <c r="AQ536" s="23"/>
      <c r="AR536" s="23"/>
      <c r="AS536" s="23"/>
      <c r="AT536" s="23"/>
      <c r="AU536" s="23"/>
      <c r="AV536" s="23"/>
      <c r="AW536" s="23"/>
      <c r="AX536" s="23"/>
      <c r="AY536" s="23"/>
      <c r="AZ536" s="23"/>
      <c r="BA536" s="23"/>
      <c r="BB536" s="23"/>
      <c r="BC536" s="23"/>
      <c r="BD536" s="23"/>
    </row>
    <row r="537" spans="17:56" x14ac:dyDescent="0.25">
      <c r="Q537" s="23"/>
      <c r="R537" s="23"/>
      <c r="S537" s="23"/>
      <c r="T537" s="23"/>
      <c r="U537" s="23"/>
      <c r="V537" s="23"/>
      <c r="W537" s="23"/>
      <c r="X537" s="23"/>
      <c r="Y537" s="23"/>
      <c r="Z537" s="23"/>
      <c r="AA537" s="23"/>
      <c r="AB537" s="23"/>
      <c r="AC537" s="23"/>
      <c r="AD537" s="23"/>
      <c r="AE537" s="23"/>
      <c r="AF537" s="23"/>
      <c r="AG537" s="23"/>
      <c r="AH537" s="23"/>
      <c r="AI537" s="23"/>
      <c r="AJ537" s="23"/>
      <c r="AK537" s="23"/>
      <c r="AL537" s="23"/>
      <c r="AM537" s="23"/>
      <c r="AN537" s="23"/>
      <c r="AO537" s="23"/>
      <c r="AP537" s="23"/>
      <c r="AQ537" s="23"/>
      <c r="AR537" s="23"/>
      <c r="AS537" s="23"/>
      <c r="AT537" s="23"/>
      <c r="AU537" s="23"/>
      <c r="AV537" s="23"/>
      <c r="AW537" s="23"/>
      <c r="AX537" s="23"/>
      <c r="AY537" s="23"/>
      <c r="AZ537" s="23"/>
      <c r="BA537" s="23"/>
      <c r="BB537" s="23"/>
      <c r="BC537" s="23"/>
      <c r="BD537" s="23"/>
    </row>
    <row r="538" spans="17:56" x14ac:dyDescent="0.25">
      <c r="Q538" s="23"/>
      <c r="R538" s="23"/>
      <c r="S538" s="23"/>
      <c r="T538" s="23"/>
      <c r="U538" s="23"/>
      <c r="V538" s="23"/>
      <c r="W538" s="23"/>
      <c r="X538" s="23"/>
      <c r="Y538" s="23"/>
      <c r="Z538" s="23"/>
      <c r="AA538" s="23"/>
      <c r="AB538" s="23"/>
      <c r="AC538" s="23"/>
      <c r="AD538" s="23"/>
      <c r="AE538" s="23"/>
      <c r="AF538" s="23"/>
      <c r="AG538" s="23"/>
      <c r="AH538" s="23"/>
      <c r="AI538" s="23"/>
      <c r="AJ538" s="23"/>
      <c r="AK538" s="23"/>
      <c r="AL538" s="23"/>
      <c r="AM538" s="23"/>
      <c r="AN538" s="23"/>
      <c r="AO538" s="23"/>
      <c r="AP538" s="23"/>
      <c r="AQ538" s="23"/>
      <c r="AR538" s="23"/>
      <c r="AS538" s="23"/>
      <c r="AT538" s="23"/>
      <c r="AU538" s="23"/>
      <c r="AV538" s="23"/>
      <c r="AW538" s="23"/>
      <c r="AX538" s="23"/>
      <c r="AY538" s="23"/>
      <c r="AZ538" s="23"/>
      <c r="BA538" s="23"/>
      <c r="BB538" s="23"/>
      <c r="BC538" s="23"/>
      <c r="BD538" s="23"/>
    </row>
    <row r="539" spans="17:56" x14ac:dyDescent="0.25">
      <c r="Q539" s="23"/>
      <c r="R539" s="23"/>
      <c r="S539" s="23"/>
      <c r="T539" s="23"/>
      <c r="U539" s="23"/>
      <c r="V539" s="23"/>
      <c r="W539" s="23"/>
      <c r="X539" s="23"/>
      <c r="Y539" s="23"/>
      <c r="Z539" s="23"/>
      <c r="AA539" s="23"/>
      <c r="AB539" s="23"/>
      <c r="AC539" s="23"/>
      <c r="AD539" s="23"/>
      <c r="AE539" s="23"/>
      <c r="AF539" s="23"/>
      <c r="AG539" s="23"/>
      <c r="AH539" s="23"/>
      <c r="AI539" s="23"/>
      <c r="AJ539" s="23"/>
      <c r="AK539" s="23"/>
      <c r="AL539" s="23"/>
      <c r="AM539" s="23"/>
      <c r="AN539" s="23"/>
      <c r="AO539" s="23"/>
      <c r="AP539" s="23"/>
      <c r="AQ539" s="23"/>
      <c r="AR539" s="23"/>
      <c r="AS539" s="23"/>
      <c r="AT539" s="23"/>
      <c r="AU539" s="23"/>
      <c r="AV539" s="23"/>
      <c r="AW539" s="23"/>
      <c r="AX539" s="23"/>
      <c r="AY539" s="23"/>
      <c r="AZ539" s="23"/>
      <c r="BA539" s="23"/>
      <c r="BB539" s="23"/>
      <c r="BC539" s="23"/>
      <c r="BD539" s="23"/>
    </row>
    <row r="540" spans="17:56" x14ac:dyDescent="0.25">
      <c r="Q540" s="23"/>
      <c r="R540" s="23"/>
      <c r="S540" s="23"/>
      <c r="T540" s="23"/>
      <c r="U540" s="23"/>
      <c r="V540" s="23"/>
      <c r="W540" s="23"/>
      <c r="X540" s="23"/>
      <c r="Y540" s="23"/>
      <c r="Z540" s="23"/>
      <c r="AA540" s="23"/>
      <c r="AB540" s="23"/>
      <c r="AC540" s="23"/>
      <c r="AD540" s="23"/>
      <c r="AE540" s="23"/>
      <c r="AF540" s="23"/>
      <c r="AG540" s="23"/>
      <c r="AH540" s="23"/>
      <c r="AI540" s="23"/>
      <c r="AJ540" s="23"/>
      <c r="AK540" s="23"/>
      <c r="AL540" s="23"/>
      <c r="AM540" s="23"/>
      <c r="AN540" s="23"/>
      <c r="AO540" s="23"/>
      <c r="AP540" s="23"/>
      <c r="AQ540" s="23"/>
      <c r="AR540" s="23"/>
      <c r="AS540" s="23"/>
      <c r="AT540" s="23"/>
      <c r="AU540" s="23"/>
      <c r="AV540" s="23"/>
      <c r="AW540" s="23"/>
      <c r="AX540" s="23"/>
      <c r="AY540" s="23"/>
      <c r="AZ540" s="23"/>
      <c r="BA540" s="23"/>
      <c r="BB540" s="23"/>
      <c r="BC540" s="23"/>
      <c r="BD540" s="23"/>
    </row>
    <row r="541" spans="17:56" x14ac:dyDescent="0.25">
      <c r="Q541" s="23"/>
      <c r="R541" s="23"/>
      <c r="S541" s="23"/>
      <c r="T541" s="23"/>
      <c r="U541" s="23"/>
      <c r="V541" s="23"/>
      <c r="W541" s="23"/>
      <c r="X541" s="23"/>
      <c r="Y541" s="23"/>
      <c r="Z541" s="23"/>
      <c r="AA541" s="23"/>
      <c r="AB541" s="23"/>
      <c r="AC541" s="23"/>
      <c r="AD541" s="23"/>
      <c r="AE541" s="23"/>
      <c r="AF541" s="23"/>
      <c r="AG541" s="23"/>
      <c r="AH541" s="23"/>
      <c r="AI541" s="23"/>
      <c r="AJ541" s="23"/>
      <c r="AK541" s="23"/>
      <c r="AL541" s="23"/>
      <c r="AM541" s="23"/>
      <c r="AN541" s="23"/>
      <c r="AO541" s="23"/>
      <c r="AP541" s="23"/>
      <c r="AQ541" s="23"/>
      <c r="AR541" s="23"/>
      <c r="AS541" s="23"/>
      <c r="AT541" s="23"/>
      <c r="AU541" s="23"/>
      <c r="AV541" s="23"/>
      <c r="AW541" s="23"/>
      <c r="AX541" s="23"/>
      <c r="AY541" s="23"/>
      <c r="AZ541" s="23"/>
      <c r="BA541" s="23"/>
      <c r="BB541" s="23"/>
      <c r="BC541" s="23"/>
      <c r="BD541" s="23"/>
    </row>
    <row r="542" spans="17:56" x14ac:dyDescent="0.25">
      <c r="Q542" s="23"/>
      <c r="R542" s="23"/>
      <c r="S542" s="23"/>
      <c r="T542" s="23"/>
      <c r="U542" s="23"/>
      <c r="V542" s="23"/>
      <c r="W542" s="23"/>
      <c r="X542" s="23"/>
      <c r="Y542" s="23"/>
      <c r="Z542" s="23"/>
      <c r="AA542" s="23"/>
      <c r="AB542" s="23"/>
      <c r="AC542" s="23"/>
      <c r="AD542" s="23"/>
      <c r="AE542" s="23"/>
      <c r="AF542" s="23"/>
      <c r="AG542" s="23"/>
      <c r="AH542" s="23"/>
      <c r="AI542" s="23"/>
      <c r="AJ542" s="23"/>
      <c r="AK542" s="23"/>
      <c r="AL542" s="23"/>
      <c r="AM542" s="23"/>
      <c r="AN542" s="23"/>
      <c r="AO542" s="23"/>
      <c r="AP542" s="23"/>
      <c r="AQ542" s="23"/>
      <c r="AR542" s="23"/>
      <c r="AS542" s="23"/>
      <c r="AT542" s="23"/>
      <c r="AU542" s="23"/>
      <c r="AV542" s="23"/>
      <c r="AW542" s="23"/>
      <c r="AX542" s="23"/>
      <c r="AY542" s="23"/>
      <c r="AZ542" s="23"/>
      <c r="BA542" s="23"/>
      <c r="BB542" s="23"/>
      <c r="BC542" s="23"/>
      <c r="BD542" s="23"/>
    </row>
    <row r="543" spans="17:56" x14ac:dyDescent="0.25">
      <c r="Q543" s="23"/>
      <c r="R543" s="23"/>
      <c r="S543" s="23"/>
      <c r="T543" s="23"/>
      <c r="U543" s="23"/>
      <c r="V543" s="23"/>
      <c r="W543" s="23"/>
      <c r="X543" s="23"/>
      <c r="Y543" s="23"/>
      <c r="Z543" s="23"/>
      <c r="AA543" s="23"/>
      <c r="AB543" s="23"/>
      <c r="AC543" s="23"/>
      <c r="AD543" s="23"/>
      <c r="AE543" s="23"/>
      <c r="AF543" s="23"/>
      <c r="AG543" s="23"/>
      <c r="AH543" s="23"/>
      <c r="AI543" s="23"/>
      <c r="AJ543" s="23"/>
      <c r="AK543" s="23"/>
      <c r="AL543" s="23"/>
      <c r="AM543" s="23"/>
      <c r="AN543" s="23"/>
      <c r="AO543" s="23"/>
      <c r="AP543" s="23"/>
      <c r="AQ543" s="23"/>
      <c r="AR543" s="23"/>
      <c r="AS543" s="23"/>
      <c r="AT543" s="23"/>
      <c r="AU543" s="23"/>
      <c r="AV543" s="23"/>
      <c r="AW543" s="23"/>
      <c r="AX543" s="23"/>
      <c r="AY543" s="23"/>
      <c r="AZ543" s="23"/>
      <c r="BA543" s="23"/>
      <c r="BB543" s="23"/>
      <c r="BC543" s="23"/>
      <c r="BD543" s="23"/>
    </row>
    <row r="544" spans="17:56" x14ac:dyDescent="0.25">
      <c r="Q544" s="23"/>
      <c r="R544" s="23"/>
      <c r="S544" s="23"/>
      <c r="T544" s="23"/>
      <c r="U544" s="23"/>
      <c r="V544" s="23"/>
      <c r="W544" s="23"/>
      <c r="X544" s="23"/>
      <c r="Y544" s="23"/>
      <c r="Z544" s="23"/>
      <c r="AA544" s="23"/>
      <c r="AB544" s="23"/>
      <c r="AC544" s="23"/>
      <c r="AD544" s="23"/>
      <c r="AE544" s="23"/>
      <c r="AF544" s="23"/>
      <c r="AG544" s="23"/>
      <c r="AH544" s="23"/>
      <c r="AI544" s="23"/>
      <c r="AJ544" s="23"/>
      <c r="AK544" s="23"/>
      <c r="AL544" s="23"/>
      <c r="AM544" s="23"/>
      <c r="AN544" s="23"/>
      <c r="AO544" s="23"/>
      <c r="AP544" s="23"/>
      <c r="AQ544" s="23"/>
      <c r="AR544" s="23"/>
      <c r="AS544" s="23"/>
      <c r="AT544" s="23"/>
      <c r="AU544" s="23"/>
      <c r="AV544" s="23"/>
      <c r="AW544" s="23"/>
      <c r="AX544" s="23"/>
      <c r="AY544" s="23"/>
      <c r="AZ544" s="23"/>
      <c r="BA544" s="23"/>
      <c r="BB544" s="23"/>
      <c r="BC544" s="23"/>
      <c r="BD544" s="23"/>
    </row>
    <row r="545" spans="17:56" x14ac:dyDescent="0.25">
      <c r="Q545" s="23"/>
      <c r="R545" s="23"/>
      <c r="S545" s="23"/>
      <c r="T545" s="23"/>
      <c r="U545" s="23"/>
      <c r="V545" s="23"/>
      <c r="W545" s="23"/>
      <c r="X545" s="23"/>
      <c r="Y545" s="23"/>
      <c r="Z545" s="23"/>
      <c r="AA545" s="23"/>
      <c r="AB545" s="23"/>
      <c r="AC545" s="23"/>
      <c r="AD545" s="23"/>
      <c r="AE545" s="23"/>
      <c r="AF545" s="23"/>
      <c r="AG545" s="23"/>
      <c r="AH545" s="23"/>
      <c r="AI545" s="23"/>
      <c r="AJ545" s="23"/>
      <c r="AK545" s="23"/>
      <c r="AL545" s="23"/>
      <c r="AM545" s="23"/>
      <c r="AN545" s="23"/>
      <c r="AO545" s="23"/>
      <c r="AP545" s="23"/>
      <c r="AQ545" s="23"/>
      <c r="AR545" s="23"/>
      <c r="AS545" s="23"/>
      <c r="AT545" s="23"/>
      <c r="AU545" s="23"/>
      <c r="AV545" s="23"/>
      <c r="AW545" s="23"/>
      <c r="AX545" s="23"/>
      <c r="AY545" s="23"/>
      <c r="AZ545" s="23"/>
      <c r="BA545" s="23"/>
      <c r="BB545" s="23"/>
      <c r="BC545" s="23"/>
      <c r="BD545" s="23"/>
    </row>
    <row r="546" spans="17:56" x14ac:dyDescent="0.25">
      <c r="Q546" s="23"/>
      <c r="R546" s="23"/>
      <c r="S546" s="23"/>
      <c r="T546" s="23"/>
      <c r="U546" s="23"/>
      <c r="V546" s="23"/>
      <c r="W546" s="23"/>
      <c r="X546" s="23"/>
      <c r="Y546" s="23"/>
      <c r="Z546" s="23"/>
      <c r="AA546" s="23"/>
      <c r="AB546" s="23"/>
      <c r="AC546" s="23"/>
      <c r="AD546" s="23"/>
      <c r="AE546" s="23"/>
      <c r="AF546" s="23"/>
      <c r="AG546" s="23"/>
      <c r="AH546" s="23"/>
      <c r="AI546" s="23"/>
      <c r="AJ546" s="23"/>
      <c r="AK546" s="23"/>
      <c r="AL546" s="23"/>
      <c r="AM546" s="23"/>
      <c r="AN546" s="23"/>
      <c r="AO546" s="23"/>
      <c r="AP546" s="23"/>
      <c r="AQ546" s="23"/>
      <c r="AR546" s="23"/>
      <c r="AS546" s="23"/>
      <c r="AT546" s="23"/>
      <c r="AU546" s="23"/>
      <c r="AV546" s="23"/>
      <c r="AW546" s="23"/>
      <c r="AX546" s="23"/>
      <c r="AY546" s="23"/>
      <c r="AZ546" s="23"/>
      <c r="BA546" s="23"/>
      <c r="BB546" s="23"/>
      <c r="BC546" s="23"/>
      <c r="BD546" s="23"/>
    </row>
    <row r="547" spans="17:56" x14ac:dyDescent="0.25">
      <c r="Q547" s="23"/>
      <c r="R547" s="23"/>
      <c r="S547" s="23"/>
      <c r="T547" s="23"/>
      <c r="U547" s="23"/>
      <c r="V547" s="23"/>
      <c r="W547" s="23"/>
      <c r="X547" s="23"/>
      <c r="Y547" s="23"/>
      <c r="Z547" s="23"/>
      <c r="AA547" s="23"/>
      <c r="AB547" s="23"/>
      <c r="AC547" s="23"/>
      <c r="AD547" s="23"/>
      <c r="AE547" s="23"/>
      <c r="AF547" s="23"/>
      <c r="AG547" s="23"/>
      <c r="AH547" s="23"/>
      <c r="AI547" s="23"/>
      <c r="AJ547" s="23"/>
      <c r="AK547" s="23"/>
      <c r="AL547" s="23"/>
      <c r="AM547" s="23"/>
      <c r="AN547" s="23"/>
      <c r="AO547" s="23"/>
      <c r="AP547" s="23"/>
      <c r="AQ547" s="23"/>
      <c r="AR547" s="23"/>
      <c r="AS547" s="23"/>
      <c r="AT547" s="23"/>
      <c r="AU547" s="23"/>
      <c r="AV547" s="23"/>
      <c r="AW547" s="23"/>
      <c r="AX547" s="23"/>
      <c r="AY547" s="23"/>
      <c r="AZ547" s="23"/>
      <c r="BA547" s="23"/>
      <c r="BB547" s="23"/>
      <c r="BC547" s="23"/>
      <c r="BD547" s="23"/>
    </row>
  </sheetData>
  <sheetProtection algorithmName="SHA-512" hashValue="QiyOM4WAjRxvSMQzTF2yxB4jP/5FrCgTHqmpLHP/kvUcT5mIRPZ4PCam+PnH9MX9RIf80lzv2W1treeItv5TRw==" saltValue="gnoNE6ONC5AfjC4JL5E2LA==" spinCount="100000" sheet="1" objects="1" scenarios="1" selectLockedCells="1" selectUnlockedCells="1"/>
  <mergeCells count="1">
    <mergeCell ref="A1:A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PQR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Garcia</dc:creator>
  <cp:lastModifiedBy>Oscar Garcia</cp:lastModifiedBy>
  <dcterms:created xsi:type="dcterms:W3CDTF">2020-09-26T01:57:25Z</dcterms:created>
  <dcterms:modified xsi:type="dcterms:W3CDTF">2020-09-26T02:01:47Z</dcterms:modified>
</cp:coreProperties>
</file>