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O:\3. Informes de Seguimientos\7. Plan de Mejoramiento Institucional\19. PMIIVTrim2022\Final\"/>
    </mc:Choice>
  </mc:AlternateContent>
  <xr:revisionPtr revIDLastSave="0" documentId="13_ncr:1_{E6379B87-3366-4AAA-97CF-06146E726792}" xr6:coauthVersionLast="47" xr6:coauthVersionMax="47" xr10:uidLastSave="{00000000-0000-0000-0000-000000000000}"/>
  <bookViews>
    <workbookView xWindow="-120" yWindow="-120" windowWidth="29040" windowHeight="15840" xr2:uid="{00000000-000D-0000-FFFF-FFFF00000000}"/>
  </bookViews>
  <sheets>
    <sheet name="Eficacia" sheetId="4" r:id="rId1"/>
    <sheet name="Efectividad" sheetId="19" state="hidden" r:id="rId2"/>
    <sheet name="Acciones CGR" sheetId="1" r:id="rId3"/>
    <sheet name="Acciones AGN" sheetId="18" state="hidden" r:id="rId4"/>
    <sheet name="Acciones Evaluación OCI" sheetId="15" r:id="rId5"/>
    <sheet name="Avance x Actividad EI" sheetId="20" state="hidden" r:id="rId6"/>
    <sheet name="Avance x Auditoría CGR" sheetId="21" state="hidden" r:id="rId7"/>
    <sheet name="Connotación Hallazgos" sheetId="22" state="hidden" r:id="rId8"/>
    <sheet name="Fenecimiento CGR" sheetId="23" state="hidden" r:id="rId9"/>
    <sheet name="Hoja1" sheetId="24" state="hidden" r:id="rId10"/>
  </sheets>
  <definedNames>
    <definedName name="_xlnm._FilterDatabase" localSheetId="3" hidden="1">'Acciones AGN'!$A$11:$EY$39</definedName>
    <definedName name="_xlnm._FilterDatabase" localSheetId="2" hidden="1">'Acciones CGR'!$2:$780</definedName>
    <definedName name="_xlnm._FilterDatabase" localSheetId="4" hidden="1">'Acciones Evaluación OCI'!$A$2:$BP$241</definedName>
    <definedName name="_xlnm._FilterDatabase" localSheetId="6" hidden="1">'Avance x Auditoría CGR'!$B$3:$L$20</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4" l="1"/>
  <c r="O7" i="4"/>
  <c r="O8" i="4"/>
  <c r="O27" i="4" s="1"/>
  <c r="O9" i="4"/>
  <c r="O10" i="4"/>
  <c r="O11" i="4"/>
  <c r="O12" i="4"/>
  <c r="O13" i="4"/>
  <c r="O14" i="4"/>
  <c r="O15" i="4"/>
  <c r="O16" i="4"/>
  <c r="O17" i="4"/>
  <c r="O18" i="4"/>
  <c r="O19" i="4"/>
  <c r="O20" i="4"/>
  <c r="O21" i="4"/>
  <c r="O22" i="4"/>
  <c r="O23" i="4"/>
  <c r="O24" i="4"/>
  <c r="O25" i="4"/>
  <c r="O26" i="4"/>
  <c r="P27" i="4"/>
  <c r="Q27" i="4"/>
  <c r="R27" i="4"/>
  <c r="S27" i="4"/>
  <c r="D6" i="4"/>
  <c r="E6" i="4"/>
  <c r="F6" i="4"/>
  <c r="G6" i="4"/>
  <c r="D7" i="4"/>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D25" i="4"/>
  <c r="E25" i="4"/>
  <c r="F25" i="4"/>
  <c r="G25" i="4"/>
  <c r="D26" i="4"/>
  <c r="E26" i="4"/>
  <c r="F26" i="4"/>
  <c r="G26" i="4"/>
  <c r="S741" i="1" l="1"/>
  <c r="N741" i="1"/>
  <c r="H20" i="21" l="1"/>
  <c r="L5" i="21"/>
  <c r="L4" i="21"/>
  <c r="N273" i="1"/>
  <c r="N270" i="1"/>
  <c r="N259" i="1"/>
  <c r="N260" i="1"/>
  <c r="N261" i="1"/>
  <c r="N262" i="1"/>
  <c r="N263" i="1"/>
  <c r="N264" i="1"/>
  <c r="N265" i="1"/>
  <c r="N266" i="1"/>
  <c r="N267" i="1"/>
  <c r="N268" i="1"/>
  <c r="N269" i="1"/>
  <c r="N271" i="1"/>
  <c r="N272"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7" i="1"/>
  <c r="N738" i="1"/>
  <c r="N739" i="1"/>
  <c r="N740"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3" i="1"/>
  <c r="S761" i="1"/>
  <c r="U7" i="4"/>
  <c r="U8" i="4"/>
  <c r="U9" i="4"/>
  <c r="U10" i="4"/>
  <c r="U11" i="4"/>
  <c r="U12" i="4"/>
  <c r="U13" i="4"/>
  <c r="U14" i="4"/>
  <c r="U15" i="4"/>
  <c r="U16" i="4"/>
  <c r="U17" i="4"/>
  <c r="U18" i="4"/>
  <c r="U19" i="4"/>
  <c r="U20" i="4"/>
  <c r="U21" i="4"/>
  <c r="U22" i="4"/>
  <c r="U23" i="4"/>
  <c r="U24" i="4"/>
  <c r="U25" i="4"/>
  <c r="U26" i="4"/>
  <c r="U6" i="4"/>
  <c r="P233" i="15"/>
  <c r="P232" i="15"/>
  <c r="P231" i="15"/>
  <c r="P230" i="15"/>
  <c r="P229" i="15"/>
  <c r="P228" i="15"/>
  <c r="P227" i="15"/>
  <c r="P226" i="15"/>
  <c r="P225" i="15"/>
  <c r="P224" i="15"/>
  <c r="P223" i="15"/>
  <c r="P222" i="15"/>
  <c r="P221" i="15"/>
  <c r="P220" i="15"/>
  <c r="P219" i="15"/>
  <c r="P218" i="15"/>
  <c r="P236" i="15"/>
  <c r="P235" i="15"/>
  <c r="P234" i="15"/>
  <c r="P241" i="15"/>
  <c r="P240" i="15"/>
  <c r="P239" i="15"/>
  <c r="P238" i="15"/>
  <c r="P237" i="15"/>
  <c r="P217" i="15"/>
  <c r="P216" i="15"/>
  <c r="P20" i="22"/>
  <c r="N20" i="22"/>
  <c r="L20" i="22"/>
  <c r="K20" i="22"/>
  <c r="I20" i="22"/>
  <c r="G20" i="22"/>
  <c r="E20" i="22"/>
  <c r="D20" i="22"/>
  <c r="K20" i="21"/>
  <c r="J20" i="21"/>
  <c r="I20" i="21"/>
  <c r="F20" i="21"/>
  <c r="L19" i="21"/>
  <c r="L18" i="21"/>
  <c r="G17" i="21"/>
  <c r="L17" i="21" s="1"/>
  <c r="G16" i="21"/>
  <c r="L16" i="21" s="1"/>
  <c r="G15" i="21"/>
  <c r="L15" i="21" s="1"/>
  <c r="G14" i="21"/>
  <c r="L14" i="21" s="1"/>
  <c r="G13" i="21"/>
  <c r="L13" i="21" s="1"/>
  <c r="G12" i="21"/>
  <c r="L12" i="21" s="1"/>
  <c r="G11" i="21"/>
  <c r="L11" i="21" s="1"/>
  <c r="L10" i="21"/>
  <c r="L9" i="21"/>
  <c r="L8" i="21"/>
  <c r="L7" i="21"/>
  <c r="L6" i="21"/>
  <c r="K26" i="20"/>
  <c r="J26" i="20"/>
  <c r="I26" i="20"/>
  <c r="H26" i="20"/>
  <c r="L26" i="20" s="1"/>
  <c r="G26" i="20"/>
  <c r="F26" i="20"/>
  <c r="L25" i="20"/>
  <c r="L24" i="20"/>
  <c r="L23" i="20"/>
  <c r="L22" i="20"/>
  <c r="L21" i="20"/>
  <c r="L20" i="20"/>
  <c r="L19" i="20"/>
  <c r="L18" i="20"/>
  <c r="L17" i="20"/>
  <c r="L16" i="20"/>
  <c r="L15" i="20"/>
  <c r="L14" i="20"/>
  <c r="L13" i="20"/>
  <c r="L12" i="20"/>
  <c r="L11" i="20"/>
  <c r="L10" i="20"/>
  <c r="L9" i="20"/>
  <c r="L8" i="20"/>
  <c r="L7" i="20"/>
  <c r="L6" i="20"/>
  <c r="L5" i="20"/>
  <c r="L4" i="20"/>
  <c r="D7" i="19"/>
  <c r="E7" i="19"/>
  <c r="F7" i="19"/>
  <c r="G7" i="19"/>
  <c r="I7" i="19"/>
  <c r="C7" i="19" s="1"/>
  <c r="Q7" i="19"/>
  <c r="D8" i="19"/>
  <c r="E8" i="19"/>
  <c r="F8" i="19"/>
  <c r="G8" i="19"/>
  <c r="I8" i="19"/>
  <c r="Q8" i="19"/>
  <c r="C8" i="19" s="1"/>
  <c r="D9" i="19"/>
  <c r="D28" i="19" s="1"/>
  <c r="E9" i="19"/>
  <c r="F9" i="19"/>
  <c r="G9" i="19"/>
  <c r="I9" i="19"/>
  <c r="C9" i="19" s="1"/>
  <c r="Q9" i="19"/>
  <c r="C10" i="19"/>
  <c r="D10" i="19"/>
  <c r="E10" i="19"/>
  <c r="F10" i="19"/>
  <c r="G10" i="19"/>
  <c r="I10" i="19"/>
  <c r="Q10" i="19"/>
  <c r="D11" i="19"/>
  <c r="E11" i="19"/>
  <c r="F11" i="19"/>
  <c r="F28" i="19" s="1"/>
  <c r="G11" i="19"/>
  <c r="I11" i="19"/>
  <c r="C11" i="19" s="1"/>
  <c r="Q11" i="19"/>
  <c r="D12" i="19"/>
  <c r="E12" i="19"/>
  <c r="F12" i="19"/>
  <c r="G12" i="19"/>
  <c r="I12" i="19"/>
  <c r="C12" i="19" s="1"/>
  <c r="Q12" i="19"/>
  <c r="D13" i="19"/>
  <c r="E13" i="19"/>
  <c r="F13" i="19"/>
  <c r="G13" i="19"/>
  <c r="I13" i="19"/>
  <c r="C13" i="19" s="1"/>
  <c r="Q13" i="19"/>
  <c r="D14" i="19"/>
  <c r="E14" i="19"/>
  <c r="F14" i="19"/>
  <c r="G14" i="19"/>
  <c r="I14" i="19"/>
  <c r="C14" i="19" s="1"/>
  <c r="Q14" i="19"/>
  <c r="D15" i="19"/>
  <c r="E15" i="19"/>
  <c r="F15" i="19"/>
  <c r="G15" i="19"/>
  <c r="I15" i="19"/>
  <c r="C15" i="19" s="1"/>
  <c r="Q15" i="19"/>
  <c r="C16" i="19"/>
  <c r="D16" i="19"/>
  <c r="E16" i="19"/>
  <c r="F16" i="19"/>
  <c r="G16" i="19"/>
  <c r="I16" i="19"/>
  <c r="Q16" i="19"/>
  <c r="D17" i="19"/>
  <c r="E17" i="19"/>
  <c r="F17" i="19"/>
  <c r="G17" i="19"/>
  <c r="I17" i="19"/>
  <c r="C17" i="19" s="1"/>
  <c r="Q17" i="19"/>
  <c r="C18" i="19"/>
  <c r="D18" i="19"/>
  <c r="E18" i="19"/>
  <c r="E28" i="19" s="1"/>
  <c r="F18" i="19"/>
  <c r="G18" i="19"/>
  <c r="I18" i="19"/>
  <c r="Q18" i="19"/>
  <c r="D19" i="19"/>
  <c r="E19" i="19"/>
  <c r="F19" i="19"/>
  <c r="G19" i="19"/>
  <c r="I19" i="19"/>
  <c r="C19" i="19" s="1"/>
  <c r="Q19" i="19"/>
  <c r="D20" i="19"/>
  <c r="E20" i="19"/>
  <c r="F20" i="19"/>
  <c r="G20" i="19"/>
  <c r="I20" i="19"/>
  <c r="C20" i="19" s="1"/>
  <c r="Q20" i="19"/>
  <c r="D21" i="19"/>
  <c r="E21" i="19"/>
  <c r="F21" i="19"/>
  <c r="G21" i="19"/>
  <c r="I21" i="19"/>
  <c r="C21" i="19" s="1"/>
  <c r="Q21" i="19"/>
  <c r="D22" i="19"/>
  <c r="E22" i="19"/>
  <c r="F22" i="19"/>
  <c r="G22" i="19"/>
  <c r="I22" i="19"/>
  <c r="C22" i="19" s="1"/>
  <c r="Q22" i="19"/>
  <c r="D23" i="19"/>
  <c r="E23" i="19"/>
  <c r="F23" i="19"/>
  <c r="G23" i="19"/>
  <c r="I23" i="19"/>
  <c r="C23" i="19" s="1"/>
  <c r="Q23" i="19"/>
  <c r="C24" i="19"/>
  <c r="D24" i="19"/>
  <c r="E24" i="19"/>
  <c r="F24" i="19"/>
  <c r="G24" i="19"/>
  <c r="I24" i="19"/>
  <c r="Q24" i="19"/>
  <c r="D25" i="19"/>
  <c r="E25" i="19"/>
  <c r="F25" i="19"/>
  <c r="G25" i="19"/>
  <c r="I25" i="19"/>
  <c r="C25" i="19" s="1"/>
  <c r="Q25" i="19"/>
  <c r="C26" i="19"/>
  <c r="D26" i="19"/>
  <c r="E26" i="19"/>
  <c r="F26" i="19"/>
  <c r="G26" i="19"/>
  <c r="I26" i="19"/>
  <c r="Q26" i="19"/>
  <c r="C27" i="19"/>
  <c r="D27" i="19"/>
  <c r="E27" i="19"/>
  <c r="F27" i="19"/>
  <c r="G27" i="19"/>
  <c r="I27" i="19"/>
  <c r="Q27" i="19"/>
  <c r="G28" i="19"/>
  <c r="J28" i="19"/>
  <c r="K28" i="19"/>
  <c r="L28" i="19"/>
  <c r="M28" i="19"/>
  <c r="N28" i="19"/>
  <c r="O28" i="19"/>
  <c r="Q28" i="19"/>
  <c r="R28" i="19"/>
  <c r="S28" i="19"/>
  <c r="T28" i="19"/>
  <c r="U28" i="19"/>
  <c r="P215" i="15"/>
  <c r="P214" i="15"/>
  <c r="P213" i="15"/>
  <c r="P212" i="15"/>
  <c r="P211" i="15"/>
  <c r="P210" i="15"/>
  <c r="P209" i="15"/>
  <c r="P208" i="15"/>
  <c r="P207" i="15"/>
  <c r="P206" i="15"/>
  <c r="P205" i="15"/>
  <c r="P204" i="15"/>
  <c r="EU33" i="18"/>
  <c r="EU34" i="18"/>
  <c r="EU35" i="18"/>
  <c r="EU36" i="18"/>
  <c r="EU37" i="18"/>
  <c r="EU38" i="18"/>
  <c r="EU39" i="18" s="1"/>
  <c r="I8" i="4"/>
  <c r="I7" i="4"/>
  <c r="C7" i="4" s="1"/>
  <c r="I9" i="4"/>
  <c r="C9" i="4" s="1"/>
  <c r="I10" i="4"/>
  <c r="C10" i="4" s="1"/>
  <c r="I11" i="4"/>
  <c r="I12" i="4"/>
  <c r="I13" i="4"/>
  <c r="C13" i="4" s="1"/>
  <c r="I14" i="4"/>
  <c r="C14" i="4" s="1"/>
  <c r="I15" i="4"/>
  <c r="C15" i="4" s="1"/>
  <c r="I16" i="4"/>
  <c r="C16" i="4" s="1"/>
  <c r="I17" i="4"/>
  <c r="C17" i="4" s="1"/>
  <c r="I18" i="4"/>
  <c r="C18" i="4" s="1"/>
  <c r="I19" i="4"/>
  <c r="C19" i="4" s="1"/>
  <c r="I20" i="4"/>
  <c r="C20" i="4" s="1"/>
  <c r="I21" i="4"/>
  <c r="C21" i="4" s="1"/>
  <c r="I22" i="4"/>
  <c r="C22" i="4" s="1"/>
  <c r="I23" i="4"/>
  <c r="C23" i="4" s="1"/>
  <c r="I24" i="4"/>
  <c r="C24" i="4" s="1"/>
  <c r="I25" i="4"/>
  <c r="C25" i="4" s="1"/>
  <c r="I26" i="4"/>
  <c r="C26" i="4" s="1"/>
  <c r="I6" i="4"/>
  <c r="C6" i="4" s="1"/>
  <c r="S693" i="1"/>
  <c r="C12" i="4" l="1"/>
  <c r="C11" i="4"/>
  <c r="C8" i="4"/>
  <c r="I27" i="4"/>
  <c r="U27" i="4"/>
  <c r="G20" i="21"/>
  <c r="L20" i="21" s="1"/>
  <c r="C28" i="19"/>
  <c r="I28" i="19"/>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7" i="1"/>
  <c r="S738" i="1"/>
  <c r="S739" i="1"/>
  <c r="S740" i="1"/>
  <c r="S742" i="1"/>
  <c r="S743" i="1"/>
  <c r="S744" i="1"/>
  <c r="S745" i="1"/>
  <c r="S746" i="1"/>
  <c r="S747" i="1"/>
  <c r="S748" i="1"/>
  <c r="S749" i="1"/>
  <c r="S750" i="1"/>
  <c r="S751" i="1"/>
  <c r="S752" i="1"/>
  <c r="S753" i="1"/>
  <c r="S754" i="1"/>
  <c r="S755" i="1"/>
  <c r="S756" i="1"/>
  <c r="S757" i="1"/>
  <c r="S758" i="1"/>
  <c r="S759" i="1"/>
  <c r="S760" i="1"/>
  <c r="S762" i="1"/>
  <c r="S763" i="1"/>
  <c r="S764" i="1"/>
  <c r="S765" i="1"/>
  <c r="S766" i="1"/>
  <c r="S767" i="1"/>
  <c r="S768" i="1"/>
  <c r="S769" i="1"/>
  <c r="S770" i="1"/>
  <c r="S771" i="1"/>
  <c r="S772" i="1"/>
  <c r="S773" i="1"/>
  <c r="S774" i="1"/>
  <c r="S775" i="1"/>
  <c r="S776" i="1"/>
  <c r="S777" i="1"/>
  <c r="S778" i="1"/>
  <c r="S779" i="1"/>
  <c r="S780" i="1"/>
  <c r="K27" i="4" l="1"/>
  <c r="P160" i="15" l="1"/>
  <c r="P173" i="15" l="1"/>
  <c r="P169" i="15" l="1"/>
  <c r="EU27" i="18" l="1"/>
  <c r="EU23" i="18"/>
  <c r="EU18" i="18"/>
  <c r="Y27" i="4" l="1"/>
  <c r="X27" i="4"/>
  <c r="W27" i="4"/>
  <c r="V27" i="4"/>
  <c r="L27" i="4"/>
  <c r="J27" i="4"/>
  <c r="D27" i="4"/>
  <c r="M24" i="4"/>
  <c r="G24" i="4" s="1"/>
  <c r="M11" i="4"/>
  <c r="G11" i="4" s="1"/>
  <c r="E27" i="4"/>
  <c r="DT53" i="18"/>
  <c r="DS38" i="18"/>
  <c r="EK37" i="18"/>
  <c r="DS37" i="18"/>
  <c r="EK36" i="18"/>
  <c r="DS36" i="18"/>
  <c r="EK35" i="18"/>
  <c r="DS35" i="18"/>
  <c r="EK34" i="18"/>
  <c r="DS34" i="18"/>
  <c r="EK33" i="18"/>
  <c r="DS33" i="18"/>
  <c r="EK32" i="18"/>
  <c r="DS32" i="18"/>
  <c r="EK31" i="18"/>
  <c r="DS31" i="18"/>
  <c r="I30" i="18"/>
  <c r="I29" i="18"/>
  <c r="DE28" i="18"/>
  <c r="DE38" i="18" s="1"/>
  <c r="CY28" i="18"/>
  <c r="CS28" i="18"/>
  <c r="CS38" i="18" s="1"/>
  <c r="CM28" i="18"/>
  <c r="CM38" i="18" s="1"/>
  <c r="CG28" i="18"/>
  <c r="CG38" i="18" s="1"/>
  <c r="BX28" i="18"/>
  <c r="BX38" i="18" s="1"/>
  <c r="BO28" i="18"/>
  <c r="BO38" i="18" s="1"/>
  <c r="BF28" i="18"/>
  <c r="BF38" i="18" s="1"/>
  <c r="AW28" i="18"/>
  <c r="AW38" i="18" s="1"/>
  <c r="AN28" i="18"/>
  <c r="AN38" i="18" s="1"/>
  <c r="AE28" i="18"/>
  <c r="AE38" i="18" s="1"/>
  <c r="R28" i="18"/>
  <c r="R38" i="18" s="1"/>
  <c r="L28" i="18"/>
  <c r="L38" i="18" s="1"/>
  <c r="I28" i="18"/>
  <c r="EL27" i="18"/>
  <c r="EC27" i="18"/>
  <c r="DT27" i="18"/>
  <c r="DE27" i="18"/>
  <c r="DE37" i="18" s="1"/>
  <c r="CY27" i="18"/>
  <c r="CS27" i="18"/>
  <c r="CS37" i="18" s="1"/>
  <c r="CM27" i="18"/>
  <c r="CM37" i="18" s="1"/>
  <c r="CG27" i="18"/>
  <c r="CG37" i="18" s="1"/>
  <c r="BX27" i="18"/>
  <c r="BX37" i="18" s="1"/>
  <c r="BO27" i="18"/>
  <c r="BO37" i="18" s="1"/>
  <c r="BF27" i="18"/>
  <c r="BF37" i="18" s="1"/>
  <c r="AW27" i="18"/>
  <c r="AW37" i="18" s="1"/>
  <c r="AN27" i="18"/>
  <c r="AN37" i="18" s="1"/>
  <c r="AD27" i="18"/>
  <c r="AE27" i="18" s="1"/>
  <c r="AE37" i="18" s="1"/>
  <c r="R27" i="18"/>
  <c r="R37" i="18" s="1"/>
  <c r="L27" i="18"/>
  <c r="L37" i="18" s="1"/>
  <c r="I27" i="18"/>
  <c r="DQ25" i="18"/>
  <c r="DT24" i="18"/>
  <c r="DQ24" i="18"/>
  <c r="I24" i="18"/>
  <c r="EL23" i="18"/>
  <c r="EC23" i="18"/>
  <c r="DT23" i="18"/>
  <c r="DQ23" i="18"/>
  <c r="DE23" i="18"/>
  <c r="DE36" i="18" s="1"/>
  <c r="CY23" i="18"/>
  <c r="CS23" i="18"/>
  <c r="CS36" i="18" s="1"/>
  <c r="CM23" i="18"/>
  <c r="CM36" i="18" s="1"/>
  <c r="CG23" i="18"/>
  <c r="CG36" i="18" s="1"/>
  <c r="BX23" i="18"/>
  <c r="BX36" i="18" s="1"/>
  <c r="BO23" i="18"/>
  <c r="BO36" i="18" s="1"/>
  <c r="BF23" i="18"/>
  <c r="BF36" i="18" s="1"/>
  <c r="AW23" i="18"/>
  <c r="AW36" i="18" s="1"/>
  <c r="AN23" i="18"/>
  <c r="AN36" i="18" s="1"/>
  <c r="AE23" i="18"/>
  <c r="AE36" i="18" s="1"/>
  <c r="R23" i="18"/>
  <c r="R36" i="18" s="1"/>
  <c r="L23" i="18"/>
  <c r="L36" i="18" s="1"/>
  <c r="I23" i="18"/>
  <c r="EL22" i="18"/>
  <c r="EC22" i="18"/>
  <c r="DT22" i="18"/>
  <c r="DQ22" i="18"/>
  <c r="DE22" i="18"/>
  <c r="DE35" i="18" s="1"/>
  <c r="CY22" i="18"/>
  <c r="CS22" i="18"/>
  <c r="CS35" i="18" s="1"/>
  <c r="CM22" i="18"/>
  <c r="CM35" i="18" s="1"/>
  <c r="CG22" i="18"/>
  <c r="CG35" i="18" s="1"/>
  <c r="BX22" i="18"/>
  <c r="BX35" i="18" s="1"/>
  <c r="BO22" i="18"/>
  <c r="BO35" i="18" s="1"/>
  <c r="BF22" i="18"/>
  <c r="BF35" i="18" s="1"/>
  <c r="AW22" i="18"/>
  <c r="AW35" i="18" s="1"/>
  <c r="AN22" i="18"/>
  <c r="AN35" i="18" s="1"/>
  <c r="AE22" i="18"/>
  <c r="AE35" i="18" s="1"/>
  <c r="R22" i="18"/>
  <c r="R35" i="18" s="1"/>
  <c r="L22" i="18"/>
  <c r="F35" i="18" s="1"/>
  <c r="I22" i="18"/>
  <c r="I21" i="18"/>
  <c r="DE20" i="18"/>
  <c r="DE34" i="18" s="1"/>
  <c r="CY20" i="18"/>
  <c r="CS20" i="18"/>
  <c r="CS34" i="18" s="1"/>
  <c r="CM20" i="18"/>
  <c r="CM34" i="18" s="1"/>
  <c r="CG20" i="18"/>
  <c r="CG34" i="18" s="1"/>
  <c r="BX20" i="18"/>
  <c r="BX34" i="18" s="1"/>
  <c r="BO20" i="18"/>
  <c r="BO34" i="18" s="1"/>
  <c r="BF20" i="18"/>
  <c r="BF34" i="18" s="1"/>
  <c r="AW20" i="18"/>
  <c r="AW34" i="18" s="1"/>
  <c r="AN20" i="18"/>
  <c r="AN34" i="18" s="1"/>
  <c r="AE20" i="18"/>
  <c r="AE34" i="18" s="1"/>
  <c r="R20" i="18"/>
  <c r="R34" i="18" s="1"/>
  <c r="L20" i="18"/>
  <c r="L34" i="18" s="1"/>
  <c r="I20" i="18"/>
  <c r="AM19" i="18"/>
  <c r="AN18" i="18" s="1"/>
  <c r="AN33" i="18" s="1"/>
  <c r="I19" i="18"/>
  <c r="EL18" i="18"/>
  <c r="EC18" i="18"/>
  <c r="DT18" i="18"/>
  <c r="DQ18" i="18"/>
  <c r="DE18" i="18"/>
  <c r="DE33" i="18" s="1"/>
  <c r="CY18" i="18"/>
  <c r="CS18" i="18"/>
  <c r="CS33" i="18" s="1"/>
  <c r="CM18" i="18"/>
  <c r="CM33" i="18" s="1"/>
  <c r="CG18" i="18"/>
  <c r="CG33" i="18" s="1"/>
  <c r="BX18" i="18"/>
  <c r="BX33" i="18" s="1"/>
  <c r="BO18" i="18"/>
  <c r="BO33" i="18" s="1"/>
  <c r="BF18" i="18"/>
  <c r="BF33" i="18" s="1"/>
  <c r="AW18" i="18"/>
  <c r="AW33" i="18" s="1"/>
  <c r="AE18" i="18"/>
  <c r="AE33" i="18" s="1"/>
  <c r="R18" i="18"/>
  <c r="R33" i="18" s="1"/>
  <c r="L18" i="18"/>
  <c r="L33" i="18" s="1"/>
  <c r="I18" i="18"/>
  <c r="I17" i="18"/>
  <c r="I16" i="18"/>
  <c r="DE15" i="18"/>
  <c r="DE32" i="18" s="1"/>
  <c r="CY15" i="18"/>
  <c r="CS15" i="18"/>
  <c r="CS32" i="18" s="1"/>
  <c r="CM15" i="18"/>
  <c r="CM32" i="18" s="1"/>
  <c r="CG15" i="18"/>
  <c r="CG32" i="18" s="1"/>
  <c r="BX15" i="18"/>
  <c r="BX32" i="18" s="1"/>
  <c r="BO15" i="18"/>
  <c r="BO32" i="18" s="1"/>
  <c r="BF15" i="18"/>
  <c r="BF32" i="18" s="1"/>
  <c r="AW15" i="18"/>
  <c r="AW32" i="18" s="1"/>
  <c r="AN15" i="18"/>
  <c r="AN32" i="18" s="1"/>
  <c r="AE15" i="18"/>
  <c r="AE32" i="18" s="1"/>
  <c r="R15" i="18"/>
  <c r="R32" i="18" s="1"/>
  <c r="L15" i="18"/>
  <c r="L32" i="18" s="1"/>
  <c r="I15" i="18"/>
  <c r="I14" i="18"/>
  <c r="I13" i="18"/>
  <c r="DE12" i="18"/>
  <c r="DE31" i="18" s="1"/>
  <c r="CY12" i="18"/>
  <c r="CS12" i="18"/>
  <c r="CS31" i="18" s="1"/>
  <c r="CM12" i="18"/>
  <c r="CM31" i="18" s="1"/>
  <c r="CG12" i="18"/>
  <c r="CG31" i="18" s="1"/>
  <c r="BX12" i="18"/>
  <c r="BX31" i="18" s="1"/>
  <c r="BO12" i="18"/>
  <c r="BO31" i="18" s="1"/>
  <c r="BF12" i="18"/>
  <c r="BF31" i="18" s="1"/>
  <c r="AW12" i="18"/>
  <c r="AW31" i="18" s="1"/>
  <c r="AN12" i="18"/>
  <c r="AN31" i="18" s="1"/>
  <c r="AE12" i="18"/>
  <c r="R12" i="18"/>
  <c r="AE31" i="18" s="1"/>
  <c r="L12" i="18"/>
  <c r="L31" i="18" s="1"/>
  <c r="I12" i="18"/>
  <c r="I29" i="4" l="1"/>
  <c r="DE39" i="18"/>
  <c r="EK39" i="18"/>
  <c r="F34" i="18"/>
  <c r="AE39" i="18"/>
  <c r="BX39" i="18"/>
  <c r="F33" i="18"/>
  <c r="CS39" i="18"/>
  <c r="L35" i="18"/>
  <c r="L39" i="18" s="1"/>
  <c r="F36" i="18"/>
  <c r="F32" i="18"/>
  <c r="G27" i="4"/>
  <c r="AN39" i="18"/>
  <c r="DS39" i="18"/>
  <c r="CG39" i="18"/>
  <c r="F31" i="18"/>
  <c r="U29" i="4"/>
  <c r="F27" i="4"/>
  <c r="M27" i="4"/>
  <c r="CM39" i="18"/>
  <c r="BF39" i="18"/>
  <c r="AW39" i="18"/>
  <c r="BO39" i="18"/>
  <c r="F38" i="18"/>
  <c r="R31" i="18"/>
  <c r="R39" i="18" s="1"/>
  <c r="F37" i="18"/>
  <c r="E39" i="18" l="1"/>
  <c r="C27" i="4"/>
  <c r="C29" i="4" s="1"/>
  <c r="P159" i="15" l="1"/>
  <c r="P151" i="15"/>
  <c r="P103" i="15" l="1"/>
  <c r="S3" i="1" l="1"/>
  <c r="P184" i="15" l="1"/>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5" i="15"/>
  <c r="P154" i="15"/>
  <c r="P126" i="15" l="1"/>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l="1"/>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46" authorId="0" shapeId="0" xr:uid="{00000000-0006-0000-01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46" authorId="0" shapeId="0" xr:uid="{00000000-0006-0000-01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47" authorId="0" shapeId="0" xr:uid="{00000000-0006-0000-01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10" authorId="0" shapeId="0" xr:uid="{00000000-0006-0000-0200-000001000000}">
      <text>
        <r>
          <rPr>
            <sz val="9"/>
            <color indexed="81"/>
            <rFont val="Tahoma"/>
            <family val="2"/>
          </rPr>
          <t xml:space="preserve">Dejar las observaciones frente al cumplimiento y efectividad de las tareas implementadas. 
</t>
        </r>
      </text>
    </comment>
    <comment ref="U10" authorId="0" shapeId="0" xr:uid="{00000000-0006-0000-0200-000002000000}">
      <text>
        <r>
          <rPr>
            <sz val="9"/>
            <color indexed="81"/>
            <rFont val="Tahoma"/>
            <family val="2"/>
          </rPr>
          <t xml:space="preserve">Dejar las observaciones frente al cumplimiento y efectividad de las tareas implementadas. 
</t>
        </r>
      </text>
    </comment>
    <comment ref="W10" authorId="1" shapeId="0" xr:uid="{00000000-0006-0000-0200-000003000000}">
      <text>
        <r>
          <rPr>
            <b/>
            <sz val="9"/>
            <color indexed="81"/>
            <rFont val="Tahoma"/>
            <family val="2"/>
          </rPr>
          <t xml:space="preserve">Fecha en que se cierra completamente el hallazgo
</t>
        </r>
      </text>
    </comment>
    <comment ref="X10" authorId="1" shapeId="0" xr:uid="{00000000-0006-0000-0200-000004000000}">
      <text>
        <r>
          <rPr>
            <b/>
            <sz val="9"/>
            <color indexed="81"/>
            <rFont val="Tahoma"/>
            <family val="2"/>
          </rPr>
          <t>Número de radicado con el cual la entidad realiza el cierre del hallazgo</t>
        </r>
      </text>
    </comment>
    <comment ref="Z10" authorId="1" shapeId="0" xr:uid="{00000000-0006-0000-0200-000005000000}">
      <text>
        <r>
          <rPr>
            <b/>
            <sz val="9"/>
            <color indexed="81"/>
            <rFont val="Tahoma"/>
            <family val="2"/>
          </rPr>
          <t xml:space="preserve">Fecha en que se cierra completamente el hallazgo
</t>
        </r>
      </text>
    </comment>
    <comment ref="AA10" authorId="1" shapeId="0" xr:uid="{00000000-0006-0000-0200-000006000000}">
      <text>
        <r>
          <rPr>
            <b/>
            <sz val="9"/>
            <color indexed="81"/>
            <rFont val="Tahoma"/>
            <family val="2"/>
          </rPr>
          <t>Número de radicado con el cual la entidad realiza el cierre del hallazgo</t>
        </r>
      </text>
    </comment>
    <comment ref="AH10" authorId="0" shapeId="0" xr:uid="{00000000-0006-0000-0200-000007000000}">
      <text>
        <r>
          <rPr>
            <sz val="9"/>
            <color indexed="81"/>
            <rFont val="Tahoma"/>
            <family val="2"/>
          </rPr>
          <t xml:space="preserve">Dejar las observaciones frente al cumplimiento y efectividad de las tareas implementadas. 
</t>
        </r>
      </text>
    </comment>
    <comment ref="AJ10" authorId="1" shapeId="0" xr:uid="{00000000-0006-0000-0200-000008000000}">
      <text>
        <r>
          <rPr>
            <b/>
            <sz val="9"/>
            <color indexed="81"/>
            <rFont val="Tahoma"/>
            <family val="2"/>
          </rPr>
          <t xml:space="preserve">Fecha en que se cierra completamente el hallazgo
</t>
        </r>
      </text>
    </comment>
    <comment ref="AK10" authorId="1" shapeId="0" xr:uid="{00000000-0006-0000-0200-000009000000}">
      <text>
        <r>
          <rPr>
            <b/>
            <sz val="9"/>
            <color indexed="81"/>
            <rFont val="Tahoma"/>
            <family val="2"/>
          </rPr>
          <t>Número de radicado con el cual la entidad realiza el cierre del hallazgo</t>
        </r>
      </text>
    </comment>
    <comment ref="AQ10" authorId="0" shapeId="0" xr:uid="{00000000-0006-0000-0200-00000A000000}">
      <text>
        <r>
          <rPr>
            <sz val="9"/>
            <color indexed="81"/>
            <rFont val="Tahoma"/>
            <family val="2"/>
          </rPr>
          <t xml:space="preserve">Dejar las observaciones frente al cumplimiento y efectividad de las tareas implementadas. 
</t>
        </r>
      </text>
    </comment>
    <comment ref="AS10" authorId="1" shapeId="0" xr:uid="{00000000-0006-0000-0200-00000B000000}">
      <text>
        <r>
          <rPr>
            <b/>
            <sz val="9"/>
            <color indexed="81"/>
            <rFont val="Tahoma"/>
            <family val="2"/>
          </rPr>
          <t xml:space="preserve">Fecha en que se cierra completamente el hallazgo
</t>
        </r>
      </text>
    </comment>
    <comment ref="AT10" authorId="1" shapeId="0" xr:uid="{00000000-0006-0000-0200-00000C000000}">
      <text>
        <r>
          <rPr>
            <b/>
            <sz val="9"/>
            <color indexed="81"/>
            <rFont val="Tahoma"/>
            <family val="2"/>
          </rPr>
          <t>Número de radicado con el cual la entidad realiza el cierre del hallazgo</t>
        </r>
      </text>
    </comment>
    <comment ref="AZ10" authorId="0" shapeId="0" xr:uid="{00000000-0006-0000-0200-00000D000000}">
      <text>
        <r>
          <rPr>
            <sz val="9"/>
            <color indexed="81"/>
            <rFont val="Tahoma"/>
            <family val="2"/>
          </rPr>
          <t xml:space="preserve">Dejar las observaciones frente al cumplimiento y efectividad de las tareas implementadas. 
</t>
        </r>
      </text>
    </comment>
    <comment ref="BB10" authorId="1" shapeId="0" xr:uid="{00000000-0006-0000-0200-00000E000000}">
      <text>
        <r>
          <rPr>
            <b/>
            <sz val="9"/>
            <color indexed="81"/>
            <rFont val="Tahoma"/>
            <family val="2"/>
          </rPr>
          <t xml:space="preserve">Fecha en que se cierra completamente el hallazgo
</t>
        </r>
      </text>
    </comment>
    <comment ref="BC10" authorId="1" shapeId="0" xr:uid="{00000000-0006-0000-0200-00000F000000}">
      <text>
        <r>
          <rPr>
            <b/>
            <sz val="9"/>
            <color indexed="81"/>
            <rFont val="Tahoma"/>
            <family val="2"/>
          </rPr>
          <t>Número de radicado con el cual la entidad realiza el cierre del hallazgo</t>
        </r>
      </text>
    </comment>
    <comment ref="BI10" authorId="0" shapeId="0" xr:uid="{00000000-0006-0000-0200-000010000000}">
      <text>
        <r>
          <rPr>
            <sz val="9"/>
            <color indexed="81"/>
            <rFont val="Tahoma"/>
            <family val="2"/>
          </rPr>
          <t xml:space="preserve">Dejar las observaciones frente al cumplimiento y efectividad de las tareas implementadas. 
</t>
        </r>
      </text>
    </comment>
    <comment ref="BK10" authorId="1" shapeId="0" xr:uid="{00000000-0006-0000-0200-000011000000}">
      <text>
        <r>
          <rPr>
            <b/>
            <sz val="9"/>
            <color indexed="81"/>
            <rFont val="Tahoma"/>
            <family val="2"/>
          </rPr>
          <t xml:space="preserve">Fecha en que se cierra completamente el hallazgo
</t>
        </r>
      </text>
    </comment>
    <comment ref="BL10" authorId="1" shapeId="0" xr:uid="{00000000-0006-0000-0200-000012000000}">
      <text>
        <r>
          <rPr>
            <b/>
            <sz val="9"/>
            <color indexed="81"/>
            <rFont val="Tahoma"/>
            <family val="2"/>
          </rPr>
          <t>Número de radicado con el cual la entidad realiza el cierre del hallazgo</t>
        </r>
      </text>
    </comment>
    <comment ref="BR10" authorId="0" shapeId="0" xr:uid="{00000000-0006-0000-0200-000013000000}">
      <text>
        <r>
          <rPr>
            <sz val="9"/>
            <color indexed="81"/>
            <rFont val="Tahoma"/>
            <family val="2"/>
          </rPr>
          <t xml:space="preserve">Dejar las observaciones frente al cumplimiento y efectividad de las tareas implementadas. 
</t>
        </r>
      </text>
    </comment>
    <comment ref="BT10" authorId="1" shapeId="0" xr:uid="{00000000-0006-0000-0200-000014000000}">
      <text>
        <r>
          <rPr>
            <b/>
            <sz val="9"/>
            <color indexed="81"/>
            <rFont val="Tahoma"/>
            <family val="2"/>
          </rPr>
          <t xml:space="preserve">Fecha en que se cierra completamente el hallazgo
</t>
        </r>
      </text>
    </comment>
    <comment ref="BU10" authorId="1" shapeId="0" xr:uid="{00000000-0006-0000-0200-000015000000}">
      <text>
        <r>
          <rPr>
            <b/>
            <sz val="9"/>
            <color indexed="81"/>
            <rFont val="Tahoma"/>
            <family val="2"/>
          </rPr>
          <t>Número de radicado con el cual la entidad realiza el cierre del hallazgo</t>
        </r>
      </text>
    </comment>
    <comment ref="CA10" authorId="0" shapeId="0" xr:uid="{00000000-0006-0000-0200-000016000000}">
      <text>
        <r>
          <rPr>
            <sz val="9"/>
            <color indexed="81"/>
            <rFont val="Tahoma"/>
            <family val="2"/>
          </rPr>
          <t xml:space="preserve">Dejar las observaciones frente al cumplimiento y efectividad de las tareas implementadas. 
</t>
        </r>
      </text>
    </comment>
    <comment ref="CC10" authorId="1" shapeId="0" xr:uid="{00000000-0006-0000-0200-000017000000}">
      <text>
        <r>
          <rPr>
            <b/>
            <sz val="9"/>
            <color indexed="81"/>
            <rFont val="Tahoma"/>
            <family val="2"/>
          </rPr>
          <t xml:space="preserve">Fecha en que se cierra completamente el hallazgo
</t>
        </r>
      </text>
    </comment>
    <comment ref="CD10" authorId="1" shapeId="0" xr:uid="{00000000-0006-0000-0200-000018000000}">
      <text>
        <r>
          <rPr>
            <b/>
            <sz val="9"/>
            <color indexed="81"/>
            <rFont val="Tahoma"/>
            <family val="2"/>
          </rPr>
          <t>Número de radicado con el cual la entidad realiza el cierre del hallazgo</t>
        </r>
      </text>
    </comment>
    <comment ref="DJ10" authorId="1" shapeId="0" xr:uid="{00000000-0006-0000-0200-000019000000}">
      <text>
        <r>
          <rPr>
            <b/>
            <sz val="9"/>
            <color indexed="81"/>
            <rFont val="Tahoma"/>
            <family val="2"/>
          </rPr>
          <t xml:space="preserve">Fecha en que se cierra completamente el hallazgo
</t>
        </r>
      </text>
    </comment>
    <comment ref="DK10" authorId="1" shapeId="0" xr:uid="{00000000-0006-0000-0200-00001A000000}">
      <text>
        <r>
          <rPr>
            <b/>
            <sz val="9"/>
            <color indexed="81"/>
            <rFont val="Tahoma"/>
            <family val="2"/>
          </rPr>
          <t>Número de radicado con el cual la entidad realiza el cierre del hallazgo</t>
        </r>
      </text>
    </comment>
    <comment ref="DY10" authorId="1" shapeId="0" xr:uid="{00000000-0006-0000-0200-00001B000000}">
      <text>
        <r>
          <rPr>
            <b/>
            <sz val="9"/>
            <color indexed="81"/>
            <rFont val="Tahoma"/>
            <family val="2"/>
          </rPr>
          <t xml:space="preserve">Fecha en que se cierra completamente el hallazgo
</t>
        </r>
      </text>
    </comment>
    <comment ref="DZ10" authorId="1" shapeId="0" xr:uid="{00000000-0006-0000-0200-00001C000000}">
      <text>
        <r>
          <rPr>
            <b/>
            <sz val="9"/>
            <color indexed="81"/>
            <rFont val="Tahoma"/>
            <family val="2"/>
          </rPr>
          <t>Número de radicado con el cual la entidad realiza el cierre del hallazgo</t>
        </r>
      </text>
    </comment>
    <comment ref="EH10" authorId="1" shapeId="0" xr:uid="{00000000-0006-0000-0200-00001D000000}">
      <text>
        <r>
          <rPr>
            <b/>
            <sz val="9"/>
            <color indexed="81"/>
            <rFont val="Tahoma"/>
            <family val="2"/>
          </rPr>
          <t xml:space="preserve">Fecha en que se cierra completamente el hallazgo
</t>
        </r>
      </text>
    </comment>
    <comment ref="EI10" authorId="1" shapeId="0" xr:uid="{00000000-0006-0000-0200-00001E000000}">
      <text>
        <r>
          <rPr>
            <b/>
            <sz val="9"/>
            <color indexed="81"/>
            <rFont val="Tahoma"/>
            <family val="2"/>
          </rPr>
          <t>Número de radicado con el cual la entidad realiza el cierre del hallazgo</t>
        </r>
      </text>
    </comment>
    <comment ref="EQ10" authorId="1" shapeId="0" xr:uid="{FC621120-31E8-4121-80C7-58DD37286047}">
      <text>
        <r>
          <rPr>
            <b/>
            <sz val="9"/>
            <color indexed="81"/>
            <rFont val="Tahoma"/>
            <family val="2"/>
          </rPr>
          <t xml:space="preserve">Fecha en que se cierra completamente el hallazgo
</t>
        </r>
      </text>
    </comment>
    <comment ref="ER10" authorId="1" shapeId="0" xr:uid="{67C82E2B-1DF6-4584-9AB0-AA452913CDDD}">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<sst xmlns="http://schemas.openxmlformats.org/spreadsheetml/2006/main" count="51254" uniqueCount="9555">
  <si>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</si>
  <si>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</si>
  <si>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</si>
  <si>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</si>
  <si>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</si>
  <si>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</si>
  <si>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</si>
  <si>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</si>
  <si>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</si>
  <si>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</si>
  <si>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</si>
  <si>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</si>
  <si>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</si>
  <si>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</si>
  <si>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</si>
  <si>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</si>
  <si>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</si>
  <si>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</si>
  <si>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</si>
  <si>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</si>
  <si>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</si>
  <si>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</si>
  <si>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</si>
  <si>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</si>
  <si>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</si>
  <si>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</si>
  <si>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</si>
  <si>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</si>
  <si>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</si>
  <si>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</si>
  <si>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</si>
  <si>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</si>
  <si>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</si>
  <si>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</si>
  <si>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</si>
  <si>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</si>
  <si>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</si>
  <si>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Establecer un Plan de acción en la Dirección de Acceso a Tierras, en el que se incluyan metas, productos y actividades asociadas a desembolso de subsidios.</t>
  </si>
  <si>
    <t>Plan de acción diseñado y en implementación</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</si>
  <si>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</si>
  <si>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</si>
  <si>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</si>
  <si>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</si>
  <si>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</si>
  <si>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</si>
  <si>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</si>
  <si>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</si>
  <si>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</si>
  <si>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</si>
  <si>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</si>
  <si>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</si>
  <si>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</si>
  <si>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</si>
  <si>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Diseñar y publicar el procedimiento de adquisición de predios para comunidades étnicas.</t>
  </si>
  <si>
    <t>Posibles deficiencias en controles  de entrega y recibo material de predios adquiridos.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</si>
  <si>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</si>
  <si>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</si>
  <si>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</si>
  <si>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</si>
  <si>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</si>
  <si>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</si>
  <si>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</si>
  <si>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</si>
  <si>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</si>
  <si>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</si>
  <si>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</si>
  <si>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</si>
  <si>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</si>
  <si>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</si>
  <si>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</si>
  <si>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</si>
  <si>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</si>
  <si>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</si>
  <si>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</si>
  <si>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</si>
  <si>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</si>
  <si>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</si>
  <si>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</si>
  <si>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</si>
  <si>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</si>
  <si>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</si>
  <si>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</si>
  <si>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</si>
  <si>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</si>
  <si>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</si>
  <si>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</si>
  <si>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</si>
  <si>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</si>
  <si>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</si>
  <si>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</si>
  <si>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</si>
  <si>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</si>
  <si>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</si>
  <si>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</si>
  <si>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</si>
  <si>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</si>
  <si>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</si>
  <si>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</si>
  <si>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</si>
  <si>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</si>
  <si>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</si>
  <si>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</si>
  <si>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</si>
  <si>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</si>
  <si>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</si>
  <si>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</si>
  <si>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</si>
  <si>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</si>
  <si>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</si>
  <si>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Posible insuficiencia o inexistencia de instrumentos de planeación para monitorear el estado de procesos agrarios</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</si>
  <si>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</si>
  <si>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</si>
  <si>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</si>
  <si>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</si>
  <si>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</si>
  <si>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</si>
  <si>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</si>
  <si>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</si>
  <si>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</si>
  <si>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</si>
  <si>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</si>
  <si>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</si>
  <si>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</si>
  <si>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</si>
  <si>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</si>
  <si>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</si>
  <si>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</si>
  <si>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</si>
  <si>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</si>
  <si>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</si>
  <si>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</si>
  <si>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</si>
  <si>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</si>
  <si>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</si>
  <si>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</si>
  <si>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</si>
  <si>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</si>
  <si>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</si>
  <si>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</si>
  <si>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</si>
  <si>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</si>
  <si>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</si>
  <si>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</si>
  <si>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</si>
  <si>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</si>
  <si>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</si>
  <si>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</si>
  <si>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</si>
  <si>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</si>
  <si>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</si>
  <si>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</si>
  <si>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</si>
  <si>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</si>
  <si>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</si>
  <si>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</si>
  <si>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</si>
  <si>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</si>
  <si>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</si>
  <si>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</si>
  <si>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</si>
  <si>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</si>
  <si>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</si>
  <si>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</si>
  <si>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</si>
  <si>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</si>
  <si>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</si>
  <si>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</si>
  <si>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</si>
  <si>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</si>
  <si>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</si>
  <si>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</si>
  <si>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</si>
  <si>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</si>
  <si>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</si>
  <si>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</si>
  <si>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</si>
  <si>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Socialización del proyecto de ley con las comunidades negras raizales y palenqueras representadas en la Consultiva de Alto Nivel</t>
  </si>
  <si>
    <t>Decreto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</si>
  <si>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</si>
  <si>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</si>
  <si>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</si>
  <si>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</si>
  <si>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</si>
  <si>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</si>
  <si>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</si>
  <si>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</si>
  <si>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</si>
  <si>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</si>
  <si>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</si>
  <si>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</si>
  <si>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</si>
  <si>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</si>
  <si>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</si>
  <si>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</si>
  <si>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</si>
  <si>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</si>
  <si>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Posibles deficiencias o inexistencia de instrumentos o informes que consoliden el estado de procesos de recuperación de baldíos y de acumulación irregular por parte de particulares.</t>
  </si>
  <si>
    <t xml:space="preserve">Elaborar un informe en que se relacionen los resultados de los estudios de acumulación de acuerdo con las solicitudes realizadas por los entes de control  y remitirlos  a la Oficina Jurídica para el inicio de las respectivas demandas.
</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</si>
  <si>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</si>
  <si>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</si>
  <si>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</si>
  <si>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</si>
  <si>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</si>
  <si>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</si>
  <si>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</si>
  <si>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</si>
  <si>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</si>
  <si>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</si>
  <si>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</si>
  <si>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</si>
  <si>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</si>
  <si>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</si>
  <si>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</si>
  <si>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</si>
  <si>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</si>
  <si>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</si>
  <si>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</si>
  <si>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</si>
  <si>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</si>
  <si>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</si>
  <si>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</si>
  <si>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</si>
  <si>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</si>
  <si>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</si>
  <si>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</si>
  <si>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</si>
  <si>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</si>
  <si>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</si>
  <si>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</si>
  <si>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</si>
  <si>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</si>
  <si>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</si>
  <si>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</si>
  <si>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</si>
  <si>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Circular</t>
  </si>
  <si>
    <t>Diseñar y socializar un procedimiento para la atención de peticiones, dentro del cual se encuentren incluidas las denuncias</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</si>
  <si>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</si>
  <si>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</si>
  <si>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</si>
  <si>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</si>
  <si>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</si>
  <si>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</si>
  <si>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</si>
  <si>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</si>
  <si>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</si>
  <si>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</si>
  <si>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</si>
  <si>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</si>
  <si>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</si>
  <si>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</si>
  <si>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</si>
  <si>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</si>
  <si>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</si>
  <si>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</si>
  <si>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</si>
  <si>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</si>
  <si>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</si>
  <si>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</si>
  <si>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</si>
  <si>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</si>
  <si>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</si>
  <si>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</si>
  <si>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</si>
  <si>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</si>
  <si>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</si>
  <si>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</si>
  <si>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</si>
  <si>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</si>
  <si>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</si>
  <si>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</si>
  <si>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</si>
  <si>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</si>
  <si>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</si>
  <si>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</si>
  <si>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</si>
  <si>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</si>
  <si>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</si>
  <si>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</si>
  <si>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</si>
  <si>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</si>
  <si>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</si>
  <si>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</si>
  <si>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</si>
  <si>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</si>
  <si>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</si>
  <si>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</si>
  <si>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</si>
  <si>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</si>
  <si>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</si>
  <si>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</si>
  <si>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</si>
  <si>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</si>
  <si>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</si>
  <si>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</si>
  <si>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</si>
  <si>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</si>
  <si>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</si>
  <si>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</si>
  <si>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</si>
  <si>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</si>
  <si>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</si>
  <si>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</si>
  <si>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</si>
  <si>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</si>
  <si>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</si>
  <si>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</si>
  <si>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</si>
  <si>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</si>
  <si>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</si>
  <si>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</si>
  <si>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</si>
  <si>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</si>
  <si>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</si>
  <si>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</si>
  <si>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</si>
  <si>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</si>
  <si>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</si>
  <si>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</si>
  <si>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</si>
  <si>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</si>
  <si>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</si>
  <si>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</si>
  <si>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</si>
  <si>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</si>
  <si>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</si>
  <si>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</si>
  <si>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</si>
  <si>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</si>
  <si>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</si>
  <si>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</si>
  <si>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</si>
  <si>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</si>
  <si>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</si>
  <si>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</si>
  <si>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INSTRUMENTO</t>
  </si>
  <si>
    <t>Por deficiencias de control y monitoreo al proceso, a la necesidad de ajustarse a un recurso adjudicado y demostrar que con tal recurso se generaran determinados salarios</t>
  </si>
  <si>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</si>
  <si>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</si>
  <si>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</si>
  <si>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por cuanto el INCODER no ha realizado el acompañamiento al momento de adquirir los elementos autorizados ni posteriormente el seguimiento que le permita verificar que los recursos hayan sido utilizados conforme a la destinación prevista y autorizada,</t>
  </si>
  <si>
    <t>deficiencias en la eficacia de la gestión adelantada por el INCODER</t>
  </si>
  <si>
    <t>debilidades en el proceso administrativo de planeación, así como en la gestión desarrollada por el INCODER</t>
  </si>
  <si>
    <t>incumplimiento de las responsabilidades asignadas en el protocolo vigente</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</si>
  <si>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</si>
  <si>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</si>
  <si>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</si>
  <si>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</si>
  <si>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</si>
  <si>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</si>
  <si>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</si>
  <si>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</si>
  <si>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</si>
  <si>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</si>
  <si>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</si>
  <si>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</si>
  <si>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</si>
  <si>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</si>
  <si>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</si>
  <si>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</si>
  <si>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</si>
  <si>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</si>
  <si>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</si>
  <si>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</si>
  <si>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</si>
  <si>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</si>
  <si>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</si>
  <si>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</si>
  <si>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</si>
  <si>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</si>
  <si>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</si>
  <si>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</si>
  <si>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</si>
  <si>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</si>
  <si>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</si>
  <si>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</si>
  <si>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</si>
  <si>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</si>
  <si>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</si>
  <si>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</si>
  <si>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</si>
  <si>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</si>
  <si>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</si>
  <si>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</si>
  <si>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</si>
  <si>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</si>
  <si>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</si>
  <si>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</si>
  <si>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</si>
  <si>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</si>
  <si>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</si>
  <si>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</si>
  <si>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</si>
  <si>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</si>
  <si>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</si>
  <si>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</si>
  <si>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</si>
  <si>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</si>
  <si>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</si>
  <si>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</si>
  <si>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</si>
  <si>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</si>
  <si>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</si>
  <si>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</si>
  <si>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</si>
  <si>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</si>
  <si>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</si>
  <si>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</si>
  <si>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Porcentaje de Contratos vigentes revisados y ajustados</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</si>
  <si>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</si>
  <si>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</si>
  <si>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</si>
  <si>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</si>
  <si>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</si>
  <si>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</si>
  <si>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</si>
  <si>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</si>
  <si>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</si>
  <si>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</si>
  <si>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</si>
  <si>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</si>
  <si>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</si>
  <si>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</si>
  <si>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</si>
  <si>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</si>
  <si>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</si>
  <si>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</si>
  <si>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</si>
  <si>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</si>
  <si>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</si>
  <si>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</si>
  <si>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</si>
  <si>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</si>
  <si>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</si>
  <si>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</si>
  <si>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</si>
  <si>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</si>
  <si>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</si>
  <si>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</si>
  <si>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</si>
  <si>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</si>
  <si>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</si>
  <si>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</si>
  <si>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</si>
  <si>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</si>
  <si>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</si>
  <si>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</si>
  <si>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</si>
  <si>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</si>
  <si>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</si>
  <si>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</si>
  <si>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</si>
  <si>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</si>
  <si>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</si>
  <si>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</si>
  <si>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</si>
  <si>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</si>
  <si>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</si>
  <si>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</si>
  <si>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</si>
  <si>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</si>
  <si>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</si>
  <si>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</si>
  <si>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</si>
  <si>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</si>
  <si>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</si>
  <si>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</si>
  <si>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</si>
  <si>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</si>
  <si>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</si>
  <si>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</si>
  <si>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</si>
  <si>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</si>
  <si>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</si>
  <si>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</si>
  <si>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</si>
  <si>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</si>
  <si>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</si>
  <si>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</si>
  <si>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</si>
  <si>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</si>
  <si>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</si>
  <si>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</si>
  <si>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</si>
  <si>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</si>
  <si>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</si>
  <si>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</si>
  <si>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</si>
  <si>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</si>
  <si>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</si>
  <si>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</si>
  <si>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</si>
  <si>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</si>
  <si>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</si>
  <si>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</si>
  <si>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</si>
  <si>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</si>
  <si>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</si>
  <si>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</si>
  <si>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</si>
  <si>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</si>
  <si>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</si>
  <si>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</si>
  <si>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</si>
  <si>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</si>
  <si>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</si>
  <si>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</si>
  <si>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</si>
  <si>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</si>
  <si>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</si>
  <si>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</si>
  <si>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</si>
  <si>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</si>
  <si>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</si>
  <si>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</si>
  <si>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</si>
  <si>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</si>
  <si>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</si>
  <si>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</si>
  <si>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</si>
  <si>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</si>
  <si>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</si>
  <si>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</si>
  <si>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</si>
  <si>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</si>
  <si>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</si>
  <si>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</si>
  <si>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</si>
  <si>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</si>
  <si>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</si>
  <si>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</si>
  <si>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</si>
  <si>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</si>
  <si>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</si>
  <si>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</si>
  <si>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</si>
  <si>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</si>
  <si>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</si>
  <si>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</si>
  <si>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</si>
  <si>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</si>
  <si>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</si>
  <si>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</si>
  <si>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</si>
  <si>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</si>
  <si>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</si>
  <si>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</si>
  <si>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</si>
  <si>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</si>
  <si>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</si>
  <si>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</si>
  <si>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</si>
  <si>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</si>
  <si>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</si>
  <si>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</si>
  <si>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</si>
  <si>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</si>
  <si>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</si>
  <si>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</si>
  <si>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</si>
  <si>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</si>
  <si>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</si>
  <si>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</si>
  <si>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</si>
  <si>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</si>
  <si>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</si>
  <si>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</si>
  <si>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</si>
  <si>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</si>
  <si>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</si>
  <si>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</si>
  <si>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</si>
  <si>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</si>
  <si>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</si>
  <si>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</si>
  <si>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</si>
  <si>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</si>
  <si>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</si>
  <si>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</si>
  <si>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</si>
  <si>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</si>
  <si>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</si>
  <si>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</si>
  <si>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</si>
  <si>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</si>
  <si>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</si>
  <si>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</si>
  <si>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</si>
  <si>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</si>
  <si>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</si>
  <si>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</si>
  <si>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</si>
  <si>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</si>
  <si>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</si>
  <si>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</si>
  <si>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</si>
  <si>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</si>
  <si>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</si>
  <si>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</si>
  <si>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</si>
  <si>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</si>
  <si>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</si>
  <si>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</si>
  <si>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</si>
  <si>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</si>
  <si>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</si>
  <si>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</si>
  <si>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</si>
  <si>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</si>
  <si>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</si>
  <si>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</si>
  <si>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</si>
  <si>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</si>
  <si>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</si>
  <si>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</si>
  <si>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</si>
  <si>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</si>
  <si>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</si>
  <si>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</si>
  <si>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</si>
  <si>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</si>
  <si>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</si>
  <si>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</si>
  <si>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</si>
  <si>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</si>
  <si>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</si>
  <si>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</si>
  <si>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</si>
  <si>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</si>
  <si>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</si>
  <si>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</si>
  <si>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</si>
  <si>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</si>
  <si>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</si>
  <si>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</si>
  <si>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</si>
  <si>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</si>
  <si>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</si>
  <si>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</si>
  <si>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</si>
  <si>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</si>
  <si>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</si>
  <si>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</si>
  <si>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</si>
  <si>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</si>
  <si>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</si>
  <si>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</si>
  <si>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</si>
  <si>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</si>
  <si>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</si>
  <si>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</si>
  <si>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</si>
  <si>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</si>
  <si>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</si>
  <si>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</si>
  <si>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</si>
  <si>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</si>
  <si>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</si>
  <si>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</si>
  <si>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</si>
  <si>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</si>
  <si>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</si>
  <si>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</si>
  <si>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</si>
  <si>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</si>
  <si>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</si>
  <si>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</si>
  <si>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</si>
  <si>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</si>
  <si>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</si>
  <si>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</si>
  <si>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</si>
  <si>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</si>
  <si>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</si>
  <si>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</si>
  <si>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</si>
  <si>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</si>
  <si>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</si>
  <si>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</si>
  <si>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</si>
  <si>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</si>
  <si>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</si>
  <si>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</si>
  <si>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</si>
  <si>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</si>
  <si>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</si>
  <si>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</si>
  <si>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</si>
  <si>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</si>
  <si>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</si>
  <si>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</si>
  <si>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</si>
  <si>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</si>
  <si>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</si>
  <si>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</si>
  <si>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</si>
  <si>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</si>
  <si>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</si>
  <si>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</si>
  <si>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</si>
  <si>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</si>
  <si>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</si>
  <si>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</si>
  <si>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</si>
  <si>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</si>
  <si>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</si>
  <si>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</si>
  <si>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</si>
  <si>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</si>
  <si>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</si>
  <si>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</si>
  <si>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</si>
  <si>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</si>
  <si>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</si>
  <si>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</si>
  <si>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</si>
  <si>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</si>
  <si>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</si>
  <si>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</si>
  <si>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</si>
  <si>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</si>
  <si>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</si>
  <si>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</si>
  <si>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</si>
  <si>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</si>
  <si>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</si>
  <si>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</si>
  <si>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</si>
  <si>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</si>
  <si>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</si>
  <si>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</si>
  <si>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</si>
  <si>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Solicitud al Ministerio Público y al Ministerio del Interior, para acompañamiento en los diálogos entre la comunidad indígena y campesinos  que conlleve a establecer una solución concertada integral y definitiva.</t>
  </si>
  <si>
    <t xml:space="preserve">Acta </t>
  </si>
  <si>
    <t>Inadecuado control y seguimiento de la ANT, frente al deber de concertación con las instancias representativas de las comunidades indígenas.</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</si>
  <si>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</si>
  <si>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</si>
  <si>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</si>
  <si>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</si>
  <si>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</si>
  <si>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</si>
  <si>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</si>
  <si>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</si>
  <si>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</si>
  <si>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</si>
  <si>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</si>
  <si>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</si>
  <si>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</si>
  <si>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</si>
  <si>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</si>
  <si>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</si>
  <si>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</si>
  <si>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</si>
  <si>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</si>
  <si>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</si>
  <si>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</si>
  <si>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</si>
  <si>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</si>
  <si>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</si>
  <si>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</si>
  <si>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</si>
  <si>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</si>
  <si>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</si>
  <si>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</si>
  <si>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</si>
  <si>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</si>
  <si>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</si>
  <si>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</si>
  <si>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</si>
  <si>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</si>
  <si>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</si>
  <si>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</si>
  <si>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</si>
  <si>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</si>
  <si>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</si>
  <si>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</si>
  <si>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</si>
  <si>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</si>
  <si>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</si>
  <si>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</si>
  <si>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</si>
  <si>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</si>
  <si>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</si>
  <si>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</si>
  <si>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</si>
  <si>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</si>
  <si>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</si>
  <si>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</si>
  <si>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</si>
  <si>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</si>
  <si>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</si>
  <si>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</si>
  <si>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</si>
  <si>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</si>
  <si>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</si>
  <si>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</si>
  <si>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</si>
  <si>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</si>
  <si>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</si>
  <si>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</si>
  <si>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</si>
  <si>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</si>
  <si>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</si>
  <si>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</si>
  <si>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</si>
  <si>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</si>
  <si>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</si>
  <si>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</si>
  <si>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</si>
  <si>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</si>
  <si>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t>Informe semestral indicando la relación de renovaciones y/o nuevos convenios de cooperación con anexo técnico con el compromiso de soportabilidad en el gasto y su alcance</t>
  </si>
  <si>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</si>
  <si>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</si>
  <si>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</si>
  <si>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</si>
  <si>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</si>
  <si>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</si>
  <si>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</si>
  <si>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</si>
  <si>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</si>
  <si>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</si>
  <si>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</si>
  <si>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</si>
  <si>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</si>
  <si>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</si>
  <si>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</si>
  <si>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</si>
  <si>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</si>
  <si>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</si>
  <si>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</si>
  <si>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</si>
  <si>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</si>
  <si>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</si>
  <si>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</si>
  <si>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</si>
  <si>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</si>
  <si>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</si>
  <si>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</si>
  <si>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</si>
  <si>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</si>
  <si>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</si>
  <si>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</si>
  <si>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</si>
  <si>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</si>
  <si>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</si>
  <si>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</si>
  <si>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</si>
  <si>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</si>
  <si>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</si>
  <si>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</si>
  <si>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</si>
  <si>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</si>
  <si>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</si>
  <si>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</si>
  <si>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</si>
  <si>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</si>
  <si>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</si>
  <si>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</si>
  <si>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</si>
  <si>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</si>
  <si>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</si>
  <si>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</si>
  <si>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</si>
  <si>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</si>
  <si>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</si>
  <si>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</si>
  <si>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</si>
  <si>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</si>
  <si>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</si>
  <si>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</si>
  <si>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</si>
  <si>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</si>
  <si>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</si>
  <si>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</si>
  <si>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</si>
  <si>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</si>
  <si>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</si>
  <si>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</si>
  <si>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</si>
  <si>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</si>
  <si>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</si>
  <si>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</si>
  <si>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</si>
  <si>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</si>
  <si>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</si>
  <si>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</si>
  <si>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</si>
  <si>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</si>
  <si>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</si>
  <si>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</si>
  <si>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</si>
  <si>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</si>
  <si>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</si>
  <si>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</si>
  <si>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</si>
  <si>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</si>
  <si>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</si>
  <si>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</si>
  <si>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</si>
  <si>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</si>
  <si>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</si>
  <si>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</si>
  <si>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</si>
  <si>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Ejecutada posterior</t>
  </si>
  <si>
    <t>Pendiente de evaluar</t>
  </si>
  <si>
    <t>Auditoría de cumplimiento a la Política de acceso, formalización y restitución de derechos territoriales de comunidades indígenas en el PND 2015-2018</t>
  </si>
  <si>
    <t>Evidencia no disponible</t>
  </si>
  <si>
    <t xml:space="preserve">Comunicación y notificación del Auto  para la etapa publicitaria en el caso de Mocondino.
</t>
  </si>
  <si>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</si>
  <si>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</si>
  <si>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</si>
  <si>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</si>
  <si>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</si>
  <si>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</si>
  <si>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</si>
  <si>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</si>
  <si>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</si>
  <si>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</si>
  <si>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</si>
  <si>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</si>
  <si>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</si>
  <si>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</si>
  <si>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</si>
  <si>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</si>
  <si>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</si>
  <si>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</si>
  <si>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</si>
  <si>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</si>
  <si>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</si>
  <si>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</si>
  <si>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</si>
  <si>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</si>
  <si>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</si>
  <si>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</si>
  <si>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</si>
  <si>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</si>
  <si>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</si>
  <si>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</si>
  <si>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</si>
  <si>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</si>
  <si>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</si>
  <si>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</si>
  <si>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</si>
  <si>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</si>
  <si>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</si>
  <si>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</si>
  <si>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</si>
  <si>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</si>
  <si>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</si>
  <si>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</si>
  <si>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</si>
  <si>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</si>
  <si>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</si>
  <si>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</si>
  <si>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</si>
  <si>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</si>
  <si>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</si>
  <si>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</si>
  <si>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</si>
  <si>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</si>
  <si>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t>Observaciones de cumplimiento y/o gestión
Oficina de Control Interno 
IV Trimestre 2017</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</si>
  <si>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</si>
  <si>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</si>
  <si>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</si>
  <si>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</si>
  <si>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</si>
  <si>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</si>
  <si>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</si>
  <si>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</si>
  <si>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</si>
  <si>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</si>
  <si>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</si>
  <si>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</si>
  <si>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</si>
  <si>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</si>
  <si>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</si>
  <si>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</si>
  <si>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</si>
  <si>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</si>
  <si>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</si>
  <si>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</si>
  <si>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</si>
  <si>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</si>
  <si>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</si>
  <si>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</si>
  <si>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</si>
  <si>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</si>
  <si>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</si>
  <si>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</si>
  <si>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</si>
  <si>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</si>
  <si>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</si>
  <si>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</si>
  <si>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</si>
  <si>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</si>
  <si>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</si>
  <si>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</si>
  <si>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</si>
  <si>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</si>
  <si>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</si>
  <si>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</si>
  <si>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</si>
  <si>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</si>
  <si>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</si>
  <si>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</si>
  <si>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Se encuentra en etapa de identificación del expediente. La actividad se encuentra dentro de los tiempos de ejecución.</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</si>
  <si>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</si>
  <si>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</si>
  <si>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</si>
  <si>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</si>
  <si>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</si>
  <si>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</si>
  <si>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</si>
  <si>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</si>
  <si>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</si>
  <si>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</si>
  <si>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</si>
  <si>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</si>
  <si>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</si>
  <si>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</si>
  <si>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</si>
  <si>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</si>
  <si>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</si>
  <si>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</si>
  <si>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</si>
  <si>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</si>
  <si>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</si>
  <si>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</si>
  <si>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</si>
  <si>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</si>
  <si>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</si>
  <si>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</si>
  <si>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</si>
  <si>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</si>
  <si>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</si>
  <si>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</si>
  <si>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</si>
  <si>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</si>
  <si>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</si>
  <si>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</si>
  <si>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</si>
  <si>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</si>
  <si>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</si>
  <si>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</si>
  <si>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</si>
  <si>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</si>
  <si>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</si>
  <si>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</si>
  <si>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</si>
  <si>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</si>
  <si>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</si>
  <si>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</si>
  <si>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</si>
  <si>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</si>
  <si>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</si>
  <si>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</si>
  <si>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</si>
  <si>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</si>
  <si>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</si>
  <si>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</si>
  <si>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</si>
  <si>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</si>
  <si>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</si>
  <si>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</si>
  <si>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</si>
  <si>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</si>
  <si>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</si>
  <si>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</si>
  <si>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</si>
  <si>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</si>
  <si>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</si>
  <si>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</si>
  <si>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</si>
  <si>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</si>
  <si>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</si>
  <si>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</si>
  <si>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</si>
  <si>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</si>
  <si>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</si>
  <si>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</si>
  <si>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</si>
  <si>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</si>
  <si>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</si>
  <si>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</si>
  <si>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</si>
  <si>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</si>
  <si>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</si>
  <si>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</si>
  <si>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</si>
  <si>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</si>
  <si>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</si>
  <si>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</si>
  <si>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</si>
  <si>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</si>
  <si>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</si>
  <si>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</si>
  <si>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</si>
  <si>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</si>
  <si>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</si>
  <si>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</si>
  <si>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</si>
  <si>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</si>
  <si>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</si>
  <si>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</si>
  <si>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</si>
  <si>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</si>
  <si>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</si>
  <si>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</si>
  <si>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</si>
  <si>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</si>
  <si>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</si>
  <si>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</si>
  <si>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</si>
  <si>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</si>
  <si>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</si>
  <si>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</si>
  <si>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</si>
  <si>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</si>
  <si>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</si>
  <si>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</si>
  <si>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</si>
  <si>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</si>
  <si>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</si>
  <si>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</si>
  <si>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</si>
  <si>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</si>
  <si>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</si>
  <si>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</si>
  <si>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</si>
  <si>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</si>
  <si>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</si>
  <si>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</si>
  <si>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</si>
  <si>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</si>
  <si>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Evidencias evaluadas</t>
  </si>
  <si>
    <t>Coordinación para la Gestión Contractual</t>
  </si>
  <si>
    <t>Actividad ejecutada en vigencias anteriores.</t>
  </si>
  <si>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</si>
  <si>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</si>
  <si>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</si>
  <si>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</si>
  <si>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</si>
  <si>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</si>
  <si>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t>Dirección de Gestión Jurídica
Subdirección de Talento Humano</t>
  </si>
  <si>
    <t>Actividad ejecutada anticipadamente con corte al cuarto trimestre del 2019.</t>
  </si>
  <si>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</si>
  <si>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</si>
  <si>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</si>
  <si>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</si>
  <si>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</si>
  <si>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</si>
  <si>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</si>
  <si>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</si>
  <si>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</si>
  <si>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t>No aplica</t>
  </si>
  <si>
    <t>Observaciones a los avances de gestión y/o cumplimiento reportados
Oficina de Control Interno
II Trimestre 2020</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</si>
  <si>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</si>
  <si>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</si>
  <si>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</si>
  <si>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</si>
  <si>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</si>
  <si>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</si>
  <si>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t>La CGR comunicó el informe final de Auditoría de cumplimiento a la Política de acceso, formalización y restitución de derechos territoriales de comunidades indígenas en el PND 2015-2018 el 13/12/2019 y el plan mejoramiento se suscribió el 28/01/2020.</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</si>
  <si>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</si>
  <si>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</si>
  <si>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</si>
  <si>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</si>
  <si>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</si>
  <si>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</si>
  <si>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</si>
  <si>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</si>
  <si>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</si>
  <si>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</si>
  <si>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</si>
  <si>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</si>
  <si>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</si>
  <si>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</si>
  <si>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</si>
  <si>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</si>
  <si>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</si>
  <si>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</si>
  <si>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</si>
  <si>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</si>
  <si>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</si>
  <si>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</si>
  <si>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</si>
  <si>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</si>
  <si>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t>Dirección de Asuntos Étnicos
 Subdirección de Asuntos Étnicos</t>
  </si>
  <si>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</si>
  <si>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</si>
  <si>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</si>
  <si>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</si>
  <si>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</si>
  <si>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</si>
  <si>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</si>
  <si>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</si>
  <si>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</si>
  <si>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</si>
  <si>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</si>
  <si>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</si>
  <si>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</si>
  <si>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</si>
  <si>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</si>
  <si>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</si>
  <si>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</si>
  <si>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</si>
  <si>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</si>
  <si>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</si>
  <si>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</si>
  <si>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</si>
  <si>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</si>
  <si>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</si>
  <si>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</si>
  <si>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</si>
  <si>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</si>
  <si>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</si>
  <si>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</si>
  <si>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</si>
  <si>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</si>
  <si>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</si>
  <si>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</si>
  <si>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</si>
  <si>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</si>
  <si>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</si>
  <si>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</si>
  <si>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</si>
  <si>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</si>
  <si>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</si>
  <si>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</si>
  <si>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</si>
  <si>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</si>
  <si>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</si>
  <si>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</si>
  <si>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</si>
  <si>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</si>
  <si>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</si>
  <si>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</si>
  <si>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</si>
  <si>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</si>
  <si>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</si>
  <si>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</si>
  <si>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</si>
  <si>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</si>
  <si>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</si>
  <si>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</si>
  <si>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</si>
  <si>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</si>
  <si>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</si>
  <si>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</si>
  <si>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</si>
  <si>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</si>
  <si>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</si>
  <si>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</si>
  <si>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</si>
  <si>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</si>
  <si>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</si>
  <si>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</si>
  <si>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</si>
  <si>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</si>
  <si>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</si>
  <si>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</si>
  <si>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</si>
  <si>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</si>
  <si>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</si>
  <si>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</si>
  <si>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</si>
  <si>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</si>
  <si>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</si>
  <si>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</si>
  <si>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</si>
  <si>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</si>
  <si>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</si>
  <si>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</si>
  <si>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</si>
  <si>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</si>
  <si>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</si>
  <si>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</si>
  <si>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</si>
  <si>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</si>
  <si>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</si>
  <si>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</si>
  <si>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</si>
  <si>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</si>
  <si>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</si>
  <si>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</si>
  <si>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t>Inobservancia y no aplicación de la normatividad vigente y/o del procedimiento de compra directa.</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</si>
  <si>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</si>
  <si>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</si>
  <si>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</si>
  <si>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</si>
  <si>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</si>
  <si>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</si>
  <si>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</si>
  <si>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</si>
  <si>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</si>
  <si>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</si>
  <si>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</si>
  <si>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</si>
  <si>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</si>
  <si>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</si>
  <si>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</si>
  <si>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</si>
  <si>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</si>
  <si>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</si>
  <si>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</si>
  <si>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</si>
  <si>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</si>
  <si>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</si>
  <si>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</si>
  <si>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</si>
  <si>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</si>
  <si>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</si>
  <si>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</si>
  <si>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</si>
  <si>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</si>
  <si>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</si>
  <si>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</si>
  <si>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</si>
  <si>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</si>
  <si>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</si>
  <si>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</si>
  <si>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</si>
  <si>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</si>
  <si>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</si>
  <si>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</si>
  <si>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</si>
  <si>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</si>
  <si>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</si>
  <si>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</si>
  <si>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t>Auditoría Financiera vigencia fiscal 2019</t>
  </si>
  <si>
    <t>Observaciones a los avances de gestión y/o cumplimiento reportados
Oficina de Control Interno
III Trimestre 2020</t>
  </si>
  <si>
    <t>Modificada</t>
  </si>
  <si>
    <t>Eliminada</t>
  </si>
  <si>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</si>
  <si>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</si>
  <si>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</si>
  <si>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</si>
  <si>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</si>
  <si>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</si>
  <si>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</si>
  <si>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</si>
  <si>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</si>
  <si>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</si>
  <si>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</si>
  <si>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</si>
  <si>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</si>
  <si>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</si>
  <si>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</si>
  <si>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</si>
  <si>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</si>
  <si>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t>Denuncia Predio Agua Linda</t>
  </si>
  <si>
    <t>La actividad presentó cumplimiento frente a lo planificado, toda vez que, evidenció 4 informes de reuniones de control programadas en el marco de la ejecución del contrato.</t>
  </si>
  <si>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</si>
  <si>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</si>
  <si>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</si>
  <si>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</si>
  <si>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</si>
  <si>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</si>
  <si>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</si>
  <si>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</si>
  <si>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</si>
  <si>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</si>
  <si>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</si>
  <si>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</si>
  <si>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</si>
  <si>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</si>
  <si>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</si>
  <si>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</si>
  <si>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</si>
  <si>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</si>
  <si>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</si>
  <si>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</si>
  <si>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</si>
  <si>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</si>
  <si>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</si>
  <si>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</si>
  <si>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</si>
  <si>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</si>
  <si>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</si>
  <si>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</si>
  <si>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</si>
  <si>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</si>
  <si>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</si>
  <si>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</si>
  <si>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</si>
  <si>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</si>
  <si>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</si>
  <si>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</si>
  <si>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</si>
  <si>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</si>
  <si>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</si>
  <si>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</si>
  <si>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</si>
  <si>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</si>
  <si>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</si>
  <si>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</si>
  <si>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</si>
  <si>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</si>
  <si>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</si>
  <si>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</si>
  <si>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</si>
  <si>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</si>
  <si>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</si>
  <si>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</si>
  <si>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</si>
  <si>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</si>
  <si>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</si>
  <si>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</si>
  <si>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</si>
  <si>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</si>
  <si>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</si>
  <si>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</si>
  <si>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</si>
  <si>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</si>
  <si>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</si>
  <si>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</si>
  <si>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</si>
  <si>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</si>
  <si>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</si>
  <si>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</si>
  <si>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</si>
  <si>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</si>
  <si>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</si>
  <si>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</si>
  <si>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</si>
  <si>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</si>
  <si>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</si>
  <si>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</si>
  <si>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</si>
  <si>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</si>
  <si>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</si>
  <si>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</si>
  <si>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</si>
  <si>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</si>
  <si>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</si>
  <si>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</si>
  <si>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</si>
  <si>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</si>
  <si>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</si>
  <si>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</si>
  <si>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</si>
  <si>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</si>
  <si>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</si>
  <si>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</si>
  <si>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</si>
  <si>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</si>
  <si>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</si>
  <si>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</si>
  <si>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</si>
  <si>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</si>
  <si>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</si>
  <si>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</si>
  <si>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</si>
  <si>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</si>
  <si>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</si>
  <si>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</si>
  <si>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</si>
  <si>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</si>
  <si>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</si>
  <si>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</si>
  <si>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</si>
  <si>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</si>
  <si>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</si>
  <si>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</si>
  <si>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</si>
  <si>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</si>
  <si>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</si>
  <si>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</si>
  <si>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</si>
  <si>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</si>
  <si>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</si>
  <si>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</si>
  <si>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</si>
  <si>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</si>
  <si>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</si>
  <si>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</si>
  <si>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</si>
  <si>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</si>
  <si>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</si>
  <si>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</si>
  <si>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</si>
  <si>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</si>
  <si>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</si>
  <si>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</si>
  <si>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</si>
  <si>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</si>
  <si>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</si>
  <si>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</si>
  <si>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</si>
  <si>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</si>
  <si>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</si>
  <si>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</si>
  <si>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</si>
  <si>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</si>
  <si>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</si>
  <si>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</si>
  <si>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</si>
  <si>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</si>
  <si>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</si>
  <si>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</si>
  <si>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</si>
  <si>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</si>
  <si>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</si>
  <si>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</si>
  <si>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</si>
  <si>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</si>
  <si>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</si>
  <si>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</si>
  <si>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</si>
  <si>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</si>
  <si>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</si>
  <si>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</si>
  <si>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</si>
  <si>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</si>
  <si>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</si>
  <si>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</si>
  <si>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</si>
  <si>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</si>
  <si>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</si>
  <si>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</si>
  <si>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</si>
  <si>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</si>
  <si>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</si>
  <si>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</si>
  <si>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</si>
  <si>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</si>
  <si>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</si>
  <si>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</si>
  <si>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</si>
  <si>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</si>
  <si>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</si>
  <si>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</si>
  <si>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</si>
  <si>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</si>
  <si>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</si>
  <si>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</si>
  <si>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</si>
  <si>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</si>
  <si>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</si>
  <si>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</si>
  <si>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</si>
  <si>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</si>
  <si>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</si>
  <si>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</si>
  <si>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</si>
  <si>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</si>
  <si>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</si>
  <si>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</si>
  <si>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</si>
  <si>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</si>
  <si>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</si>
  <si>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</si>
  <si>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</si>
  <si>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</si>
  <si>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</si>
  <si>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</si>
  <si>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</si>
  <si>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</si>
  <si>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</si>
  <si>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</si>
  <si>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</si>
  <si>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</si>
  <si>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</si>
  <si>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</si>
  <si>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</si>
  <si>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</si>
  <si>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</si>
  <si>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</si>
  <si>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</si>
  <si>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</si>
  <si>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</si>
  <si>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</si>
  <si>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</si>
  <si>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</si>
  <si>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</si>
  <si>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</si>
  <si>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</si>
  <si>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</si>
  <si>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</si>
  <si>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</si>
  <si>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</si>
  <si>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</si>
  <si>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</si>
  <si>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</si>
  <si>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</si>
  <si>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</si>
  <si>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</si>
  <si>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</si>
  <si>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</si>
  <si>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</si>
  <si>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</si>
  <si>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</si>
  <si>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</si>
  <si>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</si>
  <si>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</si>
  <si>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</si>
  <si>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</si>
  <si>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</si>
  <si>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</si>
  <si>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</si>
  <si>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</si>
  <si>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</si>
  <si>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</si>
  <si>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</si>
  <si>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</si>
  <si>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</si>
  <si>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</si>
  <si>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</si>
  <si>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</si>
  <si>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</si>
  <si>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</si>
  <si>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</si>
  <si>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</si>
  <si>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</si>
  <si>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</si>
  <si>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</si>
  <si>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</si>
  <si>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</si>
  <si>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</si>
  <si>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</si>
  <si>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</si>
  <si>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</si>
  <si>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</si>
  <si>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</si>
  <si>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</si>
  <si>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</si>
  <si>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</si>
  <si>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</si>
  <si>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</si>
  <si>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</si>
  <si>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</si>
  <si>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</si>
  <si>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</si>
  <si>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</si>
  <si>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</si>
  <si>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</si>
  <si>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</si>
  <si>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</si>
  <si>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</si>
  <si>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</si>
  <si>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</si>
  <si>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</si>
  <si>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</si>
  <si>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</si>
  <si>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</si>
  <si>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</si>
  <si>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</si>
  <si>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</si>
  <si>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</si>
  <si>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</si>
  <si>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</si>
  <si>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</si>
  <si>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</si>
  <si>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</si>
  <si>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</si>
  <si>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</si>
  <si>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</si>
  <si>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</si>
  <si>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</si>
  <si>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</si>
  <si>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</si>
  <si>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</si>
  <si>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</si>
  <si>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</si>
  <si>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</si>
  <si>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</si>
  <si>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</si>
  <si>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</si>
  <si>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</si>
  <si>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</si>
  <si>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</si>
  <si>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</si>
  <si>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</si>
  <si>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</si>
  <si>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</si>
  <si>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</si>
  <si>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</si>
  <si>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</si>
  <si>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</si>
  <si>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</si>
  <si>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</si>
  <si>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</si>
  <si>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</si>
  <si>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</si>
  <si>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</si>
  <si>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</si>
  <si>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</si>
  <si>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</si>
  <si>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</si>
  <si>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</si>
  <si>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</si>
  <si>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</si>
  <si>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</si>
  <si>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</si>
  <si>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</si>
  <si>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</si>
  <si>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</si>
  <si>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</si>
  <si>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</si>
  <si>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</si>
  <si>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</si>
  <si>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</si>
  <si>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</si>
  <si>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</si>
  <si>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</si>
  <si>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</si>
  <si>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</si>
  <si>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</si>
  <si>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</si>
  <si>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</si>
  <si>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</si>
  <si>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</si>
  <si>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</si>
  <si>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</si>
  <si>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</si>
  <si>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</si>
  <si>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</si>
  <si>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</si>
  <si>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</si>
  <si>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</si>
  <si>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</si>
  <si>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</si>
  <si>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</si>
  <si>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</si>
  <si>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</si>
  <si>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</si>
  <si>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</si>
  <si>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</si>
  <si>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</si>
  <si>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</si>
  <si>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</si>
  <si>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</si>
  <si>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</si>
  <si>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</si>
  <si>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</si>
  <si>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</si>
  <si>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</si>
  <si>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</si>
  <si>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</si>
  <si>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</si>
  <si>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</si>
  <si>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</si>
  <si>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</si>
  <si>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</si>
  <si>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</si>
  <si>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</si>
  <si>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</si>
  <si>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</si>
  <si>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</si>
  <si>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</si>
  <si>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</si>
  <si>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</si>
  <si>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</si>
  <si>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</si>
  <si>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</si>
  <si>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</si>
  <si>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</si>
  <si>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</si>
  <si>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</si>
  <si>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</si>
  <si>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</si>
  <si>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</si>
  <si>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</si>
  <si>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</si>
  <si>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</si>
  <si>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</si>
  <si>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</si>
  <si>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</si>
  <si>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</si>
  <si>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</si>
  <si>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</si>
  <si>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</si>
  <si>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</si>
  <si>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</si>
  <si>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</si>
  <si>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</si>
  <si>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</si>
  <si>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</si>
  <si>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</si>
  <si>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</si>
  <si>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</si>
  <si>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</si>
  <si>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</si>
  <si>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</si>
  <si>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</si>
  <si>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</si>
  <si>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</si>
  <si>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</si>
  <si>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</si>
  <si>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</si>
  <si>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</si>
  <si>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</si>
  <si>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</si>
  <si>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</si>
  <si>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</si>
  <si>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</si>
  <si>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</si>
  <si>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</si>
  <si>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</si>
  <si>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</si>
  <si>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</si>
  <si>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</si>
  <si>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</si>
  <si>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</si>
  <si>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</si>
  <si>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</si>
  <si>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</si>
  <si>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</si>
  <si>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</si>
  <si>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</si>
  <si>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</si>
  <si>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t>Eventualidad</t>
  </si>
  <si>
    <t>Actividad ejecutada anticipadamente con corte al IV trimestre del 2019.</t>
  </si>
  <si>
    <t>Actividad ejecutada anticipadamente con corte al II trimestre del 2020.</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</si>
  <si>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</si>
  <si>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</si>
  <si>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</si>
  <si>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</si>
  <si>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</si>
  <si>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</si>
  <si>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</si>
  <si>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</si>
  <si>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</si>
  <si>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</si>
  <si>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</si>
  <si>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</si>
  <si>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</si>
  <si>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t>No aplica, actividad modificada en sesión del 27/08/2020 del CICCI.</t>
  </si>
  <si>
    <t>No aplica, actividad reformulada en sesión del 27/08/2020 del CICCI.</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</si>
  <si>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</si>
  <si>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Actividad reformulada (AME398, AME399, AME400)  con corte al I Trimestre de 2020.</t>
  </si>
  <si>
    <t>No. HALLAZGO</t>
  </si>
  <si>
    <t>CÓDIGO ACCIÓN DE MEJORA</t>
  </si>
  <si>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</si>
  <si>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</si>
  <si>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</si>
  <si>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Por parte de la Subdirección Administrativa y Financiera se vienen adelantando mesas de trabajo con el fin de actualizar el formato de Reserva Presupuestal y creación del instructivo, los cuales se socializarán una vez se encuentra finalizada esta tarea.</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</si>
  <si>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</si>
  <si>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</si>
  <si>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</si>
  <si>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</si>
  <si>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</si>
  <si>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</si>
  <si>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</si>
  <si>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t>Gestión: se continua validando la información de los Estudios Socioeconómicos del caso Mocondino.</t>
  </si>
  <si>
    <t>Actividad en Gestión: Se encuentra en revisión este procedimiento para los ajustes a que haya lugar.</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</si>
  <si>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</si>
  <si>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</si>
  <si>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</si>
  <si>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</si>
  <si>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</si>
  <si>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</si>
  <si>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</si>
  <si>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</si>
  <si>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</si>
  <si>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</si>
  <si>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</si>
  <si>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</si>
  <si>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</si>
  <si>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</si>
  <si>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</si>
  <si>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</si>
  <si>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</si>
  <si>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</si>
  <si>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</si>
  <si>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</si>
  <si>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</si>
  <si>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</si>
  <si>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</si>
  <si>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</si>
  <si>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</si>
  <si>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</si>
  <si>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</si>
  <si>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</si>
  <si>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</si>
  <si>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Actividad en Gestión: esta actividad será realizada al final de la vigencia.</t>
  </si>
  <si>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</si>
  <si>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</si>
  <si>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</si>
  <si>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</si>
  <si>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t>No aplica acción de mejora modificada .</t>
  </si>
  <si>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</si>
  <si>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</si>
  <si>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</si>
  <si>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</si>
  <si>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</si>
  <si>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</si>
  <si>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</si>
  <si>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</si>
  <si>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Cerrada - Efectiva</t>
  </si>
  <si>
    <t>Cerrada - Inefectiva</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</si>
  <si>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</si>
  <si>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</si>
  <si>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</si>
  <si>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</si>
  <si>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</si>
  <si>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</si>
  <si>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</si>
  <si>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</si>
  <si>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</si>
  <si>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</si>
  <si>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</si>
  <si>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</si>
  <si>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</si>
  <si>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</si>
  <si>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</si>
  <si>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</si>
  <si>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</si>
  <si>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</si>
  <si>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</si>
  <si>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</si>
  <si>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</si>
  <si>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</si>
  <si>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</si>
  <si>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</si>
  <si>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</si>
  <si>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</si>
  <si>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</si>
  <si>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</si>
  <si>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</si>
  <si>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</si>
  <si>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</si>
  <si>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</si>
  <si>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</si>
  <si>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</si>
  <si>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</si>
  <si>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</si>
  <si>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</si>
  <si>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</si>
  <si>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</si>
  <si>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</si>
  <si>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</si>
  <si>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</si>
  <si>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</si>
  <si>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</si>
  <si>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</si>
  <si>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</si>
  <si>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</si>
  <si>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</si>
  <si>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</si>
  <si>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</si>
  <si>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</si>
  <si>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</si>
  <si>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</si>
  <si>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</si>
  <si>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</si>
  <si>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</si>
  <si>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</si>
  <si>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</si>
  <si>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</si>
  <si>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</si>
  <si>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</si>
  <si>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</si>
  <si>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</si>
  <si>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</si>
  <si>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</si>
  <si>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</si>
  <si>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</si>
  <si>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</si>
  <si>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</si>
  <si>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</si>
  <si>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</si>
  <si>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</si>
  <si>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</si>
  <si>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</si>
  <si>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</si>
  <si>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</si>
  <si>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</si>
  <si>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</si>
  <si>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</si>
  <si>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</si>
  <si>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</si>
  <si>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</si>
  <si>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</si>
  <si>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</si>
  <si>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</si>
  <si>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</si>
  <si>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</si>
  <si>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</si>
  <si>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</si>
  <si>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</si>
  <si>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</si>
  <si>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</si>
  <si>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</si>
  <si>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</si>
  <si>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</si>
  <si>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</si>
  <si>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</si>
  <si>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</si>
  <si>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</si>
  <si>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</si>
  <si>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</si>
  <si>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</si>
  <si>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</si>
  <si>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</si>
  <si>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</si>
  <si>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</si>
  <si>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</si>
  <si>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</si>
  <si>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</si>
  <si>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</si>
  <si>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</si>
  <si>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</si>
  <si>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</si>
  <si>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</si>
  <si>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</si>
  <si>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</si>
  <si>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</si>
  <si>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</si>
  <si>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</si>
  <si>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</si>
  <si>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</si>
  <si>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</si>
  <si>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</si>
  <si>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</si>
  <si>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</si>
  <si>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</si>
  <si>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</si>
  <si>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</si>
  <si>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</si>
  <si>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</si>
  <si>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</si>
  <si>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</si>
  <si>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</si>
  <si>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</si>
  <si>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</si>
  <si>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</si>
  <si>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</si>
  <si>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</si>
  <si>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</si>
  <si>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</si>
  <si>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</si>
  <si>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</si>
  <si>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</si>
  <si>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</si>
  <si>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</si>
  <si>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</si>
  <si>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</si>
  <si>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</si>
  <si>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</si>
  <si>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</si>
  <si>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</si>
  <si>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</si>
  <si>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</si>
  <si>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</si>
  <si>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</si>
  <si>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</si>
  <si>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</si>
  <si>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</si>
  <si>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</si>
  <si>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</si>
  <si>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</si>
  <si>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</si>
  <si>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</si>
  <si>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</si>
  <si>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</si>
  <si>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</si>
  <si>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</si>
  <si>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</si>
  <si>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</si>
  <si>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</si>
  <si>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</si>
  <si>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</si>
  <si>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</si>
  <si>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</si>
  <si>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</si>
  <si>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</si>
  <si>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</si>
  <si>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</si>
  <si>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</si>
  <si>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</si>
  <si>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</si>
  <si>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</si>
  <si>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</si>
  <si>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</si>
  <si>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</si>
  <si>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</si>
  <si>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</si>
  <si>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</si>
  <si>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</si>
  <si>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</si>
  <si>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</si>
  <si>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</si>
  <si>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</si>
  <si>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</si>
  <si>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</si>
  <si>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</si>
  <si>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</si>
  <si>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</si>
  <si>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</si>
  <si>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</si>
  <si>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</si>
  <si>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</si>
  <si>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</si>
  <si>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</si>
  <si>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</si>
  <si>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</si>
  <si>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</si>
  <si>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</si>
  <si>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</si>
  <si>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</si>
  <si>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</si>
  <si>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</si>
  <si>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</si>
  <si>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</si>
  <si>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</si>
  <si>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</si>
  <si>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</si>
  <si>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</si>
  <si>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</si>
  <si>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</si>
  <si>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</si>
  <si>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</si>
  <si>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</si>
  <si>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</si>
  <si>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</si>
  <si>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</si>
  <si>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</si>
  <si>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</si>
  <si>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</si>
  <si>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</si>
  <si>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</si>
  <si>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</si>
  <si>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</si>
  <si>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</si>
  <si>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</si>
  <si>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</si>
  <si>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</si>
  <si>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</si>
  <si>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</si>
  <si>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</si>
  <si>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</si>
  <si>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</si>
  <si>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</si>
  <si>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</si>
  <si>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</si>
  <si>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</si>
  <si>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</si>
  <si>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</si>
  <si>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</si>
  <si>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</si>
  <si>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</si>
  <si>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</si>
  <si>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</si>
  <si>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</si>
  <si>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</si>
  <si>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</si>
  <si>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</si>
  <si>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</si>
  <si>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</si>
  <si>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</si>
  <si>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</si>
  <si>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</si>
  <si>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</si>
  <si>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</si>
  <si>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</si>
  <si>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</si>
  <si>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</si>
  <si>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</si>
  <si>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</si>
  <si>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</si>
  <si>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</si>
  <si>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</si>
  <si>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</si>
  <si>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</si>
  <si>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</si>
  <si>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</si>
  <si>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</si>
  <si>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</si>
  <si>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</si>
  <si>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</si>
  <si>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</si>
  <si>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</si>
  <si>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</si>
  <si>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</si>
  <si>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</si>
  <si>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</si>
  <si>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</si>
  <si>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</si>
  <si>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</si>
  <si>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</si>
  <si>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</si>
  <si>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</si>
  <si>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</si>
  <si>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</si>
  <si>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</si>
  <si>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</si>
  <si>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</si>
  <si>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</si>
  <si>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</si>
  <si>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</si>
  <si>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</si>
  <si>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</si>
  <si>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</si>
  <si>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</si>
  <si>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</si>
  <si>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</si>
  <si>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</si>
  <si>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</si>
  <si>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</si>
  <si>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</si>
  <si>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</si>
  <si>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</si>
  <si>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</si>
  <si>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</si>
  <si>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</si>
  <si>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</si>
  <si>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</si>
  <si>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</si>
  <si>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</si>
  <si>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</si>
  <si>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</si>
  <si>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Observaciones a los avances de gestión y/o cumplimiento reportados
Oficina de Control Interno
IV Trimestre 2020</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</si>
  <si>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</si>
  <si>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</si>
  <si>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</si>
  <si>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</si>
  <si>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</si>
  <si>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</si>
  <si>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Actividad con fecha de vencimiento el 31/07/2021.</t>
  </si>
  <si>
    <t>En gestión, se están verificando los ajustes en el procedimiento para proceder a la actualización en el formato de calidad.</t>
  </si>
  <si>
    <t>Vence el 11/Noviembre/2021.</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</si>
  <si>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</si>
  <si>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</si>
  <si>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</si>
  <si>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</si>
  <si>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</si>
  <si>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</si>
  <si>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t>Actividad en gestión: para concretar esta acción de mejora es indispensable tener respuesta del concepto jurídico solicitado a la Oficina Jurídica, el cual a la fecha no se han pronunciado, se anexa soporte de gestión frente a la acción de mejora.</t>
  </si>
  <si>
    <t>En gestión: antes del 29/01/2021 se allegaran todos los informes realizados.</t>
  </si>
  <si>
    <t>Actividad en gestión: vence en Enero del 2021.</t>
  </si>
  <si>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</si>
  <si>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</si>
  <si>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</si>
  <si>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La Subdirección Administrativa y Financiera de acuerdo remite el Manual de Políticas contables actualizado, así como los documentos que soportan la socialización realizada.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</si>
  <si>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</si>
  <si>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</si>
  <si>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</si>
  <si>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</si>
  <si>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</si>
  <si>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</si>
  <si>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</si>
  <si>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</si>
  <si>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</si>
  <si>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t>Se realizaron socializaciones en noviembre y diciembre en 3 municipios el seguimiento se realizará a partir del año 2021</t>
  </si>
  <si>
    <t>Inicia seguimiento el 01/02/2021</t>
  </si>
  <si>
    <t>Inicia seguimiento el 03/01/2022</t>
  </si>
  <si>
    <t xml:space="preserve">Se adjunta el informe de implementación del procedimiento para ingreso de bienes de consumo, elaborado por el almacén. </t>
  </si>
  <si>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</si>
  <si>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</si>
  <si>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</si>
  <si>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</si>
  <si>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</si>
  <si>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</si>
  <si>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</si>
  <si>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</si>
  <si>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</si>
  <si>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</si>
  <si>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</si>
  <si>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</si>
  <si>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</si>
  <si>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</si>
  <si>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</si>
  <si>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</si>
  <si>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</si>
  <si>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</si>
  <si>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</si>
  <si>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</si>
  <si>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</si>
  <si>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Se da cumplimiento a la actividad. Procedimiento elaborado  y publicado en la INTRANET ANT  "ACCTI- P-020  PROCEDIMIENTO ÚNICO MUNICIPIOS FOCALIZADOS" . Dentro del procedimiento se encuentran establecidas la tareas para dar respuesta al hallazgo ( tarea  23).</t>
  </si>
  <si>
    <t>Se da cumplimiento a la actividad. Procedimiento  elaborado  y publicado  en la INTRANET ANT  "ACCTI- P-020  PROCEDIMIENTO ÚNICO MUNICIPIOS FOCALIZADOS" . Dentro del procedimiento se encuentran establecidas la tareas para dar respuesta al hallazgo ( tarea  2 - tarea 5 ).</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</si>
  <si>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</si>
  <si>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</si>
  <si>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</si>
  <si>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</si>
  <si>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</si>
  <si>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</si>
  <si>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</si>
  <si>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</si>
  <si>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</si>
  <si>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</si>
  <si>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</si>
  <si>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</si>
  <si>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</si>
  <si>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</si>
  <si>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</si>
  <si>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</si>
  <si>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</si>
  <si>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</si>
  <si>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</si>
  <si>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</si>
  <si>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</si>
  <si>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</si>
  <si>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29/10/2020.  Actividad ejecutada con corte al III Trimestre de 2020.</t>
  </si>
  <si>
    <t xml:space="preserve">Informe mensual
</t>
  </si>
  <si>
    <t>Gestión Financiera</t>
  </si>
  <si>
    <t>Gestión del Talento Humano</t>
  </si>
  <si>
    <t>Seguridad Jurídica sobre la Titularidad de la Tierra y los Territorios</t>
  </si>
  <si>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</si>
  <si>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</si>
  <si>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t xml:space="preserve">Informe de Auditoria adjudicación de baldíos.
</t>
  </si>
  <si>
    <t>Auditoría Financiera Vigencia Fiscal 2019</t>
  </si>
  <si>
    <t>Contraloría General de la República</t>
  </si>
  <si>
    <t>Evaluación del control interno contable vigencia 2019</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</si>
  <si>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</si>
  <si>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</si>
  <si>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</si>
  <si>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</si>
  <si>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</si>
  <si>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</si>
  <si>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</si>
  <si>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</si>
  <si>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</si>
  <si>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</si>
  <si>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</si>
  <si>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</si>
  <si>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</si>
  <si>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</si>
  <si>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</si>
  <si>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</si>
  <si>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</si>
  <si>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</si>
  <si>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</si>
  <si>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</si>
  <si>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</si>
  <si>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</si>
  <si>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</si>
  <si>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</si>
  <si>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</si>
  <si>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</si>
  <si>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</si>
  <si>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</si>
  <si>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</si>
  <si>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</si>
  <si>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</si>
  <si>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</si>
  <si>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</si>
  <si>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</si>
  <si>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</si>
  <si>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</si>
  <si>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</si>
  <si>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</si>
  <si>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</si>
  <si>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</si>
  <si>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</si>
  <si>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</si>
  <si>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</si>
  <si>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</si>
  <si>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</si>
  <si>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</si>
  <si>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</si>
  <si>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</si>
  <si>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</si>
  <si>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</si>
  <si>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</si>
  <si>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</si>
  <si>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</si>
  <si>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</si>
  <si>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</si>
  <si>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</si>
  <si>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</si>
  <si>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</si>
  <si>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</si>
  <si>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</si>
  <si>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</si>
  <si>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</si>
  <si>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</si>
  <si>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</si>
  <si>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</si>
  <si>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</si>
  <si>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</si>
  <si>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</si>
  <si>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</si>
  <si>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</si>
  <si>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</si>
  <si>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</si>
  <si>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</si>
  <si>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</si>
  <si>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</si>
  <si>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</si>
  <si>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</si>
  <si>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</si>
  <si>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</si>
  <si>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</si>
  <si>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</si>
  <si>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</si>
  <si>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</si>
  <si>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</si>
  <si>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</si>
  <si>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</si>
  <si>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</si>
  <si>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</si>
  <si>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</si>
  <si>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</si>
  <si>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</si>
  <si>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</si>
  <si>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</si>
  <si>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</si>
  <si>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</si>
  <si>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</si>
  <si>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</si>
  <si>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</si>
  <si>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</si>
  <si>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</si>
  <si>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</si>
  <si>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</si>
  <si>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</si>
  <si>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</si>
  <si>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</si>
  <si>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</si>
  <si>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</si>
  <si>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</si>
  <si>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</si>
  <si>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</si>
  <si>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</si>
  <si>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</si>
  <si>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</si>
  <si>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</si>
  <si>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</si>
  <si>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</si>
  <si>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</si>
  <si>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</si>
  <si>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</si>
  <si>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</si>
  <si>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</si>
  <si>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</si>
  <si>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</si>
  <si>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</si>
  <si>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</si>
  <si>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</si>
  <si>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</si>
  <si>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</si>
  <si>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</si>
  <si>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</si>
  <si>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</si>
  <si>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</si>
  <si>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</si>
  <si>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</si>
  <si>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</si>
  <si>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</si>
  <si>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</si>
  <si>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</si>
  <si>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</si>
  <si>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</si>
  <si>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</si>
  <si>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</si>
  <si>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</si>
  <si>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</si>
  <si>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</si>
  <si>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</si>
  <si>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</si>
  <si>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</si>
  <si>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</si>
  <si>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</si>
  <si>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</si>
  <si>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</si>
  <si>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</si>
  <si>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</si>
  <si>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</si>
  <si>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</si>
  <si>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</si>
  <si>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</si>
  <si>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</si>
  <si>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</si>
  <si>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</si>
  <si>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</si>
  <si>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</si>
  <si>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</si>
  <si>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</si>
  <si>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</si>
  <si>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</si>
  <si>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</si>
  <si>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</si>
  <si>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</si>
  <si>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</si>
  <si>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</si>
  <si>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</si>
  <si>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</si>
  <si>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</si>
  <si>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</si>
  <si>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</si>
  <si>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</si>
  <si>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</si>
  <si>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</si>
  <si>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</si>
  <si>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</si>
  <si>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</si>
  <si>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</si>
  <si>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</si>
  <si>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</si>
  <si>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</si>
  <si>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</si>
  <si>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</si>
  <si>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</si>
  <si>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</si>
  <si>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</si>
  <si>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</si>
  <si>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</si>
  <si>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</si>
  <si>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</si>
  <si>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</si>
  <si>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</si>
  <si>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</si>
  <si>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</si>
  <si>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</si>
  <si>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</si>
  <si>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</si>
  <si>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</si>
  <si>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</si>
  <si>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</si>
  <si>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</si>
  <si>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</si>
  <si>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</si>
  <si>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</si>
  <si>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</si>
  <si>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</si>
  <si>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</si>
  <si>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</si>
  <si>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</si>
  <si>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</si>
  <si>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</si>
  <si>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</si>
  <si>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</si>
  <si>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</si>
  <si>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</si>
  <si>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</si>
  <si>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</si>
  <si>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</si>
  <si>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</si>
  <si>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</si>
  <si>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</si>
  <si>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</si>
  <si>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</si>
  <si>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</si>
  <si>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</si>
  <si>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</si>
  <si>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</si>
  <si>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</si>
  <si>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</si>
  <si>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</si>
  <si>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</si>
  <si>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</si>
  <si>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</si>
  <si>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</si>
  <si>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</si>
  <si>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</si>
  <si>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</si>
  <si>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</si>
  <si>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</si>
  <si>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</si>
  <si>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</si>
  <si>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</si>
  <si>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</si>
  <si>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</si>
  <si>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</si>
  <si>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</si>
  <si>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</si>
  <si>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</si>
  <si>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</si>
  <si>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</si>
  <si>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</si>
  <si>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</si>
  <si>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</si>
  <si>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</si>
  <si>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</si>
  <si>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</si>
  <si>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</si>
  <si>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</si>
  <si>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</si>
  <si>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</si>
  <si>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</si>
  <si>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</si>
  <si>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</si>
  <si>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</si>
  <si>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</si>
  <si>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</si>
  <si>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</si>
  <si>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</si>
  <si>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</si>
  <si>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</si>
  <si>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</si>
  <si>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</si>
  <si>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</si>
  <si>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</si>
  <si>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t>Observaciones a los avances de gestión y/o cumplimiento reportados
Oficina de Control Interno
I Semestre 2021</t>
  </si>
  <si>
    <t>Inoportunidad en el envío de los soportes de reintegros de las incapacidades de los funcionarios</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</si>
  <si>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</si>
  <si>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</si>
  <si>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</si>
  <si>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</si>
  <si>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</si>
  <si>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</si>
  <si>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</si>
  <si>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Dirección de Asuntos Étnicos
Dirección de Acceso a Tierras</t>
  </si>
  <si>
    <t>Administración de Bienes y Servicios</t>
  </si>
  <si>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</si>
  <si>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</si>
  <si>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</si>
  <si>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</si>
  <si>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</si>
  <si>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</si>
  <si>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</si>
  <si>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</si>
  <si>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</si>
  <si>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</si>
  <si>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</si>
  <si>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</si>
  <si>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</si>
  <si>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</si>
  <si>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</si>
  <si>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AME-600</t>
  </si>
  <si>
    <t>AME-601</t>
  </si>
  <si>
    <t>AME-600
AME-601</t>
  </si>
  <si>
    <t>Revisar y ajustar el procedimiento ACCTI-P-010 Compra directa de predios y el manual de políticas contables de la Agencia</t>
  </si>
  <si>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</si>
  <si>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</si>
  <si>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</si>
  <si>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</si>
  <si>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</si>
  <si>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</si>
  <si>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</si>
  <si>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</si>
  <si>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</si>
  <si>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</si>
  <si>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t>AME-604</t>
  </si>
  <si>
    <t>AME-605</t>
  </si>
  <si>
    <t>AME-606</t>
  </si>
  <si>
    <t>AME-607</t>
  </si>
  <si>
    <t>AME-608</t>
  </si>
  <si>
    <t>AME-609</t>
  </si>
  <si>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</si>
  <si>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</si>
  <si>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</si>
  <si>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</si>
  <si>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</si>
  <si>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</si>
  <si>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</si>
  <si>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</si>
  <si>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</si>
  <si>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</si>
  <si>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</si>
  <si>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</si>
  <si>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</si>
  <si>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La Subdirección Administrativa y Financiera adjunta las conciliaciones efectuadas durante los meses de enero a junio de la cuenta 572080 Recaudos</t>
  </si>
  <si>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</si>
  <si>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</si>
  <si>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</si>
  <si>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</si>
  <si>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</si>
  <si>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</si>
  <si>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</si>
  <si>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</si>
  <si>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</si>
  <si>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</si>
  <si>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</si>
  <si>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</si>
  <si>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</si>
  <si>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</si>
  <si>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</si>
  <si>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</si>
  <si>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</si>
  <si>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</si>
  <si>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</si>
  <si>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</si>
  <si>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</si>
  <si>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</si>
  <si>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</si>
  <si>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</si>
  <si>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</si>
  <si>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</si>
  <si>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</si>
  <si>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</si>
  <si>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</si>
  <si>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</si>
  <si>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</si>
  <si>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</si>
  <si>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</si>
  <si>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</si>
  <si>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</si>
  <si>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</si>
  <si>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</si>
  <si>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</si>
  <si>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</si>
  <si>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</si>
  <si>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Acta de capacitación y listado de asistencia de capacitaciones y memoria de la capacitación</t>
  </si>
  <si>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</si>
  <si>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</si>
  <si>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</si>
  <si>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</si>
  <si>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</si>
  <si>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</si>
  <si>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</si>
  <si>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</si>
  <si>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</si>
  <si>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</si>
  <si>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</si>
  <si>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</si>
  <si>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</si>
  <si>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</si>
  <si>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</si>
  <si>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</si>
  <si>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</si>
  <si>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</si>
  <si>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</si>
  <si>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</si>
  <si>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</si>
  <si>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</si>
  <si>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</si>
  <si>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</si>
  <si>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</si>
  <si>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</si>
  <si>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</si>
  <si>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</si>
  <si>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</si>
  <si>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</si>
  <si>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</si>
  <si>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</si>
  <si>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</si>
  <si>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</si>
  <si>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</si>
  <si>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</si>
  <si>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</si>
  <si>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</si>
  <si>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</si>
  <si>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</si>
  <si>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</si>
  <si>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</si>
  <si>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</si>
  <si>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</si>
  <si>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t>Esta acción de mejora se encuentra en gestión.</t>
  </si>
  <si>
    <t>Se anexa la gestión realizada frente a la actualización del formulario FISO.</t>
  </si>
  <si>
    <t>Formulario FISO Étnico actualizado</t>
  </si>
  <si>
    <t xml:space="preserve">Mesa técnica para revisión y ajuste del formulario FISO Étnico ante la instancia representativa étnica. Informe con corte semestral
</t>
  </si>
  <si>
    <t>Organizar, foliar y digitalizar todos los documentos del contrato o convenio en el expediente contractual, conforme la tabla de  retención documental y cargarlos para la consulta en la carpeta digital compartida.</t>
  </si>
  <si>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</si>
  <si>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</si>
  <si>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</si>
  <si>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</si>
  <si>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</si>
  <si>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</si>
  <si>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</si>
  <si>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</si>
  <si>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</si>
  <si>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</si>
  <si>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</si>
  <si>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</si>
  <si>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</si>
  <si>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</si>
  <si>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</si>
  <si>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</si>
  <si>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</si>
  <si>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</si>
  <si>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</si>
  <si>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</si>
  <si>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</si>
  <si>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</si>
  <si>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</si>
  <si>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</si>
  <si>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</si>
  <si>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</si>
  <si>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</si>
  <si>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</si>
  <si>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</si>
  <si>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Reporte de la gestión y/o cumplimiento de las acciones de mejora continua
Responsable de Ejecución
I Semestre del 2021</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</si>
  <si>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</si>
  <si>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t>Actualizar el protocolo con el manejo de la información</t>
  </si>
  <si>
    <t>Monitorear que se esté dando la correcta aplicación de los criterios definidos en el protocolo, en las entregas de información con corte al mes de junio de 2021</t>
  </si>
  <si>
    <t xml:space="preserve">Solicitud de acceso a la información. </t>
  </si>
  <si>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</si>
  <si>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</si>
  <si>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</si>
  <si>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</si>
  <si>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</si>
  <si>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</si>
  <si>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</si>
  <si>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</si>
  <si>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</si>
  <si>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</si>
  <si>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</si>
  <si>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</si>
  <si>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</si>
  <si>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</si>
  <si>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</si>
  <si>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</si>
  <si>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</si>
  <si>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</si>
  <si>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</si>
  <si>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</si>
  <si>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</si>
  <si>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</si>
  <si>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</si>
  <si>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</si>
  <si>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</si>
  <si>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</si>
  <si>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</si>
  <si>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</si>
  <si>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</si>
  <si>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</si>
  <si>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</si>
  <si>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</si>
  <si>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</si>
  <si>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</si>
  <si>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t>Procedimiento actualizado y publicado</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</si>
  <si>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</si>
  <si>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</si>
  <si>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t>Subdirección de Acceso a Tierras en Zonas Focalizadas
Dirección de Asuntos Étnicos</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</si>
  <si>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</si>
  <si>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</si>
  <si>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</si>
  <si>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</si>
  <si>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</si>
  <si>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</si>
  <si>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</si>
  <si>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</si>
  <si>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</si>
  <si>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</si>
  <si>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</si>
  <si>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</si>
  <si>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</si>
  <si>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</si>
  <si>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</si>
  <si>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</si>
  <si>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</si>
  <si>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</si>
  <si>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</si>
  <si>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El Comité está planteado con fecha propuesta para la realización el próximo 12 de julio de 2021, debido a que por la contingencia sanitaria que atraviesa el país no se ha logrado sesionar.</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</si>
  <si>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</si>
  <si>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</si>
  <si>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</si>
  <si>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</si>
  <si>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</si>
  <si>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</si>
  <si>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AME-623</t>
  </si>
  <si>
    <t>La acción de mejora se encuentra planificada para inicio de ejecución  el 2020/11/01 y finalización 2021/11/01</t>
  </si>
  <si>
    <t>ANALISIS CAUSA RAÍZ</t>
  </si>
  <si>
    <t>PLAZO EN SEMANAS</t>
  </si>
  <si>
    <t>UNIDAD DE MEDIDA</t>
  </si>
  <si>
    <t>CANTIDAD UNIDAD DE MEDIDA</t>
  </si>
  <si>
    <t>AMI-041</t>
  </si>
  <si>
    <t>Auditoría al Sistema de Gestión de la Agencia Nacional de Tierras - ANT, Vigencia 2017</t>
  </si>
  <si>
    <t>Apoyo Jurídico</t>
  </si>
  <si>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</si>
  <si>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</si>
  <si>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</si>
  <si>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</si>
  <si>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</si>
  <si>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</si>
  <si>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</si>
  <si>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</si>
  <si>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</si>
  <si>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</si>
  <si>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</si>
  <si>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</si>
  <si>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</si>
  <si>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</si>
  <si>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</si>
  <si>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</si>
  <si>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</si>
  <si>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</si>
  <si>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</si>
  <si>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</si>
  <si>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</si>
  <si>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</si>
  <si>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</si>
  <si>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</si>
  <si>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</si>
  <si>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</si>
  <si>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</si>
  <si>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</si>
  <si>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</si>
  <si>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</si>
  <si>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</si>
  <si>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</si>
  <si>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</si>
  <si>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</si>
  <si>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</si>
  <si>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</si>
  <si>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</si>
  <si>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</si>
  <si>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</si>
  <si>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</si>
  <si>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</si>
  <si>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</si>
  <si>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</si>
  <si>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</si>
  <si>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</si>
  <si>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</si>
  <si>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</si>
  <si>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</si>
  <si>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</si>
  <si>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</si>
  <si>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</si>
  <si>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</si>
  <si>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</si>
  <si>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</si>
  <si>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</si>
  <si>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</si>
  <si>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</si>
  <si>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</si>
  <si>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</si>
  <si>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</si>
  <si>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</si>
  <si>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</si>
  <si>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</si>
  <si>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</si>
  <si>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</si>
  <si>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</si>
  <si>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</si>
  <si>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</si>
  <si>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</si>
  <si>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</si>
  <si>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</si>
  <si>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</si>
  <si>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</si>
  <si>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</si>
  <si>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</si>
  <si>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</si>
  <si>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</si>
  <si>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</si>
  <si>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</si>
  <si>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</si>
  <si>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</si>
  <si>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</si>
  <si>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</si>
  <si>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</si>
  <si>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</si>
  <si>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</si>
  <si>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</si>
  <si>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</si>
  <si>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</si>
  <si>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</si>
  <si>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</si>
  <si>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</si>
  <si>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</si>
  <si>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</si>
  <si>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</si>
  <si>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</si>
  <si>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</si>
  <si>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</si>
  <si>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</si>
  <si>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</si>
  <si>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</si>
  <si>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</si>
  <si>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</si>
  <si>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</si>
  <si>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Radicado del caso CAS</t>
  </si>
  <si>
    <t>AMI-134</t>
  </si>
  <si>
    <t xml:space="preserve">Banner publicado </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</si>
  <si>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</si>
  <si>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</si>
  <si>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</si>
  <si>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</si>
  <si>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</si>
  <si>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</si>
  <si>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</si>
  <si>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</si>
  <si>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</si>
  <si>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</si>
  <si>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</si>
  <si>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AMI-138</t>
  </si>
  <si>
    <t>Auditoría a la Contratación en respuesta al COVID</t>
  </si>
  <si>
    <t xml:space="preserve">Adquisición de bienes y servicios </t>
  </si>
  <si>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</si>
  <si>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</si>
  <si>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</si>
  <si>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</si>
  <si>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</si>
  <si>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</si>
  <si>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</si>
  <si>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</si>
  <si>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</si>
  <si>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</si>
  <si>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</si>
  <si>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</si>
  <si>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</si>
  <si>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</si>
  <si>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</si>
  <si>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</si>
  <si>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</si>
  <si>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</si>
  <si>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</si>
  <si>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</si>
  <si>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t>AMI-148</t>
  </si>
  <si>
    <t>AMI-149</t>
  </si>
  <si>
    <t>Realizar capacitación con los lineamientos de la programación y actualización del PAA</t>
  </si>
  <si>
    <t>Listas de asistencia</t>
  </si>
  <si>
    <t>AMI-150</t>
  </si>
  <si>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</si>
  <si>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</si>
  <si>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</si>
  <si>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</si>
  <si>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</si>
  <si>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</si>
  <si>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</si>
  <si>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</si>
  <si>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</si>
  <si>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AMI-152</t>
  </si>
  <si>
    <t>Plan elaborado y en ejecución</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</si>
  <si>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</si>
  <si>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</si>
  <si>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</si>
  <si>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</si>
  <si>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AMI-154</t>
  </si>
  <si>
    <t xml:space="preserve">Error en la interpretación del criterio en realizar el análisis unificado para determinar el régimen jurídico aplicable a las solicitudes de revocatoria </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</si>
  <si>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</si>
  <si>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</si>
  <si>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</si>
  <si>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</si>
  <si>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</si>
  <si>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</si>
  <si>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</si>
  <si>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</si>
  <si>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</si>
  <si>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</si>
  <si>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</si>
  <si>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</si>
  <si>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</si>
  <si>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</si>
  <si>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</si>
  <si>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</si>
  <si>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Memorando o instrucción o listado de asistencia, según se coordine</t>
  </si>
  <si>
    <t>AMI-159</t>
  </si>
  <si>
    <t xml:space="preserve">Realizar seguimiento trimestral, a la gestión de las peticiones de solicitudes, tomando 3 expedientes como muestra, para determinar la oportunidad y calidad de respuesta </t>
  </si>
  <si>
    <t>Acta de revisión a los expedientes</t>
  </si>
  <si>
    <t>AMI-160</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</si>
  <si>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</si>
  <si>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</si>
  <si>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</si>
  <si>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</si>
  <si>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</si>
  <si>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</si>
  <si>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</si>
  <si>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</si>
  <si>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</si>
  <si>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</si>
  <si>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</si>
  <si>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</si>
  <si>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</si>
  <si>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</si>
  <si>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</si>
  <si>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</si>
  <si>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</si>
  <si>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</si>
  <si>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</si>
  <si>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</si>
  <si>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</si>
  <si>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</si>
  <si>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</si>
  <si>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</si>
  <si>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</si>
  <si>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</si>
  <si>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</si>
  <si>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</si>
  <si>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</si>
  <si>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</si>
  <si>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</si>
  <si>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</si>
  <si>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</si>
  <si>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</si>
  <si>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</si>
  <si>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</si>
  <si>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</si>
  <si>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</si>
  <si>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</si>
  <si>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</si>
  <si>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</si>
  <si>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</si>
  <si>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</si>
  <si>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</si>
  <si>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</si>
  <si>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</si>
  <si>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AME398
AME399
AME400</t>
  </si>
  <si>
    <t>AME-626</t>
  </si>
  <si>
    <t>AME-627</t>
  </si>
  <si>
    <t>AME-628</t>
  </si>
  <si>
    <t>No se cuenta con la información documentada donde se describa el alcance del sistema integrado de gestión</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</si>
  <si>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</si>
  <si>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</si>
  <si>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</si>
  <si>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</si>
  <si>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</si>
  <si>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</si>
  <si>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</si>
  <si>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</si>
  <si>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 xml:space="preserve">Adelantar la acciones que conlleven al cierre inmediato de la actividad formulada. Se sugiere disponer de las evidencias correspondientes
</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</si>
  <si>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</si>
  <si>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</si>
  <si>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</si>
  <si>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</si>
  <si>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</si>
  <si>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</si>
  <si>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realizó el autodiagnóstico y la línea base al 100% para la actualización del MIPG los cuales fueron aprobados por las dependencias el 16/04/2018.</t>
  </si>
  <si>
    <t>No se cuenta con la política de mejoramiento continuo (política de calidad) y sus objetivos adoptada por el Consejo Directivo de la ANT.</t>
  </si>
  <si>
    <t>Adoptar mediante acuerdo del Consejo Directivo la Política de Mejoramiento continuo y sus objetivos.</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</si>
  <si>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</si>
  <si>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</si>
  <si>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</si>
  <si>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</si>
  <si>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</si>
  <si>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</si>
  <si>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</si>
  <si>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</si>
  <si>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</si>
  <si>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</si>
  <si>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</si>
  <si>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</si>
  <si>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</si>
  <si>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</si>
  <si>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</si>
  <si>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Posible desconocimiento en el manejo del Sistema de Gestión Documental  -  ORFEO</t>
  </si>
  <si>
    <t>Capacitar al equipo de la Oficina del Inspector de la Gestión de Tierras en el adecuado manejo del Sistema de Gestión Documental  - ORFEO</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</si>
  <si>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</si>
  <si>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</si>
  <si>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</si>
  <si>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</si>
  <si>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</si>
  <si>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</si>
  <si>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</si>
  <si>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</si>
  <si>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</si>
  <si>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</si>
  <si>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</si>
  <si>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</si>
  <si>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</si>
  <si>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</si>
  <si>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t xml:space="preserve">
Los documentos que se encuentran publicados en la intranet no son legibles debido a que fueron escaneados y no se puede leer de manera clara la información.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</si>
  <si>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</si>
  <si>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</si>
  <si>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</si>
  <si>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</si>
  <si>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</si>
  <si>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</si>
  <si>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</si>
  <si>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</si>
  <si>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</si>
  <si>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</si>
  <si>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</si>
  <si>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</si>
  <si>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</si>
  <si>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</si>
  <si>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</si>
  <si>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</si>
  <si>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</si>
  <si>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t>El procedimiento de desarrollo de Software establecido contempla actividades generales y no relaciona registros.
Algunos requerimientos a los sistemas de información no se realizan a través de los canales establecidos (Aranda).</t>
  </si>
  <si>
    <t>Implementar dentro de la estrategia de uso y apropiación la divulgación de los canales oficiales para la solicitud de requerimientos de desarrollo de software.</t>
  </si>
  <si>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</si>
  <si>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</si>
  <si>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</si>
  <si>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</si>
  <si>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</si>
  <si>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</si>
  <si>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</si>
  <si>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</si>
  <si>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</si>
  <si>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</si>
  <si>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</si>
  <si>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</si>
  <si>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</si>
  <si>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</si>
  <si>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</si>
  <si>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</si>
  <si>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</si>
  <si>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Adelantar las acciones que conlleven al cierre inmediato de la actividad formulada. Se sugiere disponer de las evidencias correspondientes al cumplimiento de la acción establecida.</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</si>
  <si>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</si>
  <si>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</si>
  <si>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 xml:space="preserve">La Dirección de Acesso a Tierras, mediante memorando No. 20184000155193 del 19 septiembre de 2018 envió a la OCI la justificación del cumplimiento de la acciones de mejora. </t>
  </si>
  <si>
    <t>Se implementarán indicadores de Eficiencia para la gestión de expedientes  y sus diferentes salidas (Archivo, Negación, Adjudicación y formalización).</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</si>
  <si>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</si>
  <si>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</si>
  <si>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</si>
  <si>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</si>
  <si>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</si>
  <si>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</si>
  <si>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</si>
  <si>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</si>
  <si>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</si>
  <si>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</si>
  <si>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</si>
  <si>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</si>
  <si>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</si>
  <si>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</si>
  <si>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</si>
  <si>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</si>
  <si>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</si>
  <si>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</si>
  <si>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</si>
  <si>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</si>
  <si>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</si>
  <si>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</si>
  <si>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</si>
  <si>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</si>
  <si>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</si>
  <si>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</si>
  <si>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</si>
  <si>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</si>
  <si>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</si>
  <si>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</si>
  <si>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</si>
  <si>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</si>
  <si>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</si>
  <si>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</si>
  <si>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</si>
  <si>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</si>
  <si>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</si>
  <si>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</si>
  <si>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</si>
  <si>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</si>
  <si>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</si>
  <si>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</si>
  <si>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</si>
  <si>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</si>
  <si>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</si>
  <si>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</si>
  <si>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</si>
  <si>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</si>
  <si>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</si>
  <si>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</si>
  <si>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</si>
  <si>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</si>
  <si>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</si>
  <si>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</si>
  <si>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</si>
  <si>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</si>
  <si>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</si>
  <si>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</si>
  <si>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</si>
  <si>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</si>
  <si>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</si>
  <si>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</si>
  <si>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</si>
  <si>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</si>
  <si>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</si>
  <si>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</si>
  <si>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</si>
  <si>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</si>
  <si>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</si>
  <si>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</si>
  <si>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</si>
  <si>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</si>
  <si>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</si>
  <si>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</si>
  <si>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</si>
  <si>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</si>
  <si>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</si>
  <si>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</si>
  <si>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</si>
  <si>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</si>
  <si>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</si>
  <si>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</si>
  <si>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</si>
  <si>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</si>
  <si>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t>Posibles debilidades en la supervisión de convenios y/o contratos</t>
  </si>
  <si>
    <t>Capacitaciones en supervisión (generalidades y obligaciones)</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</si>
  <si>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</si>
  <si>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</si>
  <si>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</si>
  <si>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</si>
  <si>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</si>
  <si>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</si>
  <si>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</si>
  <si>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</si>
  <si>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</si>
  <si>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</si>
  <si>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</si>
  <si>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</si>
  <si>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</si>
  <si>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</si>
  <si>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</si>
  <si>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</si>
  <si>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</si>
  <si>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</si>
  <si>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</si>
  <si>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</si>
  <si>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</si>
  <si>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</si>
  <si>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Elaboración y cargue de las fichas técnicas del comité de conciliación.</t>
  </si>
  <si>
    <t>Fichas elaboradas y cargadas en el eKOGUI.</t>
  </si>
  <si>
    <t>Previo a la celebración del Comité de Conciliación se diligenciaron y cargaron por el Sistema eKOGUI las fichas técnicas que serán presentadas para estudio del señalado comité. Como evidencia se anexa reporte de fichas cargadas en el sistema.  (Evidencia 74)</t>
  </si>
  <si>
    <t>Verificación previa a la celebración del comité, en la cual conste que éstas fichas se encuentren debidamente cargadas en el aplicativo eKOGUI.</t>
  </si>
  <si>
    <t>Actas cargadas en el eKOGUI previa celebración del comité de conciliación.</t>
  </si>
  <si>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</si>
  <si>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</si>
  <si>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</si>
  <si>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t>Actas realizadas.</t>
  </si>
  <si>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</si>
  <si>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</si>
  <si>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</si>
  <si>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</si>
  <si>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</si>
  <si>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</si>
  <si>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</si>
  <si>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</si>
  <si>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</si>
  <si>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</si>
  <si>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</si>
  <si>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</si>
  <si>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</si>
  <si>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</si>
  <si>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</si>
  <si>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</si>
  <si>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</si>
  <si>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</si>
  <si>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</si>
  <si>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</si>
  <si>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</si>
  <si>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</si>
  <si>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</si>
  <si>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t>Ejecutar la metodología establecida en la estrategia de comunicaciones "Somos Tierra" con e fin de posicionar a la ANT como los actores principales de la nueva política de tierras.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</si>
  <si>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</si>
  <si>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</si>
  <si>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</si>
  <si>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</si>
  <si>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t>No se contaba con las herramientas adecuadas para controlar las salidas y productos no conformes con el fin de establecer las acciones necesarias.</t>
  </si>
  <si>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</si>
  <si>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t>Finalizar las 58 fichas técnicas que se encuentran en estado pendiente por construir, aprobar y publicar.</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</si>
  <si>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</si>
  <si>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</si>
  <si>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</si>
  <si>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</si>
  <si>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</si>
  <si>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</si>
  <si>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t>* Alto volumen de PQRSD que ingresan a la Entidad
* Posibles deficiencias en la formulación de lineamientos para la atención de PQRSD</t>
  </si>
  <si>
    <t>Establecer una estrategia para la gestión de PQRSD
"Estrategia Socializada"</t>
  </si>
  <si>
    <t>Cumplimiento a la Estrategia "Informes de cumplimiento"</t>
  </si>
  <si>
    <t>El reporte será entregado el 30 de diciembre con corte al 20 de diciembre.
Se adjunta el informe con corte a diciembre 2018</t>
  </si>
  <si>
    <t>Adquisición de bienes y servicios</t>
  </si>
  <si>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</si>
  <si>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</si>
  <si>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</si>
  <si>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</si>
  <si>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</si>
  <si>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</si>
  <si>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</si>
  <si>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</si>
  <si>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</si>
  <si>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</si>
  <si>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</si>
  <si>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</si>
  <si>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</si>
  <si>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</si>
  <si>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</si>
  <si>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</si>
  <si>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</si>
  <si>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</si>
  <si>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</si>
  <si>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</si>
  <si>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</si>
  <si>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</si>
  <si>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</si>
  <si>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</si>
  <si>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</si>
  <si>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</si>
  <si>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</si>
  <si>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</si>
  <si>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</si>
  <si>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</si>
  <si>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</si>
  <si>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</si>
  <si>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</si>
  <si>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</si>
  <si>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</si>
  <si>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</si>
  <si>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</si>
  <si>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</si>
  <si>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</si>
  <si>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</si>
  <si>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</si>
  <si>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</si>
  <si>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</si>
  <si>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</si>
  <si>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</si>
  <si>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</si>
  <si>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</si>
  <si>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</si>
  <si>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</si>
  <si>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</si>
  <si>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</si>
  <si>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</si>
  <si>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</si>
  <si>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</si>
  <si>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</si>
  <si>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</si>
  <si>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</si>
  <si>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</si>
  <si>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</si>
  <si>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</si>
  <si>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</si>
  <si>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</si>
  <si>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</si>
  <si>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</si>
  <si>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</si>
  <si>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</si>
  <si>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</si>
  <si>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</si>
  <si>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</si>
  <si>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</si>
  <si>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</si>
  <si>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</si>
  <si>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</si>
  <si>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</si>
  <si>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</si>
  <si>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</si>
  <si>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</si>
  <si>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</si>
  <si>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</si>
  <si>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</si>
  <si>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</si>
  <si>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</si>
  <si>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</si>
  <si>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</si>
  <si>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</si>
  <si>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</si>
  <si>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</si>
  <si>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</si>
  <si>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</si>
  <si>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</si>
  <si>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</si>
  <si>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</si>
  <si>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</si>
  <si>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</si>
  <si>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</si>
  <si>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</si>
  <si>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</si>
  <si>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</si>
  <si>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</si>
  <si>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</si>
  <si>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</si>
  <si>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</si>
  <si>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</si>
  <si>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</si>
  <si>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</si>
  <si>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</si>
  <si>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</si>
  <si>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</si>
  <si>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</si>
  <si>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</si>
  <si>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</si>
  <si>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</si>
  <si>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</si>
  <si>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</si>
  <si>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</si>
  <si>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</si>
  <si>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</si>
  <si>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</si>
  <si>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</si>
  <si>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</si>
  <si>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</si>
  <si>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</si>
  <si>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</si>
  <si>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</si>
  <si>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</si>
  <si>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</si>
  <si>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</si>
  <si>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</si>
  <si>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</si>
  <si>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</si>
  <si>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</si>
  <si>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</si>
  <si>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</si>
  <si>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</si>
  <si>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</si>
  <si>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</si>
  <si>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</si>
  <si>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</si>
  <si>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</si>
  <si>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</si>
  <si>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</si>
  <si>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</si>
  <si>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</si>
  <si>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</si>
  <si>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</si>
  <si>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</si>
  <si>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</si>
  <si>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</si>
  <si>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</si>
  <si>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</si>
  <si>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</si>
  <si>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</si>
  <si>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</si>
  <si>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</si>
  <si>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</si>
  <si>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</si>
  <si>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</si>
  <si>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</si>
  <si>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t>30/03/2018.  La actividad aún se encuentra dentro de los términos de ejecución</t>
  </si>
  <si>
    <t>30/03/2018. Se observó la publicación en la Intranet de la caracterización de ciudadanos y grupos de interés vigencia 2018.</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</si>
  <si>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</si>
  <si>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</si>
  <si>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</si>
  <si>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</si>
  <si>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</si>
  <si>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</si>
  <si>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</si>
  <si>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</si>
  <si>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</si>
  <si>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</si>
  <si>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</si>
  <si>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</si>
  <si>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</si>
  <si>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</si>
  <si>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</si>
  <si>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</si>
  <si>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</si>
  <si>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</si>
  <si>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</si>
  <si>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</si>
  <si>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</si>
  <si>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</si>
  <si>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</si>
  <si>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</si>
  <si>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</si>
  <si>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</si>
  <si>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</si>
  <si>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</si>
  <si>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</si>
  <si>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</si>
  <si>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El informe fue publicado en el link 
http://www.agenciadetierras.gov.co/wp-content/uploads/2018/05/Informe-satisfaccion-corte-abril-2018.pdf</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</si>
  <si>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</si>
  <si>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</si>
  <si>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</si>
  <si>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</si>
  <si>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</si>
  <si>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</si>
  <si>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</si>
  <si>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</si>
  <si>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</si>
  <si>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</si>
  <si>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</si>
  <si>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13/08/2018.  Se observó la ficha del ID 1001354, en la que se encuentra la calificación del riesgo para el proceso judicial.</t>
  </si>
  <si>
    <t>Actividad ejecutada con corte al I Trimestre del 2018.</t>
  </si>
  <si>
    <t>30/06/2018.  Se observó documento elaborado del Manual Integrado de Gestión el cual se encuentra pendiente de aprobación por el Comité Institucional de Gestión y Desempeño.</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</si>
  <si>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</si>
  <si>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</si>
  <si>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</si>
  <si>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</si>
  <si>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</si>
  <si>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</si>
  <si>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</si>
  <si>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</si>
  <si>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</si>
  <si>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</si>
  <si>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</si>
  <si>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</si>
  <si>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</si>
  <si>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</si>
  <si>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</si>
  <si>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</si>
  <si>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</si>
  <si>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</si>
  <si>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</si>
  <si>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</si>
  <si>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</si>
  <si>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</si>
  <si>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</si>
  <si>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</si>
  <si>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</si>
  <si>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</si>
  <si>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</si>
  <si>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</si>
  <si>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</si>
  <si>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</si>
  <si>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</si>
  <si>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</si>
  <si>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</si>
  <si>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</si>
  <si>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</si>
  <si>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</si>
  <si>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</si>
  <si>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</si>
  <si>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</si>
  <si>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</si>
  <si>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t>Actividad ejecutada con corte al I Trimestre del 2018</t>
  </si>
  <si>
    <t>Actividad ejecutada con corte al III Trimestre del 2018.</t>
  </si>
  <si>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</si>
  <si>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</si>
  <si>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</si>
  <si>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</si>
  <si>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t>Actividad ejecutada con corte al IV Trimestre del 2018.</t>
  </si>
  <si>
    <t>Observaciones a los avances de gestión y/o cumplimiento reportados
Oficina de Control Interno
II Trimestre 2019</t>
  </si>
  <si>
    <t>Reporte de la gestión y/o cumplimiento de las acciones de mejora continua 
Dependencia Responsable de Ejecución
II Trimestre 2019</t>
  </si>
  <si>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</si>
  <si>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</si>
  <si>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</si>
  <si>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</si>
  <si>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</si>
  <si>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</si>
  <si>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</si>
  <si>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</si>
  <si>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</si>
  <si>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t xml:space="preserve">30/11/2019.  No se ha realizado aún la suscripción del contrato, por lo que no se cuenta con el cronograma de mantenimientos que permitan dar cierre a la acción. </t>
  </si>
  <si>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</si>
  <si>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</si>
  <si>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</si>
  <si>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</si>
  <si>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t>Reporte de la gestión y/o cumplimiento de las acciones de mejora continua 
Dependencia Responsable de Ejecución
II Trimestre 2020</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</si>
  <si>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</si>
  <si>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</si>
  <si>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t>Reporte de la gestión y/o cumplimiento de las acciones de mejora continua 
Dependencia Responsable de Ejecución
III Trimestre 2020</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</si>
  <si>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</si>
  <si>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</si>
  <si>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</si>
  <si>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</si>
  <si>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</si>
  <si>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</si>
  <si>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</si>
  <si>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Se realiza la solicitud de acompañamiento y revisión a la Oficina de Planeación, se proyecta mesa de trabajo para el mes de octubre.</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</si>
  <si>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</si>
  <si>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</si>
  <si>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</si>
  <si>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</si>
  <si>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</si>
  <si>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</si>
  <si>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</si>
  <si>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</si>
  <si>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</si>
  <si>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</si>
  <si>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</si>
  <si>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</si>
  <si>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</si>
  <si>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</si>
  <si>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</si>
  <si>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</si>
  <si>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Reporte de la gestión y/o cumplimiento de las acciones de mejora continua 
Dependencia Responsable de Ejecución
IV Trimestre 2020</t>
  </si>
  <si>
    <t>Actividad ejecutada con corte al III Trimestre del 2020.</t>
  </si>
  <si>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</si>
  <si>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</si>
  <si>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</si>
  <si>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</si>
  <si>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</si>
  <si>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</si>
  <si>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</si>
  <si>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</si>
  <si>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</si>
  <si>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</si>
  <si>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</si>
  <si>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</si>
  <si>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</si>
  <si>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</si>
  <si>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</si>
  <si>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t>Se actualizó la documentación en el repositorio de arquitectura empresarial</t>
  </si>
  <si>
    <t>Se designaron los profesionales del equipo de arquitectura quienes serán los responsables de la gestión de la información según el dominio que se le asignó</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</si>
  <si>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</si>
  <si>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</si>
  <si>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AMI-141</t>
  </si>
  <si>
    <t>AMI-142</t>
  </si>
  <si>
    <t>AMI-143</t>
  </si>
  <si>
    <t>AMI-144</t>
  </si>
  <si>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</si>
  <si>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</si>
  <si>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</si>
  <si>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</si>
  <si>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</si>
  <si>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</si>
  <si>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</si>
  <si>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</si>
  <si>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</si>
  <si>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t>Reporte de la gestión y/o cumplimiento de las acciones de mejora continua 
Dependencia Responsable de Ejecución
I Semestre 2021</t>
  </si>
  <si>
    <t>Actividad ejecutada con corte al IV Trimestre del 2020.</t>
  </si>
  <si>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</si>
  <si>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</si>
  <si>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</si>
  <si>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06/07/2020.  La actividad se encuentra en términos para su ejecución. Cabe señalar que, la fecha de inicio de ejecución fue junio del 2020, sin embargo, el responsable de ejecución no reportó avances de gestión.</t>
  </si>
  <si>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</si>
  <si>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</si>
  <si>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</si>
  <si>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</si>
  <si>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</si>
  <si>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t xml:space="preserve"> ACCIÓN DE MEJORA</t>
  </si>
  <si>
    <t>Grupo Gestión Documental</t>
  </si>
  <si>
    <t>Grupo Gestión Documental
Oficina de Control Interno</t>
  </si>
  <si>
    <t>AMI-164</t>
  </si>
  <si>
    <t>AMI-165</t>
  </si>
  <si>
    <t>AMI-166</t>
  </si>
  <si>
    <t>AMI-167</t>
  </si>
  <si>
    <t>AMI-168</t>
  </si>
  <si>
    <t>AMI-169</t>
  </si>
  <si>
    <t>AMI-170</t>
  </si>
  <si>
    <t>AMI-171</t>
  </si>
  <si>
    <t>AMI-172</t>
  </si>
  <si>
    <t>AMI-173</t>
  </si>
  <si>
    <t>Auditoría Seguridad Jurídica sobre la Titularidad de la Tierra y los Territorios - Gestión de Formalización</t>
  </si>
  <si>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</si>
  <si>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</si>
  <si>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</si>
  <si>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</si>
  <si>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</si>
  <si>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</si>
  <si>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</si>
  <si>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</si>
  <si>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</si>
  <si>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</si>
  <si>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</si>
  <si>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</si>
  <si>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</si>
  <si>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</si>
  <si>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</si>
  <si>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</si>
  <si>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</si>
  <si>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</si>
  <si>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</si>
  <si>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</si>
  <si>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</si>
  <si>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</si>
  <si>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</si>
  <si>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</si>
  <si>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</si>
  <si>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</si>
  <si>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</si>
  <si>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</si>
  <si>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</si>
  <si>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</si>
  <si>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</si>
  <si>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</si>
  <si>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</si>
  <si>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</si>
  <si>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</si>
  <si>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</si>
  <si>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</si>
  <si>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</si>
  <si>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</si>
  <si>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</si>
  <si>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</si>
  <si>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</si>
  <si>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</si>
  <si>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</si>
  <si>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</si>
  <si>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</si>
  <si>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</si>
  <si>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</si>
  <si>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</si>
  <si>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</si>
  <si>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</si>
  <si>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</si>
  <si>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</si>
  <si>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</si>
  <si>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</si>
  <si>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</si>
  <si>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</si>
  <si>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</si>
  <si>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</si>
  <si>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</si>
  <si>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</si>
  <si>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</si>
  <si>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</si>
  <si>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</si>
  <si>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</si>
  <si>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</si>
  <si>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</si>
  <si>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</si>
  <si>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</si>
  <si>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</si>
  <si>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</si>
  <si>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</si>
  <si>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</si>
  <si>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</si>
  <si>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</si>
  <si>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</si>
  <si>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</si>
  <si>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</si>
  <si>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</si>
  <si>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</si>
  <si>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</si>
  <si>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</si>
  <si>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</si>
  <si>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</si>
  <si>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</si>
  <si>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</si>
  <si>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</si>
  <si>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</si>
  <si>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</si>
  <si>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</si>
  <si>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</si>
  <si>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</si>
  <si>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</si>
  <si>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</si>
  <si>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</si>
  <si>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</si>
  <si>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</si>
  <si>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</si>
  <si>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</si>
  <si>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</si>
  <si>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</si>
  <si>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</si>
  <si>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</si>
  <si>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</si>
  <si>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</si>
  <si>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</si>
  <si>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</si>
  <si>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</si>
  <si>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</si>
  <si>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</si>
  <si>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</si>
  <si>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</si>
  <si>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</si>
  <si>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</si>
  <si>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</si>
  <si>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</si>
  <si>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</si>
  <si>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</si>
  <si>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</si>
  <si>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</si>
  <si>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t>Reporte de la gestión y/o cumplimiento de las acciones de mejora continua 
Dependencia Responsable de Ejecución
III Trimestre 2021</t>
  </si>
  <si>
    <t>Observaciones a los avances de gestión y/o cumplimiento reportados
Oficina de Control Interno
III Trimestre 2021</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</si>
  <si>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</si>
  <si>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</si>
  <si>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</si>
  <si>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</si>
  <si>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</si>
  <si>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</si>
  <si>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</si>
  <si>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</si>
  <si>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</si>
  <si>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</si>
  <si>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</si>
  <si>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</si>
  <si>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</si>
  <si>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</si>
  <si>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</si>
  <si>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</si>
  <si>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</si>
  <si>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</si>
  <si>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</si>
  <si>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</si>
  <si>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</si>
  <si>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</si>
  <si>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</si>
  <si>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</si>
  <si>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</si>
  <si>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</si>
  <si>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</si>
  <si>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</si>
  <si>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</si>
  <si>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</si>
  <si>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</si>
  <si>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</si>
  <si>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</si>
  <si>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</si>
  <si>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</si>
  <si>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</si>
  <si>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</si>
  <si>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</si>
  <si>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</si>
  <si>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</si>
  <si>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</si>
  <si>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t>C2</t>
  </si>
  <si>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</si>
  <si>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</si>
  <si>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</si>
  <si>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</si>
  <si>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</si>
  <si>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Subdirección de Administración de Tierras de la Nación
</t>
  </si>
  <si>
    <t>Equipo Gestión Documental</t>
  </si>
  <si>
    <t>Equipo Servicio al Ciudadano</t>
  </si>
  <si>
    <t>Dependencias ANT</t>
  </si>
  <si>
    <t>Equipo de Sistemas</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</si>
  <si>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</si>
  <si>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</si>
  <si>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</si>
  <si>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</si>
  <si>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</si>
  <si>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</si>
  <si>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</si>
  <si>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</si>
  <si>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</si>
  <si>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</si>
  <si>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Dirección de Acceso a Tierras
</t>
  </si>
  <si>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</si>
  <si>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</si>
  <si>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</si>
  <si>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</si>
  <si>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</si>
  <si>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t>C</t>
  </si>
  <si>
    <t>OP</t>
  </si>
  <si>
    <t>ESTADO DE LAS ACCIONES DE MEJORA EN EL MARCO DE LA EFICACIA</t>
  </si>
  <si>
    <t xml:space="preserve">ESTADO DE LA ACCIONES DE  MEJORA EN EL MARCO DE LA EFECTIVIDAD </t>
  </si>
  <si>
    <t>Actividad presentó eventualidad con corte al I Semestre del 2021.</t>
  </si>
  <si>
    <t>Actividad presentó eventualidad con corte al III Trimestre del 2020.</t>
  </si>
  <si>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</si>
  <si>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t>AME-622
AME-623
AME-624</t>
  </si>
  <si>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</si>
  <si>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</si>
  <si>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</si>
  <si>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</si>
  <si>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</si>
  <si>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</si>
  <si>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</si>
  <si>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</si>
  <si>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</si>
  <si>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</si>
  <si>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</si>
  <si>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</si>
  <si>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</si>
  <si>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</si>
  <si>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</si>
  <si>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</si>
  <si>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</si>
  <si>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</si>
  <si>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</si>
  <si>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</si>
  <si>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</si>
  <si>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</si>
  <si>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</si>
  <si>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</si>
  <si>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</si>
  <si>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</si>
  <si>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</si>
  <si>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</si>
  <si>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</si>
  <si>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</si>
  <si>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</si>
  <si>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Modificar y/o actualizar el procedimiento de Gestión Financiera GEFIN -009, que incluya los controles de seguimiento, para su adecuado cumplimiento</t>
  </si>
  <si>
    <t>Procedimiento modificado y/o actualizado</t>
  </si>
  <si>
    <t>Presentar la demanda ante los despachos judiciales.</t>
  </si>
  <si>
    <t>Acta de presentación de la demanda</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</si>
  <si>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</si>
  <si>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</si>
  <si>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</si>
  <si>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</si>
  <si>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</si>
  <si>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</si>
  <si>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</si>
  <si>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</si>
  <si>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</si>
  <si>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</si>
  <si>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</si>
  <si>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</si>
  <si>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</si>
  <si>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</si>
  <si>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</si>
  <si>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</si>
  <si>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Oficio a ORIP Cartagena</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</si>
  <si>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</si>
  <si>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</si>
  <si>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</si>
  <si>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</si>
  <si>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</si>
  <si>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</si>
  <si>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 xml:space="preserve">Adelantar las acciones necesarias tendientes a organizar los expedientes de los predios baldíos de la Nación ubicados en las islas. </t>
  </si>
  <si>
    <t>Carpetas revisadas</t>
  </si>
  <si>
    <t>Listados de asistencia a los acompañamientos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</si>
  <si>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</si>
  <si>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</si>
  <si>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</si>
  <si>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</si>
  <si>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</si>
  <si>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</si>
  <si>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</si>
  <si>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</si>
  <si>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</si>
  <si>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</si>
  <si>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</si>
  <si>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</si>
  <si>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</si>
  <si>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</si>
  <si>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</si>
  <si>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</si>
  <si>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</si>
  <si>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xml:space="preserve">
Ausencia de procedimiento que instruya sobre la renovación de los contratos de arrendamiento de las islas, una vez hayan sido finalizados.
</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</si>
  <si>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</si>
  <si>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</si>
  <si>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</si>
  <si>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</si>
  <si>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</si>
  <si>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</si>
  <si>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</si>
  <si>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</si>
  <si>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</si>
  <si>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</si>
  <si>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</si>
  <si>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</si>
  <si>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</si>
  <si>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</si>
  <si>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</si>
  <si>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</si>
  <si>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</si>
  <si>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</si>
  <si>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</si>
  <si>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</si>
  <si>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</si>
  <si>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</si>
  <si>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</si>
  <si>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</si>
  <si>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</si>
  <si>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</si>
  <si>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</si>
  <si>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</si>
  <si>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</si>
  <si>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</si>
  <si>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</si>
  <si>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</si>
  <si>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</si>
  <si>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</si>
  <si>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</si>
  <si>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</si>
  <si>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</si>
  <si>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</si>
  <si>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</si>
  <si>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</si>
  <si>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</si>
  <si>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</si>
  <si>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</si>
  <si>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</si>
  <si>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</si>
  <si>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</si>
  <si>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</si>
  <si>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Se realizó el reporte mensual del avance del proyecto del fondo documental en el SPI, y se presenta la evidencia de los pantallazos al mes de agosto.</t>
  </si>
  <si>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</si>
  <si>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</si>
  <si>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</si>
  <si>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</si>
  <si>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</si>
  <si>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</si>
  <si>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</si>
  <si>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</si>
  <si>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</si>
  <si>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</si>
  <si>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</si>
  <si>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</si>
  <si>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</si>
  <si>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</si>
  <si>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</si>
  <si>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</si>
  <si>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</si>
  <si>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</si>
  <si>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</si>
  <si>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</si>
  <si>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</si>
  <si>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t>Se adjunta acta de sesión del COPASST del 27 de Julio del presente año, donde se hace la socialización de la  revisión por parte de la Alta Dirección del SG- SST</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</si>
  <si>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</si>
  <si>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 xml:space="preserve">Actividad cumplida, se realiza la actualización y publicación del Manual de Supervisión en el mes de diciembre de 2020. </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</si>
  <si>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</si>
  <si>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</si>
  <si>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</si>
  <si>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</si>
  <si>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</si>
  <si>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</si>
  <si>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</si>
  <si>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</si>
  <si>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</si>
  <si>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</si>
  <si>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</si>
  <si>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</si>
  <si>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</si>
  <si>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</si>
  <si>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</si>
  <si>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</si>
  <si>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</si>
  <si>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</si>
  <si>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</si>
  <si>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</si>
  <si>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</si>
  <si>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</si>
  <si>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</si>
  <si>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t>DAT - ZONAS FOCALIZADAS
Subdirección de Administración de Tierras de la Nación</t>
  </si>
  <si>
    <t xml:space="preserve">Oficina Jurídica
Subdirección Administrativa y Financiera
Coordinación para la Gestión Contractual
</t>
  </si>
  <si>
    <t>Actividad presentó eventualidad con corte al I Trimestre del 2020.</t>
  </si>
  <si>
    <t>29092021: Se remitieron los cinco informes de supervisión a la OCI, a la fecha se está tramitando el informe final y acta de liquidación del convenio en cuestión.</t>
  </si>
  <si>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</si>
  <si>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</si>
  <si>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</si>
  <si>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</si>
  <si>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</si>
  <si>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</si>
  <si>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</si>
  <si>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</si>
  <si>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</si>
  <si>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</si>
  <si>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</si>
  <si>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</si>
  <si>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</si>
  <si>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</si>
  <si>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</si>
  <si>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</si>
  <si>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</si>
  <si>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</si>
  <si>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</si>
  <si>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</si>
  <si>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</si>
  <si>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</si>
  <si>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</si>
  <si>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</si>
  <si>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</si>
  <si>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</si>
  <si>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</si>
  <si>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</si>
  <si>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</si>
  <si>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</si>
  <si>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</si>
  <si>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</si>
  <si>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</si>
  <si>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</si>
  <si>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</si>
  <si>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</si>
  <si>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</si>
  <si>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</si>
  <si>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</si>
  <si>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</si>
  <si>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</si>
  <si>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</si>
  <si>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t>Seguimiento a la lista de chequeo trimestral.
Documentos publicados en la página web</t>
  </si>
  <si>
    <t xml:space="preserve">Falta de revisiones a la información diligenciada para la publicación en la tienda virtual del Estado. </t>
  </si>
  <si>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</si>
  <si>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</si>
  <si>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</si>
  <si>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</si>
  <si>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</si>
  <si>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</si>
  <si>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Intervenir progresivamente los expedientes de rezago identificados por parte del equipo de gestión documental que permitan establecer la situación jurídica y técnica real de cada caso y poder establecer las acciones a realizar</t>
  </si>
  <si>
    <t xml:space="preserve">Elaborar una base de sujetos procesales de los casos con decisión final con el fin de identificar las tareas y acciones de notificación por caso teniendo en cuenta su nivel de complejidad.  </t>
  </si>
  <si>
    <t>Adelantar las gestiones necesarias tendientes a recuperar o regularizar la situación de los predios baldíos ubicados en las Islas, con resolución que resuelve el proceso agrario de recuperación, en firme.</t>
  </si>
  <si>
    <t>Solicitar el valor catastral que registra en el IGAC y Catastros descentralizados, de los bienes ingresados que no tienen un valor establecido.</t>
  </si>
  <si>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</si>
  <si>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</si>
  <si>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</si>
  <si>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t xml:space="preserve">La estructura de los documentos de formulación y consolidación del POSPR del municipio de Ovejas no contempla de manera directa un punto sobre enfoque de género </t>
  </si>
  <si>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</si>
  <si>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</si>
  <si>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</si>
  <si>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</si>
  <si>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</si>
  <si>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</si>
  <si>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</si>
  <si>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</si>
  <si>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</si>
  <si>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</si>
  <si>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</si>
  <si>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</si>
  <si>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</si>
  <si>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</si>
  <si>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</si>
  <si>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</si>
  <si>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</si>
  <si>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</si>
  <si>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</si>
  <si>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</si>
  <si>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</si>
  <si>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</si>
  <si>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</si>
  <si>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</si>
  <si>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t>Solicitar a la Comisión Nacional de Territorios Indígenas la inclusión de esta pretensión territorial dentro de su priorización.</t>
  </si>
  <si>
    <t xml:space="preserve">Se puso en conocimiento de la secretaría de la CNTI la matriz de solicitudes de Constitución Ampliación y Saneamiento de los resguardos del Meta donde se evidencia la necesidad de ampliar el Resguardo Indígena de Caño Jabón  </t>
  </si>
  <si>
    <t>Reporte de la gestión y/o cumplimiento de las acciones de mejora continua 
Dependencia Responsable de Ejecución
IV Trimestre 2021</t>
  </si>
  <si>
    <t>Observaciones a los avances de gestión y/o cumplimiento reportados
Oficina de Control Interno
IV Trimestre 2021</t>
  </si>
  <si>
    <t>Reporte de la gestión y/o cumplimiento de las acciones de mejora 
Dependencia Responsable de Ejecución
III Trimestre 2021</t>
  </si>
  <si>
    <t>Reporte de la gestión y/o cumplimiento de las acciones de mejora 
Dependencia Responsable de Ejecución
IVTrimestre 2021</t>
  </si>
  <si>
    <t>Actividad ejecutada con corte al III Trimestre del 2021.</t>
  </si>
  <si>
    <t>Actividad ejecutada con corte al III Trimestre de 2021.</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</si>
  <si>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</si>
  <si>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</si>
  <si>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</si>
  <si>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</si>
  <si>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</si>
  <si>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</si>
  <si>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</si>
  <si>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</si>
  <si>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</si>
  <si>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</si>
  <si>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</si>
  <si>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</si>
  <si>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</si>
  <si>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</si>
  <si>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</si>
  <si>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</si>
  <si>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Expedientes analizados y actualizados</t>
  </si>
  <si>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</si>
  <si>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</si>
  <si>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</si>
  <si>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</si>
  <si>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</si>
  <si>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</si>
  <si>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</si>
  <si>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</si>
  <si>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</si>
  <si>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</si>
  <si>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</si>
  <si>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</si>
  <si>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</si>
  <si>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</si>
  <si>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</si>
  <si>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</si>
  <si>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</si>
  <si>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</si>
  <si>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</si>
  <si>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</si>
  <si>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</si>
  <si>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</si>
  <si>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</si>
  <si>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</si>
  <si>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</si>
  <si>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</si>
  <si>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</si>
  <si>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</si>
  <si>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</si>
  <si>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</si>
  <si>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</si>
  <si>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</si>
  <si>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</si>
  <si>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</si>
  <si>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</si>
  <si>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</si>
  <si>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</si>
  <si>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</si>
  <si>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</si>
  <si>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</si>
  <si>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</si>
  <si>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</si>
  <si>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</si>
  <si>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</si>
  <si>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</si>
  <si>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</si>
  <si>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La actividad se encuentra dentro de los términos para su cumplimiento, teniendo en cuenta que la fecha de terminación es el 30 de junio del 2022</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</si>
  <si>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</si>
  <si>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</si>
  <si>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</si>
  <si>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</si>
  <si>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</si>
  <si>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t xml:space="preserve">Se remite base de datos del seguimiento realizado a los procesos sancionatorios de los contratos de arrendamiento de Islas del Rosario y San Bernardo, durante la vigencia 2021. </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</si>
  <si>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</si>
  <si>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La Subdirección Administrativa y Financiera realizará la solicitud de modificación de la acción de mejora a la Oficina de Control Interno.</t>
  </si>
  <si>
    <t>Se remite el seguimiento a la publicación de los documentos para dar cumplimiento de Transparencia. Se remite el formato COGGI-F-010 MATRIZ DE CUMPLIMIENTO DE TRANSPARENCIA ANT.</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</si>
  <si>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</si>
  <si>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</si>
  <si>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</si>
  <si>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</si>
  <si>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</si>
  <si>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</si>
  <si>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</si>
  <si>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</si>
  <si>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</si>
  <si>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</si>
  <si>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</si>
  <si>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</si>
  <si>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</si>
  <si>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</si>
  <si>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</si>
  <si>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</si>
  <si>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</si>
  <si>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</si>
  <si>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</si>
  <si>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</si>
  <si>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</si>
  <si>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 xml:space="preserve">Las evidencias entregadas no dan cuenta de lo acordado en las mesas de trabajo.  </t>
  </si>
  <si>
    <t xml:space="preserve">Acción de mejora originada a partir de la inefectividad de las acciones AME-257, AME-258, AME-260, establecida por la CGR en el marco de la Auditoría Financiera vigencia fiscal 2019. </t>
  </si>
  <si>
    <t>Se adjunta el listado de requerimientos de ajustes que se trabajaron en el módulo de administración de predios baldíos así como pantallazo del módulo en producción. Evidencia: 2021102 Evidencias TFS Status 202109 AMI_520</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</si>
  <si>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</si>
  <si>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</si>
  <si>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</si>
  <si>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</si>
  <si>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</si>
  <si>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</si>
  <si>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</si>
  <si>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</si>
  <si>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</si>
  <si>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</si>
  <si>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</si>
  <si>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</si>
  <si>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</si>
  <si>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</si>
  <si>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</si>
  <si>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</si>
  <si>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</si>
  <si>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</si>
  <si>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</si>
  <si>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</si>
  <si>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</si>
  <si>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</si>
  <si>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</si>
  <si>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La acción de mejora se encuentra en términos para su ejecución, su finalización esta programada para mas tardar el 30/09/2022</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</si>
  <si>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</si>
  <si>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</si>
  <si>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</si>
  <si>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t>La normatividad aplicable a los contratos de arrendamiento de las Islas</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</si>
  <si>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</si>
  <si>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</si>
  <si>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</si>
  <si>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</si>
  <si>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</si>
  <si>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</si>
  <si>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</si>
  <si>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</si>
  <si>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</si>
  <si>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</si>
  <si>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</si>
  <si>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</si>
  <si>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</si>
  <si>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</si>
  <si>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</si>
  <si>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Se presentó demanda el 1 de diciembre de 2021 ante los Juzgados Administrativos  de Cartagena. Se anexa acta de reparto.</t>
  </si>
  <si>
    <t>Con los memorandos No 20221030007663-20221030007673 del 19 de enero de 2022 se programa mesa de trabajo para el 16 de febrero de 2022 a las 10:a.m previa coordinación con la SAF y SATN.</t>
  </si>
  <si>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</si>
  <si>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</si>
  <si>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</si>
  <si>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</si>
  <si>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</si>
  <si>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</si>
  <si>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</si>
  <si>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t>Reporte de la gestión y/o cumplimiento de las acciones de mejora continua 
Dependencia Responsable de Ejecución
I Trimestre 2022</t>
  </si>
  <si>
    <t>Observaciones a los avances de gestión y/o cumplimiento reportados
Oficina de Control Interno
I Trimestre 2022</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</si>
  <si>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</si>
  <si>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</si>
  <si>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</si>
  <si>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</si>
  <si>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</si>
  <si>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</si>
  <si>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</si>
  <si>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</si>
  <si>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</si>
  <si>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t xml:space="preserve">Denuncia posibles irregularidades contratos 2019 </t>
  </si>
  <si>
    <t>Disciplinario</t>
  </si>
  <si>
    <t>Administrativo</t>
  </si>
  <si>
    <t>Indagación Preliminar</t>
  </si>
  <si>
    <t>Actividad presentó eventualidad con corte al IV Trimestres del 2021.</t>
  </si>
  <si>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</si>
  <si>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</si>
  <si>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</si>
  <si>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</si>
  <si>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</si>
  <si>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</si>
  <si>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</si>
  <si>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</si>
  <si>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</si>
  <si>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</si>
  <si>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</si>
  <si>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</si>
  <si>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</si>
  <si>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</si>
  <si>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</si>
  <si>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</si>
  <si>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</si>
  <si>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</si>
  <si>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</si>
  <si>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</si>
  <si>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</si>
  <si>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</si>
  <si>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</si>
  <si>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</si>
  <si>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</si>
  <si>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</si>
  <si>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</si>
  <si>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</si>
  <si>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</si>
  <si>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</si>
  <si>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</si>
  <si>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</si>
  <si>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</si>
  <si>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</si>
  <si>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realizó la implementación de la forma GEFIN-019 para los convenios de los cuales es supervisor la Dirección de Acceso a Tierras y sus subdirecciones.</t>
  </si>
  <si>
    <t>Revisar los contratos de arrendamiento vigentes suscrito por el INCODER, sobre las Islas e identificar las áreas que fueron objeto de arrendamiento.</t>
  </si>
  <si>
    <t>Verificación de la base de datos de los predios baldíos de la Nación ubicados en las islas.</t>
  </si>
  <si>
    <t>La socialización del Manual de Cobro Coactivo se llevo a cabo el 14 de febrero de 2022 de 10 a.m. a 11.am., Vía Teams para todos los funcionarios y contratista de la entidad.</t>
  </si>
  <si>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</si>
  <si>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</si>
  <si>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Se remite oficio al DNP y DANE con ajuste a la descripción y medición del indicador ODS 1.4, sustentado y articulado con el Plan Nacional de Formalización Masiva de la Propiedad Rural. Se anexa copia del oficio con sus respectivos anexos</t>
  </si>
  <si>
    <t>Se ajusta Ficha Técnica del indicador la cual se remite oficialmente al DNP y DANE el día 15 de marzo.</t>
  </si>
  <si>
    <t xml:space="preserve">Fortalecer el proceso de registro a través del mejoramiento del proceso de reporte y registro de las entregas de predios del Fondo de Tierras.
</t>
  </si>
  <si>
    <t>Oficina Jurídica
Secretaría General - Grupo Interno de Gestión Contractual
Subdirección Administrativa y Financiera</t>
  </si>
  <si>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</si>
  <si>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</si>
  <si>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</si>
  <si>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</si>
  <si>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</si>
  <si>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</si>
  <si>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</si>
  <si>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</si>
  <si>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</si>
  <si>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</si>
  <si>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</si>
  <si>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</si>
  <si>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</si>
  <si>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</si>
  <si>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</si>
  <si>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</si>
  <si>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</si>
  <si>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</si>
  <si>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</si>
  <si>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</si>
  <si>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</si>
  <si>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</si>
  <si>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</si>
  <si>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</si>
  <si>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</si>
  <si>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</si>
  <si>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t>Realizar un análisis sobre la situación presupuestal de las Subcuentas del Fondo de Tierras para la Reforma Rural Integral</t>
  </si>
  <si>
    <t>documento</t>
  </si>
  <si>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</si>
  <si>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</si>
  <si>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</si>
  <si>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</si>
  <si>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</si>
  <si>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</si>
  <si>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</si>
  <si>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</si>
  <si>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</si>
  <si>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Eliana Paola Castro Arrieta - Contratista OCI
</t>
  </si>
  <si>
    <t>Inefectiva</t>
  </si>
  <si>
    <t>Oficina de Control Interno
Sandra Milena Bejarano Pinzon - Contratista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</si>
  <si>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</si>
  <si>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</si>
  <si>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</si>
  <si>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</si>
  <si>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</si>
  <si>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</si>
  <si>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</si>
  <si>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</si>
  <si>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t xml:space="preserve">Otras Incidencias </t>
  </si>
  <si>
    <t>CONNOTACIÓN
DEL
 HALLAZGO</t>
  </si>
  <si>
    <t>Disciplinario
Fiscal</t>
  </si>
  <si>
    <t xml:space="preserve">Disciplinario
Otras Incidencias </t>
  </si>
  <si>
    <t>Disciplinario
Indagación Preliminar</t>
  </si>
  <si>
    <t>INCODER</t>
  </si>
  <si>
    <t>Anterior Circular 05 de 2019 - CGR</t>
  </si>
  <si>
    <t>Trasladada</t>
  </si>
  <si>
    <t>Documento FISO con instructivo de diligenciamiento</t>
  </si>
  <si>
    <t xml:space="preserve">Entidad: </t>
  </si>
  <si>
    <t>Agencia Nacional de Tierras-ANT</t>
  </si>
  <si>
    <t xml:space="preserve">NIT: </t>
  </si>
  <si>
    <t>900,948,953-8</t>
  </si>
  <si>
    <t xml:space="preserve">Representante Legal: </t>
  </si>
  <si>
    <t>Miguel Samper Strouss</t>
  </si>
  <si>
    <t xml:space="preserve">Fecha de iniciación: </t>
  </si>
  <si>
    <t>Responsable del proceso:</t>
  </si>
  <si>
    <t xml:space="preserve">Gloria Elvira Ortiz </t>
  </si>
  <si>
    <t>Fecha de finalización:</t>
  </si>
  <si>
    <t xml:space="preserve">Cargo: </t>
  </si>
  <si>
    <t>Subdirectora Administrativa y Financiera</t>
  </si>
  <si>
    <t>Fecha y número de Acta de aprobación del PMA</t>
  </si>
  <si>
    <t>20 de septiembre de 2017 Acta No. 5 del Comité de Desarrollo Administrativo - Sesión Virtual</t>
  </si>
  <si>
    <t>PLAN DE MEJORAMIENTO VISITA DE INSPECCIÓN - Acta 17/08/2017</t>
  </si>
  <si>
    <t>AVANCES REPORTADOS CON CORTE A 29/12/2017</t>
  </si>
  <si>
    <t>AVANCES REPORTADOS CON CORTE A 28/03/2018</t>
  </si>
  <si>
    <t>OBSERVACIONES REMITIDAS POR AGN EL 26/04/2018</t>
  </si>
  <si>
    <t xml:space="preserve">RESPUESTA  DADA POR LA ANT A LAS OBSERVACIONES DEL AGN 
11/05/2018 </t>
  </si>
  <si>
    <t>AVANCES REPORTADOS 27 JUNIO 2018</t>
  </si>
  <si>
    <t>OBSERVACIONES REMITIDAS POR AGN EL 24/07/2018</t>
  </si>
  <si>
    <t>AVANCES REPORTADOS 27/09/2018</t>
  </si>
  <si>
    <t>OBSERVACIONES REMITIDAS POR AGN EL 11/10/2018</t>
  </si>
  <si>
    <t>AVANCES REPORTADOS CON CORTE 27/12/2018</t>
  </si>
  <si>
    <t>OBSERVACIONES REMITIDAS POR AGN EL 08/02/2019</t>
  </si>
  <si>
    <t>AVANCES REPORTADOS CON CORTE 27/03/2019</t>
  </si>
  <si>
    <t>OBSERVACIONES REMITIDAS POR AGN EL 16/04/2019</t>
  </si>
  <si>
    <t>AVANCES REPORTADOS CON CORTE 27/06/2019</t>
  </si>
  <si>
    <t>OBSERVACIONES REMITIDAS POR AGN EL 22/07/2019</t>
  </si>
  <si>
    <t>AVANCES REPORTADOS CON CORTE 30/09/2019</t>
  </si>
  <si>
    <t>OBSERVACIONES REMITIDAS POR AGN EL 25/10/2019</t>
  </si>
  <si>
    <t>AVANCES REPORTADOS CON CORTE 30/12/2019</t>
  </si>
  <si>
    <t>AVANCES DEL PERIODO COMPRENDIDO DEL 21/12/2019 AL 20/03/2020</t>
  </si>
  <si>
    <t>AVANCES DEL PERIODO COMPRENDIDO DEL 21/03/2020 AL 20/06/2020</t>
  </si>
  <si>
    <t>AVANCES DEL PERIODO COMPRENDIDO DEL 21/06/2020 AL 20/09/2020</t>
  </si>
  <si>
    <t>AVANCES DEL PERIODO COMPRENDIDO DEL 21/09/2020 AL 20/12/2020</t>
  </si>
  <si>
    <t>CONCLUSIONES VISITA DE VIGILANCIA - ACTA DE 30/10/2020</t>
  </si>
  <si>
    <t>PLAN DE MEJORAMIENTO VISITA DE VIGILANCIA - Acta 30/10/2020</t>
  </si>
  <si>
    <t>PRIMER SEGUIMIENTO DEL PERIODO COMPRENDIDO DE 31/10/2020 AL 30/04/2021</t>
  </si>
  <si>
    <t>OBSERVACIONES REMITIDAS POR AGN EL 20/06/2021</t>
  </si>
  <si>
    <t>SEGUNDO SEGUIMIENTO DEL PERIODO COMPRENDIDO DE 01/05/2021 AL 31/10/2021</t>
  </si>
  <si>
    <t>OBSERVACIONES REMITIDAS POR AGN EL 23/12/2021</t>
  </si>
  <si>
    <t>TERCER SEGUIMIENTO DEL PERIODO COMPRENDIDO DE 01/11/2021 AL 30/04/2022</t>
  </si>
  <si>
    <t>Avances reportado por el responsable de ejecución</t>
  </si>
  <si>
    <t>Seguimiento Oficina de Control Interno</t>
  </si>
  <si>
    <t>Avances reportado por responsable de ejecución</t>
  </si>
  <si>
    <t>Seguimiento AGN</t>
  </si>
  <si>
    <t>Seguimiento Oficina de Oficina de Control Interno</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</si>
  <si>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</si>
  <si>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</si>
  <si>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</si>
  <si>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</si>
  <si>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</si>
  <si>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</si>
  <si>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</si>
  <si>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</si>
  <si>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</si>
  <si>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</si>
  <si>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</si>
  <si>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</si>
  <si>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</si>
  <si>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</si>
  <si>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</si>
  <si>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</si>
  <si>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</si>
  <si>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</si>
  <si>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</si>
  <si>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</si>
  <si>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</si>
  <si>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</si>
  <si>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</si>
  <si>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</si>
  <si>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</si>
  <si>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</si>
  <si>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</si>
  <si>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</si>
  <si>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</si>
  <si>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</si>
  <si>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</si>
  <si>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</si>
  <si>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</si>
  <si>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</si>
  <si>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</si>
  <si>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</si>
  <si>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</si>
  <si>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</si>
  <si>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</si>
  <si>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</si>
  <si>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</si>
  <si>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</si>
  <si>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</si>
  <si>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</si>
  <si>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r>
      <t>De acuerdo a los avances reportados al AGN con corte al 28/03/2018, la Entidad ejecutó oportunamente las tareas  formuladas en la acción No. 1 "</t>
    </r>
    <r>
      <rPr>
        <i/>
        <sz val="11"/>
        <color theme="1"/>
        <rFont val="Arial Narrow"/>
        <family val="2"/>
      </rPr>
      <t>Elaborar, aprobar y gestionar la convalidación de las TRD y CCD de la Agencia Nacional de Tierras</t>
    </r>
    <r>
      <rPr>
        <sz val="11"/>
        <color theme="1"/>
        <rFont val="Arial Narrow"/>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</si>
  <si>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</si>
  <si>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</si>
  <si>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</si>
  <si>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</si>
  <si>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</si>
  <si>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</si>
  <si>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</si>
  <si>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</si>
  <si>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</si>
  <si>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</si>
  <si>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</si>
  <si>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</si>
  <si>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</si>
  <si>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</si>
  <si>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</si>
  <si>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r>
      <rPr>
        <b/>
        <sz val="11"/>
        <color theme="1"/>
        <rFont val="Arial Narrow"/>
        <family val="2"/>
      </rPr>
      <t>Hallazgo Superado</t>
    </r>
    <r>
      <rPr>
        <sz val="11"/>
        <color theme="1"/>
        <rFont val="Arial Narrow"/>
        <family val="2"/>
      </rPr>
      <t xml:space="preserve">
Acta Visita de Vigilancia 
30/10/2020</t>
    </r>
  </si>
  <si>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</si>
  <si>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</si>
  <si>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</si>
  <si>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</si>
  <si>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</si>
  <si>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</si>
  <si>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</si>
  <si>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</si>
  <si>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</si>
  <si>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</si>
  <si>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</si>
  <si>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</si>
  <si>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</si>
  <si>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</si>
  <si>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</si>
  <si>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</si>
  <si>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</si>
  <si>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</si>
  <si>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</si>
  <si>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</si>
  <si>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</si>
  <si>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Narrow"/>
        <family val="2"/>
      </rPr>
      <t>ejecutar en el plazo definido (14 diciembre) para radicar los ajustes solicitados ante el AGN</t>
    </r>
    <r>
      <rPr>
        <sz val="11"/>
        <color theme="1"/>
        <rFont val="Arial Narrow"/>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Narrow"/>
        <family val="2"/>
      </rPr>
      <t>Gestionar ante el AGN la convalidación las TRD y CCD</t>
    </r>
    <r>
      <rPr>
        <sz val="11"/>
        <color theme="1"/>
        <rFont val="Arial Narrow"/>
        <family val="2"/>
      </rPr>
      <t>".   Así las cosas, la acción formulada presentó un avance de gestión  con corte al 26/12/2018 del 93% .</t>
    </r>
  </si>
  <si>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</si>
  <si>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</si>
  <si>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</si>
  <si>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</si>
  <si>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</si>
  <si>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r>
      <t>Para el periodo evaluado no se observaron avances adicionales a los reportados con corte al 30/06/2019, a saber  "</t>
    </r>
    <r>
      <rPr>
        <i/>
        <sz val="11"/>
        <color theme="1"/>
        <rFont val="Arial Narrow"/>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</si>
  <si>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</si>
  <si>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</si>
  <si>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</si>
  <si>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</si>
  <si>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</si>
  <si>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</si>
  <si>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Narrow"/>
        <family val="2"/>
      </rPr>
      <t>https://www.agenciadetierras.gov.co/transparencia-y-acceso-a-la-informacion-publica/instrumentos-de-gestion-de-informacion-publica/tablas-de-retencion-documental/</t>
    </r>
    <r>
      <rPr>
        <sz val="11"/>
        <color theme="1"/>
        <rFont val="Arial Narrow"/>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</si>
  <si>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</si>
  <si>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</si>
  <si>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</si>
  <si>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</si>
  <si>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</si>
  <si>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</si>
  <si>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</si>
  <si>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</si>
  <si>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</si>
  <si>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</si>
  <si>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</si>
  <si>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r>
      <t>De acuerdo a los avances reportados al AGN con corte al 28/03/2018, la Entidad ejecutó al 100% las tareas programadas en la acción No. 2 "</t>
    </r>
    <r>
      <rPr>
        <i/>
        <sz val="11"/>
        <color theme="1"/>
        <rFont val="Arial Narrow"/>
        <family val="2"/>
      </rPr>
      <t>Formular, aprobar y publicar el Programa de Gestión Documental (PGD), a corto, mediano y largo plazo, como parte del Plan Estratégico Institucional y del Plan de Acción Anual.</t>
    </r>
    <r>
      <rPr>
        <sz val="11"/>
        <color theme="1"/>
        <rFont val="Arial Narrow"/>
        <family val="2"/>
      </rPr>
      <t xml:space="preserve"> ", lo anterior,   en respuesta al hallazgo 1 "Instrumentos Archivísticos".  
Por otra parte, el pasado 10/05/2018 fueron remitidos al AGN los siguientes soportes de cumplimiento:
</t>
    </r>
    <r>
      <rPr>
        <b/>
        <sz val="11"/>
        <color theme="1"/>
        <rFont val="Arial Narrow"/>
        <family val="2"/>
      </rPr>
      <t>1.</t>
    </r>
    <r>
      <rPr>
        <sz val="11"/>
        <color theme="1"/>
        <rFont val="Arial Narrow"/>
        <family val="2"/>
      </rPr>
      <t xml:space="preserve"> Acta # 7 del Comité Institucional de Desarrollo Administrativo del 20 de diciembre de 2017, en el que se presenta y aprueba  el Programa de Gestión Documental.
</t>
    </r>
    <r>
      <rPr>
        <b/>
        <sz val="11"/>
        <color theme="1"/>
        <rFont val="Arial Narrow"/>
        <family val="2"/>
      </rPr>
      <t>2.</t>
    </r>
    <r>
      <rPr>
        <sz val="11"/>
        <color theme="1"/>
        <rFont val="Arial Narrow"/>
        <family val="2"/>
      </rPr>
      <t xml:space="preserve"> Resolución No 190 del 12/02/2018 por la cual se adoptan los instrumentos archivísticos para la Gestión documental de la Agencia Nacional de Tierras.
</t>
    </r>
  </si>
  <si>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</si>
  <si>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</si>
  <si>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</si>
  <si>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</si>
  <si>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</si>
  <si>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</si>
  <si>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</si>
  <si>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</si>
  <si>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</si>
  <si>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</si>
  <si>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</si>
  <si>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</si>
  <si>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</si>
  <si>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</si>
  <si>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</si>
  <si>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</si>
  <si>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</si>
  <si>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</si>
  <si>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r>
      <rPr>
        <b/>
        <sz val="11"/>
        <rFont val="Arial Narrow"/>
        <family val="2"/>
      </rPr>
      <t>Hallazgo 1. Instrumentos Archivisticos</t>
    </r>
    <r>
      <rPr>
        <sz val="11"/>
        <rFont val="Arial Narrow"/>
        <family val="2"/>
      </rPr>
      <t xml:space="preserve">. </t>
    </r>
    <r>
      <rPr>
        <b/>
        <sz val="11"/>
        <rFont val="Arial Narrow"/>
        <family val="2"/>
      </rPr>
      <t>1.3. Inventario Documental (FUID)</t>
    </r>
    <r>
      <rPr>
        <sz val="11"/>
        <rFont val="Arial Narrow"/>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</si>
  <si>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</si>
  <si>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</si>
  <si>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</si>
  <si>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</si>
  <si>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</si>
  <si>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</si>
  <si>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</si>
  <si>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</si>
  <si>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</si>
  <si>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</si>
  <si>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</si>
  <si>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</si>
  <si>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</si>
  <si>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r>
      <t>De acuerdo a los avances reportados al AGN con corte al 28/03/2018,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</si>
  <si>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</si>
  <si>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Narrow"/>
        <family val="2"/>
      </rPr>
      <t xml:space="preserve"> </t>
    </r>
    <r>
      <rPr>
        <sz val="11"/>
        <color theme="1"/>
        <rFont val="Arial Narrow"/>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</si>
  <si>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</si>
  <si>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</si>
  <si>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</si>
  <si>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</si>
  <si>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</si>
  <si>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</si>
  <si>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</si>
  <si>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r>
      <t xml:space="preserve">El AGN a través del Acta de Vigilancia del 30/10/2020 dío por no superado el hallazgo.
</t>
    </r>
    <r>
      <rPr>
        <b/>
        <sz val="11"/>
        <color theme="1"/>
        <rFont val="Arial Narrow"/>
        <family val="2"/>
      </rPr>
      <t xml:space="preserve">
Observaciones AGN-GIV:</t>
    </r>
    <r>
      <rPr>
        <sz val="11"/>
        <color theme="1"/>
        <rFont val="Arial Narrow"/>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Desarrollo de la Visita:</t>
    </r>
    <r>
      <rPr>
        <sz val="11"/>
        <color theme="1"/>
        <rFont val="Arial Narrow"/>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Narrow"/>
        <family val="2"/>
      </rPr>
      <t xml:space="preserve">Conclusión: </t>
    </r>
    <r>
      <rPr>
        <sz val="11"/>
        <color theme="1"/>
        <rFont val="Arial Narrow"/>
        <family val="2"/>
      </rPr>
      <t>el hallazgo no se da por superado.</t>
    </r>
  </si>
  <si>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</si>
  <si>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</si>
  <si>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</si>
  <si>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</si>
  <si>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r>
      <rPr>
        <b/>
        <sz val="11"/>
        <rFont val="Arial Narrow"/>
        <family val="2"/>
      </rPr>
      <t>30/05/2021 Actividad en términos.</t>
    </r>
    <r>
      <rPr>
        <sz val="11"/>
        <rFont val="Arial Narrow"/>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</si>
  <si>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t>Primer Seguimiento
27/05/2021</t>
  </si>
  <si>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Conclusión:</t>
    </r>
    <r>
      <rPr>
        <sz val="11"/>
        <color theme="1"/>
        <rFont val="Arial Narrow"/>
        <family val="2"/>
      </rPr>
      <t xml:space="preserve"> Hallazgo no se da por superado</t>
    </r>
  </si>
  <si>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</si>
  <si>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</si>
  <si>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r>
      <rPr>
        <b/>
        <sz val="11"/>
        <rFont val="Arial Narrow"/>
        <family val="2"/>
      </rPr>
      <t xml:space="preserve">08/11/2021. </t>
    </r>
    <r>
      <rPr>
        <sz val="11"/>
        <rFont val="Arial Narrow"/>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Narrow"/>
        <family val="2"/>
      </rPr>
      <t xml:space="preserve">
17/06/2021  A</t>
    </r>
    <r>
      <rPr>
        <b/>
        <sz val="11"/>
        <color theme="1"/>
        <rFont val="Arial Narrow"/>
        <family val="2"/>
      </rPr>
      <t xml:space="preserve">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</si>
  <si>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t>Segundo Seguimiento
30/11/2021</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</si>
  <si>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</si>
  <si>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</si>
  <si>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</si>
  <si>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Tercer
31/05/2022</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</si>
  <si>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</si>
  <si>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</si>
  <si>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</si>
  <si>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</si>
  <si>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</si>
  <si>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</si>
  <si>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Narrow"/>
        <family val="2"/>
      </rPr>
      <t xml:space="preserve">
La tarea se encuentra dentro de los tiempos de ejecución.</t>
    </r>
  </si>
  <si>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</si>
  <si>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r>
      <t xml:space="preserve">Informe de seguimiento al Plan de Mejoramiento Archivístico (PMA) suscrito con el Archivo General de la Nación, I trimestre 2018.
</t>
    </r>
    <r>
      <rPr>
        <sz val="11"/>
        <color theme="1"/>
        <rFont val="Arial Narrow"/>
        <family val="2"/>
      </rPr>
      <t xml:space="preserve">Forma paz y salvo terminación o liquidación de contrato Forma retiro de funcionarios
</t>
    </r>
  </si>
  <si>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</si>
  <si>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</si>
  <si>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</si>
  <si>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</si>
  <si>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</si>
  <si>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</si>
  <si>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</si>
  <si>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</si>
  <si>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Narrow"/>
        <family val="2"/>
      </rPr>
      <t>se ha venido realizando seguimiento a través de las visitas que se han efectuado en cada una de las dependencias, donde se les exhorta a tener el FUID diligenciado y actualizado</t>
    </r>
    <r>
      <rPr>
        <sz val="11"/>
        <color theme="1"/>
        <rFont val="Arial Narrow"/>
        <family val="2"/>
      </rPr>
      <t xml:space="preserve">", no se describen los resultados observados por la Secretaría General a partir de dicho seguimiento.
</t>
    </r>
    <r>
      <rPr>
        <sz val="11"/>
        <rFont val="Arial Narrow"/>
        <family val="2"/>
      </rPr>
      <t>Se recomienda, fortalecer el seguimiento al control adecuado de los documentos, con el fin de garantizar la aprehensión por parte de las Dependencias de los lineamientos de gestión documental  implementados al interior de la Agencia.</t>
    </r>
  </si>
  <si>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</si>
  <si>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</si>
  <si>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</si>
  <si>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</si>
  <si>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</si>
  <si>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</si>
  <si>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</si>
  <si>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</si>
  <si>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</si>
  <si>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</si>
  <si>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r>
      <t>La Secretaría General suministró el documento "</t>
    </r>
    <r>
      <rPr>
        <i/>
        <sz val="11"/>
        <color theme="1"/>
        <rFont val="Arial Narrow"/>
        <family val="2"/>
      </rPr>
      <t>Informe No. 10 Levantamiento de información archivos de gestión de la ANT</t>
    </r>
    <r>
      <rPr>
        <sz val="11"/>
        <color theme="1"/>
        <rFont val="Arial Narrow"/>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</si>
  <si>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</si>
  <si>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</si>
  <si>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</si>
  <si>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</si>
  <si>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</si>
  <si>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</si>
  <si>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</si>
  <si>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r>
      <rPr>
        <b/>
        <sz val="11"/>
        <rFont val="Arial Narrow"/>
        <family val="2"/>
      </rPr>
      <t>Hallazgo 2. Capacitación del Personal de Archivo</t>
    </r>
    <r>
      <rPr>
        <sz val="11"/>
        <rFont val="Arial Narrow"/>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</si>
  <si>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</si>
  <si>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</si>
  <si>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</si>
  <si>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</si>
  <si>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</si>
  <si>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</si>
  <si>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</si>
  <si>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</si>
  <si>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</si>
  <si>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</si>
  <si>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</si>
  <si>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</si>
  <si>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</si>
  <si>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</si>
  <si>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</si>
  <si>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</si>
  <si>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</si>
  <si>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</si>
  <si>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</si>
  <si>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r>
      <rPr>
        <b/>
        <sz val="11"/>
        <rFont val="Arial Narrow"/>
        <family val="2"/>
      </rPr>
      <t>Hallazgo Superado</t>
    </r>
    <r>
      <rPr>
        <sz val="11"/>
        <rFont val="Arial Narrow"/>
        <family val="2"/>
      </rPr>
      <t xml:space="preserve">
Acta Visita de Vigilancia 
30/10/2020</t>
    </r>
  </si>
  <si>
    <r>
      <rPr>
        <b/>
        <sz val="11"/>
        <rFont val="Arial Narrow"/>
        <family val="2"/>
      </rPr>
      <t xml:space="preserve">26/05/2022. </t>
    </r>
    <r>
      <rPr>
        <sz val="11"/>
        <rFont val="Arial Narrow"/>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Narrow"/>
        <family val="2"/>
      </rPr>
      <t xml:space="preserve"> </t>
    </r>
    <r>
      <rPr>
        <sz val="11"/>
        <rFont val="Arial Narrow"/>
        <family val="2"/>
      </rPr>
      <t xml:space="preserve">Tablas de Retención Documental- TRD, actividad realizada el 28/04/2022.
</t>
    </r>
    <r>
      <rPr>
        <b/>
        <sz val="11"/>
        <rFont val="Arial Narrow"/>
        <family val="2"/>
      </rPr>
      <t xml:space="preserve"> </t>
    </r>
    <r>
      <rPr>
        <sz val="11"/>
        <rFont val="Arial Narrow"/>
        <family val="2"/>
      </rPr>
      <t xml:space="preserve">Organización documental, actividad realizada el 28/04/2022.
</t>
    </r>
    <r>
      <rPr>
        <b/>
        <sz val="11"/>
        <rFont val="Arial Narrow"/>
        <family val="2"/>
      </rPr>
      <t xml:space="preserve"> </t>
    </r>
    <r>
      <rPr>
        <sz val="11"/>
        <rFont val="Arial Narrow"/>
        <family val="2"/>
      </rPr>
      <t xml:space="preserve">Descripción documental, fecha estimada de realización mayo a agosto 2022.
</t>
    </r>
    <r>
      <rPr>
        <b/>
        <sz val="11"/>
        <rFont val="Arial Narrow"/>
        <family val="2"/>
      </rPr>
      <t xml:space="preserve"> </t>
    </r>
    <r>
      <rPr>
        <sz val="11"/>
        <rFont val="Arial Narrow"/>
        <family val="2"/>
      </rPr>
      <t xml:space="preserve">Transferencias primarias, fecha estimada de realización septiembre 2022.
Se recomienda garantizar que el Plan Institucional de Capacitación - PIC incluya en su cronograma actividades relacionadas con la gestión documental.
</t>
    </r>
  </si>
  <si>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</si>
  <si>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</si>
  <si>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</si>
  <si>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</si>
  <si>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</si>
  <si>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</si>
  <si>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</si>
  <si>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</si>
  <si>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</si>
  <si>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</si>
  <si>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</si>
  <si>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</si>
  <si>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</si>
  <si>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</si>
  <si>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</si>
  <si>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</si>
  <si>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</si>
  <si>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r>
      <t>A la luz de la "</t>
    </r>
    <r>
      <rPr>
        <i/>
        <sz val="11"/>
        <rFont val="Arial Narrow"/>
        <family val="2"/>
      </rPr>
      <t>Guía de documento electrónico</t>
    </r>
    <r>
      <rPr>
        <sz val="11"/>
        <rFont val="Arial Narrow"/>
        <family val="2"/>
      </rPr>
      <t>" del AGN , se esta revisando el sistema Orfeo para identificar que requiere mejora y así proponer el cronograma correspondiente</t>
    </r>
  </si>
  <si>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</si>
  <si>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</si>
  <si>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</si>
  <si>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</si>
  <si>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</si>
  <si>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</si>
  <si>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</si>
  <si>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</si>
  <si>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</si>
  <si>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</si>
  <si>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</si>
  <si>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</si>
  <si>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</si>
  <si>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</si>
  <si>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</si>
  <si>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</si>
  <si>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</si>
  <si>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</si>
  <si>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</si>
  <si>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Narrow"/>
        <family val="2"/>
      </rPr>
      <t>Por la cual de adoptan los instrumentos archivísticos para la Gestión Documental de la Agencia Nacional de Tierras</t>
    </r>
    <r>
      <rPr>
        <sz val="11"/>
        <rFont val="Arial Narrow"/>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Narrow"/>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Narrow"/>
        <family val="2"/>
      </rPr>
      <t>". Por lo anterior, se recomienda a la dependencia revisar los instrumentos aprobados y vigentes antes de solicitar el levantamiento del hallazgo</t>
    </r>
  </si>
  <si>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</si>
  <si>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</si>
  <si>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</si>
  <si>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</si>
  <si>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</si>
  <si>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</si>
  <si>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</si>
  <si>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</si>
  <si>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</si>
  <si>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</si>
  <si>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</si>
  <si>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</si>
  <si>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</si>
  <si>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r>
      <rPr>
        <b/>
        <sz val="11"/>
        <color theme="1"/>
        <rFont val="Arial Narrow"/>
        <family val="2"/>
      </rPr>
      <t xml:space="preserve">30/05/2021 Actividad cumplida. </t>
    </r>
    <r>
      <rPr>
        <sz val="11"/>
        <color theme="1"/>
        <rFont val="Arial Narrow"/>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</si>
  <si>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Narrow"/>
        <family val="2"/>
      </rPr>
      <t>Conclusión:</t>
    </r>
    <r>
      <rPr>
        <sz val="11"/>
        <color theme="1"/>
        <rFont val="Arial Narrow"/>
        <family val="2"/>
      </rPr>
      <t xml:space="preserve"> Hallazgo no se da por superado</t>
    </r>
  </si>
  <si>
    <t>Rad. 20206001407851
Argumento_modificacion_PMA_Hallazgo_3_Unidad_Correspondencia
Modelo de Requisitos del Sistema de Gestión de Documentos Electrónicos de Archivo</t>
  </si>
  <si>
    <r>
      <t xml:space="preserve">08/11/2021 </t>
    </r>
    <r>
      <rPr>
        <sz val="11"/>
        <color theme="1"/>
        <rFont val="Arial Narrow"/>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</si>
  <si>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</si>
  <si>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</si>
  <si>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r>
      <rPr>
        <b/>
        <sz val="11"/>
        <color theme="1"/>
        <rFont val="Arial Narrow"/>
        <family val="2"/>
      </rPr>
      <t xml:space="preserve">26/05/2022.  </t>
    </r>
    <r>
      <rPr>
        <sz val="11"/>
        <color theme="1"/>
        <rFont val="Arial Narrow"/>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Narrow"/>
        <family val="2"/>
      </rPr>
      <t xml:space="preserve">
20/05/2022. </t>
    </r>
    <r>
      <rPr>
        <sz val="11"/>
        <color theme="1"/>
        <rFont val="Arial Narrow"/>
        <family val="2"/>
      </rPr>
      <t xml:space="preserve"> Para el periodo evaluado la Secretaría General mediante correo electrónico del 06/05/2022 allegó las siguientes evidencias: 
</t>
    </r>
    <r>
      <rPr>
        <b/>
        <sz val="11"/>
        <color theme="1"/>
        <rFont val="Arial Narrow"/>
        <family val="2"/>
      </rPr>
      <t>1, Borrador Modelo de Requisitos de Documentos Electrónicos – SGDEA ANT</t>
    </r>
    <r>
      <rPr>
        <sz val="11"/>
        <color theme="1"/>
        <rFont val="Arial Narrow"/>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Narrow"/>
        <family val="2"/>
      </rPr>
      <t>2. Política de Gestión Documental, versión 2 del 03/03/2021</t>
    </r>
    <r>
      <rPr>
        <sz val="11"/>
        <color theme="1"/>
        <rFont val="Arial Narrow"/>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Narrow"/>
        <family val="2"/>
      </rPr>
      <t>3. Acta</t>
    </r>
    <r>
      <rPr>
        <sz val="11"/>
        <color theme="1"/>
        <rFont val="Arial Narrow"/>
        <family val="2"/>
      </rPr>
      <t xml:space="preserve"> </t>
    </r>
    <r>
      <rPr>
        <b/>
        <sz val="11"/>
        <color theme="1"/>
        <rFont val="Arial Narrow"/>
        <family val="2"/>
      </rPr>
      <t>No. 01 del 21/04/2022</t>
    </r>
    <r>
      <rPr>
        <sz val="11"/>
        <color theme="1"/>
        <rFont val="Arial Narrow"/>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Narrow"/>
        <family val="2"/>
      </rPr>
      <t>4. Actas</t>
    </r>
    <r>
      <rPr>
        <sz val="11"/>
        <color theme="1"/>
        <rFont val="Arial Narrow"/>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Narrow"/>
        <family val="2"/>
      </rPr>
      <t>5. Comunicación oficial</t>
    </r>
    <r>
      <rPr>
        <sz val="11"/>
        <color theme="1"/>
        <rFont val="Arial Narrow"/>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</si>
  <si>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rPr>
        <b/>
        <sz val="11"/>
        <rFont val="Arial Narrow"/>
        <family val="2"/>
      </rPr>
      <t>Hallazgo 4. Conformación de los Archivos Públicos.</t>
    </r>
    <r>
      <rPr>
        <sz val="11"/>
        <rFont val="Arial Narrow"/>
        <family val="2"/>
      </rPr>
      <t xml:space="preserve">
</t>
    </r>
    <r>
      <rPr>
        <b/>
        <sz val="11"/>
        <rFont val="Arial Narrow"/>
        <family val="2"/>
      </rPr>
      <t xml:space="preserve">4.1. Organización de los Archivos de Gestión </t>
    </r>
    <r>
      <rPr>
        <sz val="11"/>
        <rFont val="Arial Narrow"/>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</si>
  <si>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</si>
  <si>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</si>
  <si>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</si>
  <si>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</si>
  <si>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</si>
  <si>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</si>
  <si>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</si>
  <si>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</si>
  <si>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</si>
  <si>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</si>
  <si>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</si>
  <si>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</si>
  <si>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</si>
  <si>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</si>
  <si>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</si>
  <si>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</si>
  <si>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</si>
  <si>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</si>
  <si>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r>
      <rPr>
        <b/>
        <sz val="11"/>
        <rFont val="Arial Narrow"/>
        <family val="2"/>
      </rPr>
      <t xml:space="preserve">30/05/2021 Actividad en términos. </t>
    </r>
    <r>
      <rPr>
        <sz val="11"/>
        <rFont val="Arial Narrow"/>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</si>
  <si>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Narrow"/>
        <family val="2"/>
      </rPr>
      <t xml:space="preserve">
Conclusión:</t>
    </r>
    <r>
      <rPr>
        <sz val="11"/>
        <color theme="1"/>
        <rFont val="Arial Narrow"/>
        <family val="2"/>
      </rPr>
      <t xml:space="preserve"> Hallazgo no se da por superado</t>
    </r>
  </si>
  <si>
    <t>La Agencia no cuenta con otro documento adicional al ya presentado</t>
  </si>
  <si>
    <t>Concepto estructura del edificio de la Agencia Nacional de Tierra</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</si>
  <si>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Narrow"/>
        <family val="2"/>
      </rPr>
      <t xml:space="preserve">
</t>
    </r>
    <r>
      <rPr>
        <sz val="11"/>
        <color theme="1"/>
        <rFont val="Arial Narrow"/>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</si>
  <si>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</si>
  <si>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r>
      <t xml:space="preserve">26/05/2022.  </t>
    </r>
    <r>
      <rPr>
        <sz val="11"/>
        <color theme="1"/>
        <rFont val="Arial Narrow"/>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HISTORIA DEL ARTE REFORZAMIENTO ESTRUCTURAL EDIFICIO PRINCIPAL CALLE 43 No. 57 </t>
    </r>
    <r>
      <rPr>
        <sz val="11"/>
        <color theme="1"/>
        <rFont val="Arial Narrow"/>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Narrow"/>
        <family val="2"/>
      </rPr>
      <t xml:space="preserve">
</t>
    </r>
  </si>
  <si>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</si>
  <si>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</si>
  <si>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</si>
  <si>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</si>
  <si>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</si>
  <si>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</si>
  <si>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</si>
  <si>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</si>
  <si>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</si>
  <si>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Narrow"/>
        <family val="2"/>
      </rPr>
      <t>para la elaboración del Informe que corresponderá al periodo de Julio a septiembre, se encuentra en recopilación de información en las Dependencias y el informe será elaborado durante la primera semana de Octubre</t>
    </r>
    <r>
      <rPr>
        <sz val="11"/>
        <rFont val="Arial Narrow"/>
        <family val="2"/>
      </rPr>
      <t>”. Atendiendo lo anterior, se recomienda el envío del informe trimestral con corte al mes de septiembre una vez sea aprobado, toda vez, que la actividad estaba programada para cierre el 21/09/2018.</t>
    </r>
  </si>
  <si>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</si>
  <si>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</si>
  <si>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</si>
  <si>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</si>
  <si>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Narrow"/>
        <family val="2"/>
      </rPr>
      <t>• Oficina del Inspector de la Gestión de Tierras:</t>
    </r>
    <r>
      <rPr>
        <sz val="11"/>
        <rFont val="Arial Narrow"/>
        <family val="2"/>
      </rPr>
      <t xml:space="preserve"> 30 expedientes creados de los cuales 25 están registrados en el FUID, consultada dicha área manifestó que los 5 restantes fueron pruebas de sistema y que procederán a solicitar su inactivación.
</t>
    </r>
    <r>
      <rPr>
        <b/>
        <sz val="11"/>
        <rFont val="Arial Narrow"/>
        <family val="2"/>
      </rPr>
      <t>• Subdirección de Talento Humano:</t>
    </r>
    <r>
      <rPr>
        <sz val="11"/>
        <rFont val="Arial Narrow"/>
        <family val="2"/>
      </rPr>
      <t xml:space="preserve"> Se observó que para la vigencia 2018 fueron creados 69 expedientes en el sistema ORFEO, de los cuales 18 no cuentan con registro en el FUID
</t>
    </r>
    <r>
      <rPr>
        <b/>
        <sz val="11"/>
        <rFont val="Arial Narrow"/>
        <family val="2"/>
      </rPr>
      <t>• Oficina de Planeación:</t>
    </r>
    <r>
      <rPr>
        <sz val="11"/>
        <rFont val="Arial Narrow"/>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Narrow"/>
        <family val="2"/>
      </rPr>
      <t>• Subdirección Administrativa y Financiera:</t>
    </r>
    <r>
      <rPr>
        <sz val="11"/>
        <rFont val="Arial Narrow"/>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</si>
  <si>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</si>
  <si>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</si>
  <si>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</si>
  <si>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Narrow"/>
        <family val="2"/>
      </rPr>
      <t xml:space="preserve">No Conformidad No. 4: </t>
    </r>
    <r>
      <rPr>
        <i/>
        <sz val="11"/>
        <color theme="1"/>
        <rFont val="Arial Narrow"/>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Narrow"/>
        <family val="2"/>
      </rPr>
      <t xml:space="preserve">. 
</t>
    </r>
  </si>
  <si>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</si>
  <si>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</si>
  <si>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Narrow"/>
        <family val="2"/>
      </rPr>
      <t>Aislamiento inteligente y productiv</t>
    </r>
    <r>
      <rPr>
        <sz val="11"/>
        <color theme="1"/>
        <rFont val="Arial Narrow"/>
        <family val="2"/>
      </rPr>
      <t>o".</t>
    </r>
  </si>
  <si>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</si>
  <si>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</si>
  <si>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</si>
  <si>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</si>
  <si>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</si>
  <si>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</si>
  <si>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</si>
  <si>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</si>
  <si>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</si>
  <si>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</si>
  <si>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</si>
  <si>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</si>
  <si>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Narrow"/>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Narrow"/>
        <family val="2"/>
      </rPr>
      <t xml:space="preserve">
26/05/2022. </t>
    </r>
    <r>
      <rPr>
        <sz val="11"/>
        <color theme="1"/>
        <rFont val="Arial Narrow"/>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Borrador Programa de Gestión Documental</t>
    </r>
    <r>
      <rPr>
        <sz val="11"/>
        <color theme="1"/>
        <rFont val="Arial Narrow"/>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t>
    </r>
  </si>
  <si>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</si>
  <si>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</si>
  <si>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</si>
  <si>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</si>
  <si>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</si>
  <si>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</si>
  <si>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</si>
  <si>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</si>
  <si>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</si>
  <si>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r>
      <rPr>
        <b/>
        <sz val="11"/>
        <color theme="1"/>
        <rFont val="Arial Narrow"/>
        <family val="2"/>
      </rPr>
      <t xml:space="preserve">8/11/2021 </t>
    </r>
    <r>
      <rPr>
        <sz val="11"/>
        <color theme="1"/>
        <rFont val="Arial Narrow"/>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Narrow"/>
        <family val="2"/>
      </rPr>
      <t xml:space="preserve">
17/06/2021</t>
    </r>
    <r>
      <rPr>
        <sz val="11"/>
        <color theme="1"/>
        <rFont val="Arial Narrow"/>
        <family val="2"/>
      </rPr>
      <t xml:space="preserve">  </t>
    </r>
    <r>
      <rPr>
        <b/>
        <sz val="11"/>
        <color theme="1"/>
        <rFont val="Arial Narrow"/>
        <family val="2"/>
      </rPr>
      <t xml:space="preserve">Actividad incumplida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</si>
  <si>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Circular archivos de gestión donde se incluyó fechas visitas de seguimiento.
CRONOGRAMA SEGUIMIENTO ORGANIZACION 2022
Invitación Capacitación Organización documental y TRD.
Conversatorio Enlaces GD Presencial 27-04-2022001
Actas visitas de seguimiento</t>
  </si>
  <si>
    <r>
      <rPr>
        <b/>
        <sz val="11"/>
        <color theme="1"/>
        <rFont val="Arial Narrow"/>
        <family val="2"/>
      </rPr>
      <t xml:space="preserve">26/05/2022. </t>
    </r>
    <r>
      <rPr>
        <sz val="11"/>
        <color theme="1"/>
        <rFont val="Arial Narrow"/>
        <family val="2"/>
      </rPr>
      <t>En el marco de la fase preliminar, los colaboradores de gestión documental de la Secretaría General allegaron la siguiente información:</t>
    </r>
    <r>
      <rPr>
        <b/>
        <sz val="11"/>
        <color theme="1"/>
        <rFont val="Arial Narrow"/>
        <family val="2"/>
      </rPr>
      <t xml:space="preserve">
 Circular 12 del 0305/2022, </t>
    </r>
    <r>
      <rPr>
        <sz val="11"/>
        <color theme="1"/>
        <rFont val="Arial Narrow"/>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Narrow"/>
        <family val="2"/>
      </rPr>
      <t xml:space="preserve">
 Listado de asistencia y temática tratada</t>
    </r>
    <r>
      <rPr>
        <sz val="11"/>
        <color theme="1"/>
        <rFont val="Arial Narrow"/>
        <family val="2"/>
      </rPr>
      <t xml:space="preserve">, en la capacitación sobre Organización Documental y TRD, dirigida a los colaboradores de la ANT, la cual tuvo lugar el 28/04/2022 a través de la aplicación Teams. </t>
    </r>
    <r>
      <rPr>
        <b/>
        <sz val="11"/>
        <color theme="1"/>
        <rFont val="Arial Narrow"/>
        <family val="2"/>
      </rPr>
      <t xml:space="preserve">
 Listados de asistencia de las Actas </t>
    </r>
    <r>
      <rPr>
        <sz val="11"/>
        <color theme="1"/>
        <rFont val="Arial Narrow"/>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Narrow"/>
        <family val="2"/>
      </rPr>
      <t xml:space="preserve">
</t>
    </r>
    <r>
      <rPr>
        <sz val="11"/>
        <color theme="1"/>
        <rFont val="Arial Narrow"/>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Narrow"/>
        <family val="2"/>
      </rPr>
      <t xml:space="preserve">
 </t>
    </r>
    <r>
      <rPr>
        <sz val="11"/>
        <color theme="1"/>
        <rFont val="Arial Narrow"/>
        <family val="2"/>
      </rPr>
      <t>Evidencias del estado actual en los archivos de gestión visitados y las acciones de mejora para las necesidades identificadas.</t>
    </r>
    <r>
      <rPr>
        <b/>
        <sz val="11"/>
        <color theme="1"/>
        <rFont val="Arial Narrow"/>
        <family val="2"/>
      </rPr>
      <t xml:space="preserve">
 </t>
    </r>
    <r>
      <rPr>
        <sz val="11"/>
        <color theme="1"/>
        <rFont val="Arial Narrow"/>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Cronograma de seguimiento organización 2022</t>
    </r>
    <r>
      <rPr>
        <sz val="11"/>
        <color theme="1"/>
        <rFont val="Arial Narrow"/>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Narrow"/>
        <family val="2"/>
      </rPr>
      <t>Capacitación en modalidad virtual sobre la Organización Documental y TRD</t>
    </r>
    <r>
      <rPr>
        <sz val="11"/>
        <color theme="1"/>
        <rFont val="Arial Narrow"/>
        <family val="2"/>
      </rPr>
      <t xml:space="preserve">, dirigida a los colaboradores de la ANT, la cual tuvo lugar el 28/04/2022 a través de la aplicación Teams.   No se allegó asistencia electrónica y memorias de los temas tratados.
</t>
    </r>
    <r>
      <rPr>
        <b/>
        <sz val="11"/>
        <color theme="1"/>
        <rFont val="Arial Narrow"/>
        <family val="2"/>
      </rPr>
      <t>Listado de asistencia del 27/04/2022 de la actividad “Articulación Enlaces GD”</t>
    </r>
    <r>
      <rPr>
        <sz val="11"/>
        <color theme="1"/>
        <rFont val="Arial Narrow"/>
        <family val="2"/>
      </rPr>
      <t xml:space="preserve">.
</t>
    </r>
    <r>
      <rPr>
        <b/>
        <sz val="11"/>
        <color theme="1"/>
        <rFont val="Arial Narrow"/>
        <family val="2"/>
      </rPr>
      <t>Acta No. 59 del 03/11/2021, Diagnostico Documenta</t>
    </r>
    <r>
      <rPr>
        <sz val="11"/>
        <color theme="1"/>
        <rFont val="Arial Narrow"/>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Narrow"/>
        <family val="2"/>
      </rPr>
      <t>Acta No. 60 del 05/11/2021</t>
    </r>
    <r>
      <rPr>
        <sz val="11"/>
        <color theme="1"/>
        <rFont val="Arial Narrow"/>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Narrow"/>
        <family val="2"/>
      </rPr>
      <t>Acta No. 61 del 08/11/2021,</t>
    </r>
    <r>
      <rPr>
        <sz val="11"/>
        <color theme="1"/>
        <rFont val="Arial Narrow"/>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Narrow"/>
        <family val="2"/>
      </rPr>
      <t>Acta No. 61 del 09/11/2021</t>
    </r>
    <r>
      <rPr>
        <sz val="11"/>
        <color theme="1"/>
        <rFont val="Arial Narrow"/>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Narrow"/>
        <family val="2"/>
      </rPr>
      <t>Acta No. 63 del 09/11/2021,</t>
    </r>
    <r>
      <rPr>
        <sz val="11"/>
        <color theme="1"/>
        <rFont val="Arial Narrow"/>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Narrow"/>
        <family val="2"/>
      </rPr>
      <t>Acta No. 64 del 10/11/2021</t>
    </r>
    <r>
      <rPr>
        <sz val="11"/>
        <color theme="1"/>
        <rFont val="Arial Narrow"/>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Narrow"/>
        <family val="2"/>
      </rPr>
      <t>Acta No. 66 del 17/11/2021,</t>
    </r>
    <r>
      <rPr>
        <sz val="11"/>
        <color theme="1"/>
        <rFont val="Arial Narrow"/>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Narrow"/>
        <family val="2"/>
      </rPr>
      <t>Acta No. 67 del 16/11/2021,</t>
    </r>
    <r>
      <rPr>
        <sz val="11"/>
        <color theme="1"/>
        <rFont val="Arial Narrow"/>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Narrow"/>
        <family val="2"/>
      </rPr>
      <t>Acta No. 68 del 17/11/2021</t>
    </r>
    <r>
      <rPr>
        <sz val="11"/>
        <color theme="1"/>
        <rFont val="Arial Narrow"/>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Narrow"/>
        <family val="2"/>
      </rPr>
      <t xml:space="preserve">1. </t>
    </r>
    <r>
      <rPr>
        <sz val="11"/>
        <color theme="1"/>
        <rFont val="Arial Narrow"/>
        <family val="2"/>
      </rPr>
      <t xml:space="preserve">Evidencias del estado actual en los archivos de gestión visitados y las acciones de mejora para las necesidades identificadas.
</t>
    </r>
    <r>
      <rPr>
        <b/>
        <sz val="11"/>
        <color theme="1"/>
        <rFont val="Arial Narrow"/>
        <family val="2"/>
      </rPr>
      <t xml:space="preserve">2. </t>
    </r>
    <r>
      <rPr>
        <sz val="11"/>
        <color theme="1"/>
        <rFont val="Arial Narrow"/>
        <family val="2"/>
      </rPr>
      <t xml:space="preserve">Muestra representativa con la hoja de control diligenciada y con los primeros 30 a 40 folios del expediente.
</t>
    </r>
  </si>
  <si>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</si>
  <si>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</si>
  <si>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</si>
  <si>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</si>
  <si>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</si>
  <si>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</si>
  <si>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</si>
  <si>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</si>
  <si>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Narrow"/>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Narrow"/>
        <family val="2"/>
      </rPr>
      <t>".
Respecto al seguimiento a la adecuada conservación y control de los expedientes de historias la laborales, el informe en mención señala que "</t>
    </r>
    <r>
      <rPr>
        <i/>
        <sz val="11"/>
        <color theme="1"/>
        <rFont val="Arial Narrow"/>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Narrow"/>
        <family val="2"/>
      </rPr>
      <t>".
Se recomienda agilizar el diligenciamiento de las hojas de control de las 97 historias laborales.</t>
    </r>
  </si>
  <si>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</si>
  <si>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</si>
  <si>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Narrow"/>
        <family val="2"/>
      </rPr>
      <t xml:space="preserve">1. </t>
    </r>
    <r>
      <rPr>
        <sz val="11"/>
        <color theme="1"/>
        <rFont val="Arial Narrow"/>
        <family val="2"/>
      </rPr>
      <t>"</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Narrow"/>
        <family val="2"/>
      </rPr>
      <t xml:space="preserve">".
</t>
    </r>
    <r>
      <rPr>
        <b/>
        <sz val="11"/>
        <color theme="1"/>
        <rFont val="Arial Narrow"/>
        <family val="2"/>
      </rPr>
      <t>2.</t>
    </r>
    <r>
      <rPr>
        <sz val="11"/>
        <color theme="1"/>
        <rFont val="Arial Narrow"/>
        <family val="2"/>
      </rPr>
      <t xml:space="preserve"> "</t>
    </r>
    <r>
      <rPr>
        <i/>
        <sz val="11"/>
        <color theme="1"/>
        <rFont val="Arial Narrow"/>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t>
    </r>
    <r>
      <rPr>
        <b/>
        <sz val="11"/>
        <color theme="1"/>
        <rFont val="Arial Narrow"/>
        <family val="2"/>
      </rPr>
      <t>3.</t>
    </r>
    <r>
      <rPr>
        <sz val="11"/>
        <color theme="1"/>
        <rFont val="Arial Narrow"/>
        <family val="2"/>
      </rPr>
      <t xml:space="preserve"> "</t>
    </r>
    <r>
      <rPr>
        <i/>
        <sz val="11"/>
        <color theme="1"/>
        <rFont val="Arial Narrow"/>
        <family val="2"/>
      </rPr>
      <t>Los instrumentos de descripción permiten la ubicación y recuperación de la información</t>
    </r>
    <r>
      <rPr>
        <sz val="11"/>
        <color theme="1"/>
        <rFont val="Arial Narrow"/>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</si>
  <si>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</si>
  <si>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</si>
  <si>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</si>
  <si>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</si>
  <si>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La Oficina de Control Interno recomienda a la Subdirección de Talento Humano, adelantar las actividades de gestión documental en las 9 historias laborales pendientes. </t>
    </r>
  </si>
  <si>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</si>
  <si>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</si>
  <si>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r>
      <t>En cuanto a la efectividad de las acciones implementadas, la Oficina de Control Interno realizó auditoría a la gestión documental de la Agencia, la cual presentó el siguiente resultado:
(...) "</t>
    </r>
    <r>
      <rPr>
        <b/>
        <i/>
        <sz val="11"/>
        <color theme="1"/>
        <rFont val="Arial Narrow"/>
        <family val="2"/>
      </rPr>
      <t>No Conformidad No. 4</t>
    </r>
    <r>
      <rPr>
        <i/>
        <sz val="11"/>
        <color theme="1"/>
        <rFont val="Arial Narrow"/>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</si>
  <si>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</si>
  <si>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</si>
  <si>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</si>
  <si>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</si>
  <si>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</si>
  <si>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</si>
  <si>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</si>
  <si>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</si>
  <si>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xml:space="preserve">Conclusión: </t>
    </r>
    <r>
      <rPr>
        <sz val="11"/>
        <color theme="1"/>
        <rFont val="Arial Narrow"/>
        <family val="2"/>
      </rPr>
      <t>Hallazgo no se da por superado</t>
    </r>
  </si>
  <si>
    <t>www.youtube.com/watch?v=nGoryN_63Cs&amp;feature=youtu.be"</t>
  </si>
  <si>
    <r>
      <rPr>
        <b/>
        <sz val="11"/>
        <color theme="1"/>
        <rFont val="Arial Narrow"/>
        <family val="2"/>
      </rPr>
      <t xml:space="preserve">08/11/2021  </t>
    </r>
    <r>
      <rPr>
        <sz val="11"/>
        <color theme="1"/>
        <rFont val="Arial Narrow"/>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Narrow"/>
        <family val="2"/>
      </rPr>
      <t xml:space="preserve">
17/06/2021  Actividad en términos</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</si>
  <si>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</si>
  <si>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</si>
  <si>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r>
      <rPr>
        <b/>
        <sz val="11"/>
        <color theme="1"/>
        <rFont val="Arial Narrow"/>
        <family val="2"/>
      </rPr>
      <t xml:space="preserve">26/05/2022. </t>
    </r>
    <r>
      <rPr>
        <sz val="11"/>
        <color theme="1"/>
        <rFont val="Arial Narrow"/>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</si>
  <si>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</si>
  <si>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</si>
  <si>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</si>
  <si>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</si>
  <si>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</si>
  <si>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Narrow"/>
        <family val="2"/>
      </rPr>
      <t>Plan de Conservación Documental,</t>
    </r>
    <r>
      <rPr>
        <sz val="11"/>
        <color indexed="8"/>
        <rFont val="Arial Narrow"/>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Narrow"/>
        <family val="2"/>
      </rPr>
      <t>Plan de Preservación digital a largo plazo</t>
    </r>
    <r>
      <rPr>
        <sz val="11"/>
        <color indexed="8"/>
        <rFont val="Arial Narrow"/>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</si>
  <si>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</si>
  <si>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</si>
  <si>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</si>
  <si>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</si>
  <si>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</si>
  <si>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</si>
  <si>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</si>
  <si>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</si>
  <si>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</si>
  <si>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r>
      <t>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</si>
  <si>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t>Tarea ejecutada con corte al 27/12/2018.</t>
  </si>
  <si>
    <r>
      <t>Con corte al  27/12/2018 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</si>
  <si>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</si>
  <si>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</si>
  <si>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</si>
  <si>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</si>
  <si>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</si>
  <si>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</si>
  <si>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</si>
  <si>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</si>
  <si>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</si>
  <si>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</si>
  <si>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</si>
  <si>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</si>
  <si>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</si>
  <si>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r>
      <t>Tarea ejecutada de acuerdo a los avances reportados con corte al 27/06/2019, a saber "</t>
    </r>
    <r>
      <rPr>
        <i/>
        <sz val="11"/>
        <color theme="1"/>
        <rFont val="Arial Narrow"/>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Narrow"/>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</si>
  <si>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</si>
  <si>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</si>
  <si>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</si>
  <si>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</si>
  <si>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</si>
  <si>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</si>
  <si>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</si>
  <si>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</si>
  <si>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</si>
  <si>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r>
      <t>De acuerdo a los soportes allegados por la Dependencia se observó acta No.20190925 - 1, la cual tuvo como objetivo</t>
    </r>
    <r>
      <rPr>
        <i/>
        <sz val="11"/>
        <color theme="1"/>
        <rFont val="Arial Narrow"/>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Narrow"/>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Narrow"/>
        <family val="2"/>
      </rPr>
      <t>“Plan de Preservación Digital a largo Plazo”</t>
    </r>
    <r>
      <rPr>
        <sz val="11"/>
        <color theme="1"/>
        <rFont val="Arial Narrow"/>
        <family val="2"/>
      </rPr>
      <t xml:space="preserve"> en los Informes de Seguimiento del Sistema Integrado de Conservación – SIC
</t>
    </r>
  </si>
  <si>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</si>
  <si>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</si>
  <si>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</si>
  <si>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</si>
  <si>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</si>
  <si>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</si>
  <si>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</si>
  <si>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</si>
  <si>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</si>
  <si>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</si>
  <si>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</si>
  <si>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</si>
  <si>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</si>
  <si>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</si>
  <si>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</si>
  <si>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</si>
  <si>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</si>
  <si>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</si>
  <si>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</si>
  <si>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</si>
  <si>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</si>
  <si>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</si>
  <si>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</si>
  <si>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 Evaluación Independiente</t>
  </si>
  <si>
    <t>Eficiacia Plan de Mejoramiento Archivístico - AGN</t>
  </si>
  <si>
    <t>% DE AVANCE ACCIÓN</t>
  </si>
  <si>
    <t>CUARTO SEGUIMIENTO DEL PERIODO COMPRENDIDO DE 01/05/2022 AL 31/10/2022</t>
  </si>
  <si>
    <t>Cuarto
30/11/2022</t>
  </si>
  <si>
    <t>Reporte de la gestión y/o cumplimiento de las acciones de mejora continua 
Dependencia Responsable de Ejecución
II Trimestre 2022</t>
  </si>
  <si>
    <t>Observaciones a los avances de gestión y/o cumplimiento reportados
Oficina de Control Interno
II Trimestre 2022</t>
  </si>
  <si>
    <t>Actividad ejecutada con corte al I Trimestre del 2022.</t>
  </si>
  <si>
    <t>Actividad presentó eventualidad con corte al I trimestre del 2022.</t>
  </si>
  <si>
    <t>Auditoría Financiera vigencia fiscal 2021</t>
  </si>
  <si>
    <t>AME-434
AME-435
AME-438</t>
  </si>
  <si>
    <t>AME-401
AME-617
AME-618
AME-619</t>
  </si>
  <si>
    <t>AME-412
AME-413
AME-414
AME-674</t>
  </si>
  <si>
    <t>AME-415
AME-416
AME-417
AME-418
AME-419
AME-621</t>
  </si>
  <si>
    <t>AME-415
AME-416
AME-417
AME-418
AME-419
AME-265
AME-621</t>
  </si>
  <si>
    <t>AME-415
AME-416
AME-417
AME-418
AME-419
AME-266
AME-621</t>
  </si>
  <si>
    <t>AME-452
AME-453</t>
  </si>
  <si>
    <t xml:space="preserve">AME-452
AME-453
</t>
  </si>
  <si>
    <t>Informe Auditoría Financiera vigencia fiscal 2021
Comunicación oficial radicado ANT 20226200585362 del 01/06/2022</t>
  </si>
  <si>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</si>
  <si>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</si>
  <si>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</si>
  <si>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</si>
  <si>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</si>
  <si>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</si>
  <si>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</si>
  <si>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</si>
  <si>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</si>
  <si>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</si>
  <si>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</si>
  <si>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</si>
  <si>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</si>
  <si>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</si>
  <si>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</si>
  <si>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</si>
  <si>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</si>
  <si>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</si>
  <si>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</si>
  <si>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</si>
  <si>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</si>
  <si>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</si>
  <si>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Monitorear de manera aleatoria la incorporación de los ajustes y actualización en los procesos de seguimiento y supervisión de los contratos y/o convenios de la entidad en la Dirección de Gestión Jurídica de Tierras</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</si>
  <si>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</si>
  <si>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</si>
  <si>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</si>
  <si>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</si>
  <si>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</si>
  <si>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</si>
  <si>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</si>
  <si>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</si>
  <si>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</si>
  <si>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</si>
  <si>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</si>
  <si>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</si>
  <si>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</si>
  <si>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</si>
  <si>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</si>
  <si>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</si>
  <si>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</si>
  <si>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</si>
  <si>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</si>
  <si>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</si>
  <si>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</si>
  <si>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</si>
  <si>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</si>
  <si>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</si>
  <si>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</si>
  <si>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</si>
  <si>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</si>
  <si>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</si>
  <si>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</si>
  <si>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</si>
  <si>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</si>
  <si>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</si>
  <si>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</si>
  <si>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</si>
  <si>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</si>
  <si>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</si>
  <si>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</si>
  <si>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</si>
  <si>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</si>
  <si>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</si>
  <si>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</si>
  <si>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</si>
  <si>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</si>
  <si>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</si>
  <si>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</si>
  <si>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</si>
  <si>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</si>
  <si>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</si>
  <si>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</si>
  <si>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</si>
  <si>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</si>
  <si>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</si>
  <si>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</si>
  <si>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</si>
  <si>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</si>
  <si>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</si>
  <si>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</si>
  <si>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</si>
  <si>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</si>
  <si>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</si>
  <si>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</si>
  <si>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</si>
  <si>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</si>
  <si>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</si>
  <si>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</si>
  <si>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</si>
  <si>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</si>
  <si>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</si>
  <si>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</si>
  <si>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</si>
  <si>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</si>
  <si>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</si>
  <si>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</si>
  <si>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</si>
  <si>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</si>
  <si>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</si>
  <si>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</si>
  <si>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</si>
  <si>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</si>
  <si>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</si>
  <si>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</si>
  <si>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</si>
  <si>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</si>
  <si>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</si>
  <si>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</si>
  <si>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</si>
  <si>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</si>
  <si>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</si>
  <si>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</si>
  <si>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</si>
  <si>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</si>
  <si>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</si>
  <si>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</si>
  <si>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</si>
  <si>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</si>
  <si>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</si>
  <si>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</si>
  <si>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</si>
  <si>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</si>
  <si>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</si>
  <si>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</si>
  <si>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</si>
  <si>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</si>
  <si>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</si>
  <si>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</si>
  <si>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</si>
  <si>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</si>
  <si>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</si>
  <si>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</si>
  <si>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</si>
  <si>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</si>
  <si>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</si>
  <si>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</si>
  <si>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</si>
  <si>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</si>
  <si>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</si>
  <si>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</si>
  <si>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</si>
  <si>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</si>
  <si>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</si>
  <si>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</si>
  <si>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</si>
  <si>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</si>
  <si>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</si>
  <si>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</si>
  <si>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</si>
  <si>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t>% Avance Plan de Mejoramiento</t>
  </si>
  <si>
    <t>Cerrada por Eventualidad</t>
  </si>
  <si>
    <r>
      <rPr>
        <b/>
        <sz val="11"/>
        <rFont val="Arial Narrow"/>
        <family val="2"/>
      </rPr>
      <t xml:space="preserve">26/05/2022.  </t>
    </r>
    <r>
      <rPr>
        <sz val="11"/>
        <rFont val="Arial Narrow"/>
        <family val="2"/>
      </rPr>
      <t>En el marco de la fase preliminar, los colaboradores de gestión documental de la Secretaría General allegaron la siguiente información:</t>
    </r>
    <r>
      <rPr>
        <b/>
        <sz val="11"/>
        <rFont val="Arial Narrow"/>
        <family val="2"/>
      </rPr>
      <t xml:space="preserve">
 INFORME DE SEGUIMIENTO TRIMESTRAL corte 30/04/2022, </t>
    </r>
    <r>
      <rPr>
        <sz val="11"/>
        <rFont val="Arial Narrow"/>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Narrow"/>
        <family val="2"/>
      </rPr>
      <t xml:space="preserve">
 Listado de asistencia y temática tratada</t>
    </r>
    <r>
      <rPr>
        <sz val="11"/>
        <rFont val="Arial Narrow"/>
        <family val="2"/>
      </rPr>
      <t xml:space="preserve">, en la capacitación sobre Organización Documental y TRD, dirigida a los colaboradores de la ANT, la cual tuvo lugar el 28/04/2022 a través de la aplicación Teams. </t>
    </r>
    <r>
      <rPr>
        <b/>
        <sz val="11"/>
        <rFont val="Arial Narrow"/>
        <family val="2"/>
      </rPr>
      <t xml:space="preserve">
 Listados de asistencia actas</t>
    </r>
    <r>
      <rPr>
        <sz val="11"/>
        <rFont val="Arial Narrow"/>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Narrow"/>
        <family val="2"/>
      </rPr>
      <t xml:space="preserve">
20/05/2022. </t>
    </r>
    <r>
      <rPr>
        <sz val="11"/>
        <rFont val="Arial Narrow"/>
        <family val="2"/>
      </rPr>
      <t xml:space="preserve"> Para el periodo evaluado la Secretaría General mediante correo electrónico del 06/05/2022 allegó las siguientes evidencias: 
</t>
    </r>
    <r>
      <rPr>
        <b/>
        <sz val="11"/>
        <rFont val="Arial Narrow"/>
        <family val="2"/>
      </rPr>
      <t xml:space="preserve">1, </t>
    </r>
    <r>
      <rPr>
        <sz val="11"/>
        <rFont val="Arial Narrow"/>
        <family val="2"/>
      </rPr>
      <t xml:space="preserve">Capacitación en modalidad virtual sobre la Organización Documental y TRD, dirigida a los colaboradores de la ANT, la cual tuvo lugar el 28/04/2022 a través de la aplicación Teams. 
</t>
    </r>
    <r>
      <rPr>
        <b/>
        <sz val="11"/>
        <rFont val="Arial Narrow"/>
        <family val="2"/>
      </rPr>
      <t>2,</t>
    </r>
    <r>
      <rPr>
        <sz val="11"/>
        <rFont val="Arial Narrow"/>
        <family val="2"/>
      </rPr>
      <t xml:space="preserve"> Listado de asistencia del 27/04/2022 de la actividad “Articulación Enlaces GD”
</t>
    </r>
    <r>
      <rPr>
        <b/>
        <sz val="11"/>
        <rFont val="Arial Narrow"/>
        <family val="2"/>
      </rPr>
      <t xml:space="preserve">3, </t>
    </r>
    <r>
      <rPr>
        <sz val="11"/>
        <rFont val="Arial Narrow"/>
        <family val="2"/>
      </rPr>
      <t xml:space="preserve">Informe de seguimiento
</t>
    </r>
    <r>
      <rPr>
        <b/>
        <sz val="11"/>
        <rFont val="Arial Narrow"/>
        <family val="2"/>
      </rPr>
      <t>4,</t>
    </r>
    <r>
      <rPr>
        <sz val="11"/>
        <rFont val="Arial Narrow"/>
        <family val="2"/>
      </rPr>
      <t xml:space="preserve"> Inventario Documental ANT
</t>
    </r>
    <r>
      <rPr>
        <b/>
        <sz val="11"/>
        <rFont val="Arial Narrow"/>
        <family val="2"/>
      </rPr>
      <t>5,</t>
    </r>
    <r>
      <rPr>
        <sz val="11"/>
        <rFont val="Arial Narrow"/>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</si>
  <si>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t xml:space="preserve">26/05/2022.  </t>
    </r>
    <r>
      <rPr>
        <sz val="11"/>
        <color theme="1"/>
        <rFont val="Arial Narrow"/>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 </t>
    </r>
    <r>
      <rPr>
        <sz val="11"/>
        <color theme="1"/>
        <rFont val="Arial Narrow"/>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Narrow"/>
        <family val="2"/>
      </rPr>
      <t xml:space="preserve"> </t>
    </r>
    <r>
      <rPr>
        <sz val="11"/>
        <color theme="1"/>
        <rFont val="Arial Narrow"/>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Narrow"/>
        <family val="2"/>
      </rPr>
      <t xml:space="preserve">
</t>
    </r>
  </si>
  <si>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</si>
  <si>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</si>
  <si>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</si>
  <si>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</si>
  <si>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</si>
  <si>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</si>
  <si>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Narrow"/>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Narrow"/>
        <family val="2"/>
      </rPr>
      <t>".  Así mismo,  se observó correo electrónico del 21/03/2019, en el cual la Secretaría General solicita lo siguiente "</t>
    </r>
    <r>
      <rPr>
        <i/>
        <sz val="11"/>
        <color theme="1"/>
        <rFont val="Arial Narrow"/>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Narrow"/>
        <family val="2"/>
      </rPr>
      <t xml:space="preserve">)".
La Oficina de Control interno recomienda a las Dependencias responsables agilizar la incorporación de actividades de gestión documental al cronograma de capacitaciones del 2019 .
</t>
    </r>
  </si>
  <si>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</si>
  <si>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</si>
  <si>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</si>
  <si>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</si>
  <si>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</si>
  <si>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</si>
  <si>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</si>
  <si>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r>
      <rPr>
        <b/>
        <sz val="11"/>
        <rFont val="Arial Narrow"/>
        <family val="2"/>
      </rPr>
      <t>Hallazgo 3. Unidad de Correspondencia</t>
    </r>
    <r>
      <rPr>
        <sz val="11"/>
        <rFont val="Arial Narrow"/>
        <family val="2"/>
      </rPr>
      <t xml:space="preserve">
La entidad presuntamente incumple con lo establecido en los artículos No. 7 y No 9 del acuerdo 003 de 2015 en torno a la conformación de expedientes electrónicos y en cuanto a elementos del expedientes electrónico de archivo. </t>
    </r>
  </si>
  <si>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</si>
  <si>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</si>
  <si>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</si>
  <si>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</si>
  <si>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</si>
  <si>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</si>
  <si>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</si>
  <si>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</si>
  <si>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</si>
  <si>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</si>
  <si>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</si>
  <si>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</si>
  <si>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</si>
  <si>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</si>
  <si>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</si>
  <si>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</si>
  <si>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</si>
  <si>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</si>
  <si>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</si>
  <si>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Narrow"/>
        <family val="2"/>
      </rPr>
      <t>Desarrollo de la Visita:</t>
    </r>
    <r>
      <rPr>
        <sz val="11"/>
        <color theme="1"/>
        <rFont val="Arial Narrow"/>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Narrow"/>
        <family val="2"/>
      </rPr>
      <t>Conclusión:</t>
    </r>
    <r>
      <rPr>
        <sz val="11"/>
        <color theme="1"/>
        <rFont val="Arial Narrow"/>
        <family val="2"/>
      </rPr>
      <t xml:space="preserve"> el hallazgo no se da por superado.</t>
    </r>
  </si>
  <si>
    <t>Se adjunta concepto técnico de la estructura de la Agencia Nacional de Tierras.</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</si>
  <si>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</si>
  <si>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</si>
  <si>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</si>
  <si>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</si>
  <si>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</si>
  <si>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</si>
  <si>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</si>
  <si>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</si>
  <si>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</si>
  <si>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</si>
  <si>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</si>
  <si>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r>
      <rPr>
        <b/>
        <sz val="11"/>
        <rFont val="Arial Narrow"/>
        <family val="2"/>
      </rPr>
      <t>Hallazgo 5.  Organización de Historias Laborales</t>
    </r>
    <r>
      <rPr>
        <sz val="11"/>
        <rFont val="Arial Narrow"/>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</si>
  <si>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</si>
  <si>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</si>
  <si>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</si>
  <si>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</si>
  <si>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</si>
  <si>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</si>
  <si>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</si>
  <si>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</si>
  <si>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</si>
  <si>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</si>
  <si>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</si>
  <si>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Narrow"/>
        <family val="2"/>
      </rPr>
      <t>Conclusión:</t>
    </r>
    <r>
      <rPr>
        <sz val="11"/>
        <color theme="1"/>
        <rFont val="Arial Narrow"/>
        <family val="2"/>
      </rPr>
      <t xml:space="preserve"> el hallazgo no se da por superado.</t>
    </r>
  </si>
  <si>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</si>
  <si>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</si>
  <si>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</si>
  <si>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r>
      <rPr>
        <b/>
        <sz val="11"/>
        <rFont val="Arial Narrow"/>
        <family val="2"/>
      </rPr>
      <t>Hallazgo 6. Sistema Integrado de Conservación (SIC)</t>
    </r>
    <r>
      <rPr>
        <sz val="11"/>
        <rFont val="Arial Narrow"/>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</si>
  <si>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</si>
  <si>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</si>
  <si>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</si>
  <si>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</si>
  <si>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</si>
  <si>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</si>
  <si>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</si>
  <si>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</si>
  <si>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</si>
  <si>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</si>
  <si>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</si>
  <si>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</si>
  <si>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</si>
  <si>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</si>
  <si>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</si>
  <si>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</si>
  <si>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</si>
  <si>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r>
      <t xml:space="preserve">Se observó, de acuerdo a los soportes allegados por la dependencia:
</t>
    </r>
    <r>
      <rPr>
        <b/>
        <sz val="11"/>
        <color theme="1"/>
        <rFont val="Arial Narrow"/>
        <family val="2"/>
      </rPr>
      <t>1.</t>
    </r>
    <r>
      <rPr>
        <sz val="11"/>
        <color theme="1"/>
        <rFont val="Arial Narrow"/>
        <family val="2"/>
      </rPr>
      <t xml:space="preserve"> Ficha técnica ADQBS-F- 007 la cual tiene por objeto</t>
    </r>
    <r>
      <rPr>
        <i/>
        <sz val="11"/>
        <color theme="1"/>
        <rFont val="Arial Narrow"/>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Narrow"/>
        <family val="2"/>
      </rPr>
      <t xml:space="preserve">
</t>
    </r>
    <r>
      <rPr>
        <b/>
        <sz val="11"/>
        <color theme="1"/>
        <rFont val="Arial Narrow"/>
        <family val="2"/>
      </rPr>
      <t>2.</t>
    </r>
    <r>
      <rPr>
        <sz val="11"/>
        <color theme="1"/>
        <rFont val="Arial Narrow"/>
        <family val="2"/>
      </rPr>
      <t xml:space="preserve"> Ficha técnica ADQBS-F- 007 la cual tiene por objeto:</t>
    </r>
    <r>
      <rPr>
        <i/>
        <sz val="11"/>
        <color theme="1"/>
        <rFont val="Arial Narrow"/>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Narrow"/>
        <family val="2"/>
      </rPr>
      <t xml:space="preserve">
</t>
    </r>
    <r>
      <rPr>
        <b/>
        <sz val="11"/>
        <color theme="1"/>
        <rFont val="Arial Narrow"/>
        <family val="2"/>
      </rPr>
      <t>3.</t>
    </r>
    <r>
      <rPr>
        <sz val="11"/>
        <color theme="1"/>
        <rFont val="Arial Narrow"/>
        <family val="2"/>
      </rPr>
      <t xml:space="preserve">  Ficha técnica ADQBS-F- 007 la cual tiene por objeto: </t>
    </r>
    <r>
      <rPr>
        <i/>
        <sz val="11"/>
        <color theme="1"/>
        <rFont val="Arial Narrow"/>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Narrow"/>
        <family val="2"/>
      </rPr>
      <t xml:space="preserve">
</t>
    </r>
    <r>
      <rPr>
        <b/>
        <sz val="11"/>
        <color theme="1"/>
        <rFont val="Arial Narrow"/>
        <family val="2"/>
      </rPr>
      <t xml:space="preserve">4. </t>
    </r>
    <r>
      <rPr>
        <sz val="11"/>
        <color theme="1"/>
        <rFont val="Arial Narrow"/>
        <family val="2"/>
      </rPr>
      <t xml:space="preserve">Formulación de Estudios y Documentos Previos ADQBS-F- 002 del proyecto: </t>
    </r>
    <r>
      <rPr>
        <i/>
        <sz val="11"/>
        <color theme="1"/>
        <rFont val="Arial Narrow"/>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Narrow"/>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</si>
  <si>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</si>
  <si>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r>
      <rPr>
        <b/>
        <sz val="11"/>
        <color theme="1"/>
        <rFont val="Arial Narrow"/>
        <family val="2"/>
      </rPr>
      <t>HALLAZGO SUPERADO</t>
    </r>
    <r>
      <rPr>
        <sz val="11"/>
        <color theme="1"/>
        <rFont val="Arial Narrow"/>
        <family val="2"/>
      </rPr>
      <t xml:space="preserve"> </t>
    </r>
    <r>
      <rPr>
        <sz val="11"/>
        <color theme="1"/>
        <rFont val="Arial"/>
        <family val="2"/>
      </rPr>
      <t>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</si>
  <si>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</si>
  <si>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</si>
  <si>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</si>
  <si>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</si>
  <si>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r>
      <rPr>
        <b/>
        <sz val="11"/>
        <rFont val="Arial Narrow"/>
        <family val="2"/>
      </rPr>
      <t xml:space="preserve">Hallazgo 1. Instrumentos Archivísticos.
1.1. Tabla de Retención Documental (TRD) y cuadros de clasificación documental (CCD) </t>
    </r>
    <r>
      <rPr>
        <sz val="11"/>
        <rFont val="Arial Narrow"/>
        <family val="2"/>
      </rPr>
      <t xml:space="preserve">
La Entidad no cuenta con las TRD convalidadas, ni con los CCD conforme a la producción documental de las dependencias y las ultimas reestructuraciones de la misma, por tanto presuntamente incumple lo establecido el acuerdo 04 de 2013</t>
    </r>
  </si>
  <si>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</si>
  <si>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</si>
  <si>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</si>
  <si>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</si>
  <si>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</si>
  <si>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</si>
  <si>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</si>
  <si>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</si>
  <si>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</si>
  <si>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</si>
  <si>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</si>
  <si>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</si>
  <si>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Narrow"/>
        <family val="2"/>
      </rPr>
      <t xml:space="preserve">1, </t>
    </r>
    <r>
      <rPr>
        <sz val="11"/>
        <color theme="1"/>
        <rFont val="Arial Narrow"/>
        <family val="2"/>
      </rPr>
      <t xml:space="preserve"> La digitalización de los documentos misionales para efecto de consulta.
</t>
    </r>
    <r>
      <rPr>
        <b/>
        <sz val="11"/>
        <color theme="1"/>
        <rFont val="Arial Narrow"/>
        <family val="2"/>
      </rPr>
      <t>2,</t>
    </r>
    <r>
      <rPr>
        <sz val="11"/>
        <color theme="1"/>
        <rFont val="Arial Narrow"/>
        <family val="2"/>
      </rPr>
      <t xml:space="preserve">  Que la totalidad de la documentación misional de la Agencia se encuentren en conservación total, en atención a la Ley 1448 de 2011.
</t>
    </r>
    <r>
      <rPr>
        <b/>
        <sz val="11"/>
        <color theme="1"/>
        <rFont val="Arial Narrow"/>
        <family val="2"/>
      </rPr>
      <t>3,</t>
    </r>
    <r>
      <rPr>
        <sz val="11"/>
        <color theme="1"/>
        <rFont val="Arial Narrow"/>
        <family val="2"/>
      </rPr>
      <t xml:space="preserve">  La implementación de los procesos, programas, instrumentos de control, inventarios  y proyectos necesarios.
</t>
    </r>
    <r>
      <rPr>
        <b/>
        <sz val="11"/>
        <color theme="1"/>
        <rFont val="Arial Narrow"/>
        <family val="2"/>
      </rPr>
      <t>4,</t>
    </r>
    <r>
      <rPr>
        <sz val="11"/>
        <color theme="1"/>
        <rFont val="Arial Narrow"/>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Narrow"/>
        <family val="2"/>
      </rPr>
      <t xml:space="preserve">1.  </t>
    </r>
    <r>
      <rPr>
        <sz val="11"/>
        <color theme="1"/>
        <rFont val="Arial Narrow"/>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Narrow"/>
        <family val="2"/>
      </rPr>
      <t xml:space="preserve">2. </t>
    </r>
    <r>
      <rPr>
        <sz val="11"/>
        <color theme="1"/>
        <rFont val="Arial Narrow"/>
        <family val="2"/>
      </rPr>
      <t xml:space="preserve">Cuadro de clasificación documental - CCD.
</t>
    </r>
    <r>
      <rPr>
        <b/>
        <sz val="11"/>
        <color theme="1"/>
        <rFont val="Arial Narrow"/>
        <family val="2"/>
      </rPr>
      <t>3.</t>
    </r>
    <r>
      <rPr>
        <sz val="11"/>
        <color theme="1"/>
        <rFont val="Arial Narrow"/>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</si>
  <si>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</si>
  <si>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</si>
  <si>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</si>
  <si>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r>
      <rPr>
        <b/>
        <sz val="11"/>
        <rFont val="Arial Narrow"/>
        <family val="2"/>
      </rPr>
      <t>Hallazgo 1. Instrumentos Archivísticos. 1.2 Programa de Gestión Documental (PGD)</t>
    </r>
    <r>
      <rPr>
        <sz val="11"/>
        <rFont val="Arial Narrow"/>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</si>
  <si>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</si>
  <si>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</si>
  <si>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</si>
  <si>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</si>
  <si>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</si>
  <si>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</si>
  <si>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t>AME-712</t>
  </si>
  <si>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</si>
  <si>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</si>
  <si>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</si>
  <si>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t>82.175</t>
  </si>
  <si>
    <t>0.50</t>
  </si>
  <si>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</si>
  <si>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</si>
  <si>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</si>
  <si>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</si>
  <si>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</si>
  <si>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</si>
  <si>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</si>
  <si>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</si>
  <si>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</si>
  <si>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</si>
  <si>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</si>
  <si>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t>Informe Final Auditoria - Adjudicación Del Subsidio Integral De Reforma Agraria – SIRA 2021.
Anexo 2 Matriz de verificación de revocatorias directas de subsidios 2020 y 2021</t>
  </si>
  <si>
    <t>Informe Final Auditoria - Adjudicación Del Subsidio Integral De Reforma Agraria – SIRA 2021.
Anexo 1 Matriz de verificación de subsidios SIRA vigencia 2021
Anexo 2 Matriz de verificación de revocatorias directas de subsidios 2020 y 2021</t>
  </si>
  <si>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</si>
  <si>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</si>
  <si>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</si>
  <si>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</si>
  <si>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</si>
  <si>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 xml:space="preserve">Hallazgo No. 3. Cuentas por Pagar a 31/12/2021 (Administrativo - A).  </t>
    </r>
    <r>
      <rPr>
        <sz val="10"/>
        <color theme="1"/>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Tabla No. 4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</si>
  <si>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</si>
  <si>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</si>
  <si>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 xml:space="preserve">Hallazgo No. 06. Convenio 653/2017 (Administrativo con presunto alcance Disciplinario A – D1). </t>
    </r>
    <r>
      <rPr>
        <sz val="10"/>
        <color theme="1"/>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</si>
  <si>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r>
      <rPr>
        <b/>
        <sz val="10"/>
        <color theme="1"/>
        <rFont val="Arial"/>
        <family val="2"/>
      </rPr>
      <t xml:space="preserve">Hallazgo No. 7. Ejecución Presupuestal de compromisos vigencia 2021 (Administrativo - A).  </t>
    </r>
    <r>
      <rPr>
        <sz val="10"/>
        <color theme="1"/>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</si>
  <si>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</si>
  <si>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</si>
  <si>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</si>
  <si>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t>Actividad ejecutada con corte al II Trimestre del 2022.</t>
  </si>
  <si>
    <t>Observaciones a los avances de gestión y/o cumplimiento reportados
Oficina de Control Interno
III Trimestre 2022</t>
  </si>
  <si>
    <t>Reporte de la gestión y/o cumplimiento de las acciones de mejora continua 
Dependencia Responsable de Ejecución
III Trimestre 2022</t>
  </si>
  <si>
    <t>Actividad presentó eventualidad con corte al II Semestre del 2022.</t>
  </si>
  <si>
    <t>Actividad presentó eventualidad con corte al II Trimestre del 2022.</t>
  </si>
  <si>
    <t>Reporte de avances de gestión dependencias responsables de ejecución</t>
  </si>
  <si>
    <t>OBSERVACIONES REMITIDAS POR AGN EL 08/08/2022</t>
  </si>
  <si>
    <t>La entidad reporta un avance del 25% nuevamente, a la fecha la entidad remite:
• Listado de asistente a capacitación de organización documental y TRD
• Citación a capacitación de fecha 28/04/2022 por teams
• Material de capacitación (24 diapositivas)
• Inventario documental de las distintas oficinas productoras
La ANT manifiesta que ha venido trabajando en el levantamiento de inventarios donde reportan un avance de 23 de 31 unidades productoras y de las 23, 6 de ellas se han levantado al 100%
Se insta a la entidad 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t>
  </si>
  <si>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Narrow"/>
        <family val="2"/>
      </rPr>
      <t xml:space="preserve">
EVIDENCIA ENVIADA:</t>
    </r>
    <r>
      <rPr>
        <sz val="11"/>
        <color theme="1"/>
        <rFont val="Arial Narrow"/>
        <family val="2"/>
      </rPr>
      <t xml:space="preserve">
Para el último informe de avance no se presentaron evidencias al respecto.
</t>
    </r>
    <r>
      <rPr>
        <b/>
        <sz val="11"/>
        <color theme="1"/>
        <rFont val="Arial Narrow"/>
        <family val="2"/>
      </rPr>
      <t>Observaciones AGN-GIV:</t>
    </r>
    <r>
      <rPr>
        <sz val="11"/>
        <color theme="1"/>
        <rFont val="Arial Narrow"/>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Narrow"/>
        <family val="2"/>
      </rPr>
      <t>Desarrollo de la Visita:</t>
    </r>
    <r>
      <rPr>
        <sz val="11"/>
        <color theme="1"/>
        <rFont val="Arial Narrow"/>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Narrow"/>
        <family val="2"/>
      </rPr>
      <t xml:space="preserve">
Conclusión: </t>
    </r>
    <r>
      <rPr>
        <sz val="11"/>
        <color theme="1"/>
        <rFont val="Arial Narrow"/>
        <family val="2"/>
      </rPr>
      <t xml:space="preserve">el hallazgo se considera que no es pertinente. La razón es que la entidad está llevando a cabo las actividades para llegar a la implementación plena de un SGDEA y, por tanto, no se puede vigilar esta implementación. </t>
    </r>
  </si>
  <si>
    <t>% DE AVANCE DE LATAREA</t>
  </si>
  <si>
    <t>La entidad reporta un avance del 0%, a la fecha la entidad remite:
• Formato único de inventario documental de la subdirección de Talento Humano, con 420
registros
• Inventario de historias laborales con ingreso en Orfeo donde se discriminan las activas de
las inactivas
• Muestra OCI historias laborales en Excel
Se reciben las evidencias a conformidad y se invita a la entidad a revisar el porcentaje de
avance reportado ya que las evidencias remitidas logran estimar un porcentaje
considerable. Sobre la muestra de OCI es una buena herramienta que permite distinguir las
tipologías documentales dentro del expediente laboral, sin embargo, estas muestras
requieren de una copia digitalizada de los primeros folios del expediente que permita
verificar la correcta implementación de la hoja de control y de la foliación del mismo.
Por lo anterior, se invita a remitir:
Muestra de implementación de la hoja de control acompañado de los documentos que
conforman el expediente;
Certificación por parte del jefe de control interno de gestión respecto a los expedientes de
historias laborales, verificar que cumplen con los requerimientos de organización,
almacenamiento y rotulación de cajas y carpetas
Conclusión: Hallazgo no se da por superado</t>
  </si>
  <si>
    <t>La entidad reporta un avance del 42,50%, a la fecha la entidad remite:
• Estudio de análisis de vulnerabilidad sísmica y estructural de INVIAS (no se encuentra
relación con el hallazgo)
• Concepto de estructura – Historia del arte de reforzamiento estructural del edificio ANT
ubicado en Bogotá Calle 43 No. 57-41
• Informe de solicitudes de expedientes realizadas de la vigencia 2021 con corte a abril de
2022 (93 folios)
• Programa de gestión documental, versión preliminar (39 folios)
• 30 Actas para seguimiento de la organización documental por oficina productora de la entidad.
Listado de asistente a capacitación de organización documental y TRD
• Citación a capacitación de fecha 28/04/2022 por teams
• Cronograma de monitoreo y seguimiento en formato Excel.
• Circular No. 12 Directrices para el manejo de archivos de gestión de fecha 03/05/2022
Si bien se evidencia que la entidad hace seguimiento y capacitación para la adecuada gestión de sus conocimientos frente a la organización documental, reforzada a su vez con la formulación de su PGD, es preciso indicar que las evidencias para subsanar el hallazgo son:
Conformación de los expedientes o unidades documentales, atendiendo los principios archivísticos, y los tipos documentales que señala las TRD para cada una de las series. (registros audiovisuales/fotográficos de los procesos técnicos a los expedientes) Identificación de gavetas, estantería y demás mobiliario dispuesto para el almacenamiento de los archivos de gestión, con el código y nombre de la serie documental, conforme a las Tablas de Retención Documental. (registros audiovisuales/fotográficos)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</si>
  <si>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r>
      <t xml:space="preserve">La entidad reporta un cumplimiento del 100%, a la fecha la entidad remite:
• Modelo de requisitos de documentos electrónicos SGDEA (12 folios)
• Oficio remisorio con actas de mesas de trabajo, sin embargo, estas no fueron adjuntadas
en el OneDrive
• Solicitud de modificación hallazgo, improcedencia de fecha de diciembre de 2020
• Actas de mesa de SGDEA
Teniendo en cuenta que la entidad se encuentra en la implementación de su SGDEA y en
aras de garantizar su cumplimiento se remiten las actas de mesa de trabajo como único
soporte faltante para dar por subsanada esta actividad. Por lo tanto, se espera que bajo el
MOREQ y la adecuada implementación del SGDEA se obtenga la gestión de documentos
electrónicos que produce la ANT en cumplimiento de sus funciones.
</t>
    </r>
    <r>
      <rPr>
        <b/>
        <sz val="11"/>
        <color theme="1"/>
        <rFont val="Arial Narrow"/>
        <family val="2"/>
      </rPr>
      <t>Conclusión: Hallazgo se da por superado</t>
    </r>
  </si>
  <si>
    <t>No aplica, hallazgo fue dado por superado por el AGN en el marco del tercer segumiento al plan de mejoramiento - etapa de vigilancia mediante el radicado orfeo ANT 20226200915182 del 08/0/2022.</t>
  </si>
  <si>
    <r>
      <t xml:space="preserve">Hallazgo Superado
</t>
    </r>
    <r>
      <rPr>
        <sz val="11"/>
        <color theme="1"/>
        <rFont val="Arial Narrow"/>
        <family val="2"/>
      </rPr>
      <t>Respuesta AGN al Informe No. 3 del PMA ANT etapa de vigilancia.</t>
    </r>
  </si>
  <si>
    <t>CARACTERIZACIÓN HALLAZGOS</t>
  </si>
  <si>
    <t>Estado AMC</t>
  </si>
  <si>
    <t>CLASIFICACIÓN GENERAL</t>
  </si>
  <si>
    <t>TIPIFICACIÓN PRINCIPAL</t>
  </si>
  <si>
    <t>TIPIFICACIÓN 1</t>
  </si>
  <si>
    <t>TIPIFICACIÓN 2</t>
  </si>
  <si>
    <t>No efectiva</t>
  </si>
  <si>
    <t>Cierre por eventualidad</t>
  </si>
  <si>
    <t>Solicitud de eventualidad</t>
  </si>
  <si>
    <t>Contratación
Gestión Documental</t>
  </si>
  <si>
    <t>Deficiencias en la vigilancia y control en la supervisión - Contratos de Prestación de Servicios
Debilidades en la conformación de los archivos de gestión - Expedientes Contratos de Prestación de Servicios</t>
  </si>
  <si>
    <t>Contratación
Gestión Documental
Contabilidad</t>
  </si>
  <si>
    <t xml:space="preserve">Deficiencias en la vigilancia y control en la supervisión de Convenios
Debilidades en la conformación de los archivos de gestión - Expedientes Convenios
Constitución de cuentas por pagar sin lleno de requisitos - Convenios
</t>
  </si>
  <si>
    <t xml:space="preserve">Debilidades  en los documentos que soportan los gastos que demuestren la ejecución del convenio
</t>
  </si>
  <si>
    <t>Desembolsos sin corroborar los soportes para el cumplimiento del convenio</t>
  </si>
  <si>
    <t xml:space="preserve">Debilidades  en los documentos que soportan los gastos que demuestren la ejecución del convenio
Debilidades en la gestión documental del expediente contractual
</t>
  </si>
  <si>
    <t>Gestión Documental</t>
  </si>
  <si>
    <t>Debilidades en la conformación de los archivos de gestión - Expedientes Iniciativas Comunitarias, Subsidios y Contratos de Prestación de Servicio</t>
  </si>
  <si>
    <t>Contratación
Contabilidad</t>
  </si>
  <si>
    <t xml:space="preserve">Deficiencias en la vigilancia y control en la supervisión - Contratos de Suministros
Registros contables efectuados sin los debidos soportes - Contratos de Suministros
</t>
  </si>
  <si>
    <t>Debilidades  en los documentos que soportan los gastos que demuestren la ejecución del contrato
Debilidades en los requisitos para registro de cuentas por pagar y/o reserva presupuestal</t>
  </si>
  <si>
    <t>Contabilidad</t>
  </si>
  <si>
    <t>Debilidades en la causación de las cuentas por pagar - Convenios</t>
  </si>
  <si>
    <t xml:space="preserve">
</t>
  </si>
  <si>
    <t xml:space="preserve">Debilidades en la causación de los pagos - Iniciativas Comunitarias </t>
  </si>
  <si>
    <t>Subsidio Integral de Reforma Agraria - SIRA</t>
  </si>
  <si>
    <t>Debilidades en los recursos recibidos en cuentas controladas de los proyectos productivos</t>
  </si>
  <si>
    <t>Fondo de Tierras para la Reforma Rural Integral - Administración</t>
  </si>
  <si>
    <t>Debilidades en el registro de inventario Fondo Tierras</t>
  </si>
  <si>
    <t xml:space="preserve">Debilidades en la conciliación y comunicación entre las dependencias responsables de la adquisición de predios y contabilidad. </t>
  </si>
  <si>
    <t>Contratación</t>
  </si>
  <si>
    <t>Debilidades en la vigilancia y control en la supervisión</t>
  </si>
  <si>
    <t xml:space="preserve"> giro de los recursos no refleja la ejecución financiera del mismo</t>
  </si>
  <si>
    <t>Presupuesto</t>
  </si>
  <si>
    <t>Debilidades en la aplicación del Principio de especialización presupuestal</t>
  </si>
  <si>
    <t>Contratos con funciones propias de funcionamiento de la entidad pagos por rubros de inversión</t>
  </si>
  <si>
    <t>Constitución de cuentas por pagar sin lleno de requisitos - Convenios</t>
  </si>
  <si>
    <t xml:space="preserve">Debilidades en el sistema SIIF Nación al no permitir realizar cuentas por pagar en el periodo transición </t>
  </si>
  <si>
    <t>Constitución de cuentas por pagar sin lleno de requisitos - Subsidio Integral de Reforma Agraria SIRA</t>
  </si>
  <si>
    <t>Iniciativas Comunitarias</t>
  </si>
  <si>
    <t>Debilidades en la contratación de los bienes y servicios de la iniciativa comunitaria</t>
  </si>
  <si>
    <t>Inoportunidad en el giro de gastos notariales, escrituración y registro</t>
  </si>
  <si>
    <t>Debilidades en la supervisión al proyecto productivo de iniciativa comunitaria.</t>
  </si>
  <si>
    <t>Debilidades en la dotación de herramientas y soportes de capacitación, sin que se requiriera al proveedor sobre el particular</t>
  </si>
  <si>
    <t>Entrega de unos fertilizantes sin tener un análisis de suelos para ver las necesidades reales de los mismos
No se contemplaron actividades de comercialización del proyecto tendientes al desarrollo del potencial productivo.</t>
  </si>
  <si>
    <t>Destinación de bienes y servicios que no están debidamente justificados en términos de necesidad y utilidad</t>
  </si>
  <si>
    <t>Fondo de Tierras para la Reforma Rural Integral</t>
  </si>
  <si>
    <t xml:space="preserve">Debilidades en la operatividad contable y presupuestal del FNT
</t>
  </si>
  <si>
    <t>Debilidades en el ingreso de predios al FNT</t>
  </si>
  <si>
    <t>Predios ingresados con valor cero</t>
  </si>
  <si>
    <t>Administración de predios baldíos - Islas del Rosario</t>
  </si>
  <si>
    <t xml:space="preserve">Debilidades en los contratos de arrendamiento </t>
  </si>
  <si>
    <t>Debilidades en la gestión de cobro de cartera</t>
  </si>
  <si>
    <t>Debilidades en las medidas para proteger la diversidad e integridad del ambiente</t>
  </si>
  <si>
    <t>Demoras en la depuración de los bienes transferidos por INCODER</t>
  </si>
  <si>
    <t>Bienes ingresados con valor $0</t>
  </si>
  <si>
    <t>Debilidades en la conformación de expedientes - Reservas Presupuestales</t>
  </si>
  <si>
    <t xml:space="preserve">Debilidades en la vigilancia y control en la supervisión - Convenios
</t>
  </si>
  <si>
    <t xml:space="preserve">Debilidades en el control en la administración y ejecución de recursos públicos </t>
  </si>
  <si>
    <t>Debilidades en el informe de legalización de recursos por parte del supervisor
Sobreestimación de recursos entregados en administración</t>
  </si>
  <si>
    <t xml:space="preserve">Debilidades en la vigilancia y control en la supervisión - Convenios
</t>
  </si>
  <si>
    <t>Inoportunidad en  informes de legalización
Información financiera no cumple con las Características Cualitativas
Soportes legalización sin el lleno de requisitos</t>
  </si>
  <si>
    <t>Inoportunidad en los reintegros de las incapacidades de los funcionarios</t>
  </si>
  <si>
    <t>Subestimación de cuenta</t>
  </si>
  <si>
    <t>Contabilidad
Fondo de Tierras para le Reforma Rural Integral - Financiera</t>
  </si>
  <si>
    <t>Inconsistencias cuenta Inventarios Terrenos Recaudos entre contabilidad y el Fondo Nacional Agrario –FNA</t>
  </si>
  <si>
    <t>Sobreestimación de cuenta</t>
  </si>
  <si>
    <t xml:space="preserve">Inoportunidad en la revocatoria de actos administrativos 
</t>
  </si>
  <si>
    <t>Predios no ingresados al patrimonio de la ANT</t>
  </si>
  <si>
    <t>Debilidades en el Manual de políticas contables</t>
  </si>
  <si>
    <t>No se evidencia la política específica, que muestre las características y el manejo especifico en cuanto a: Reconocimiento, clasificación, medición inicial, medición posterior y revelación de algunas cuentas</t>
  </si>
  <si>
    <t>Baja ejecución de reservas presupuestales</t>
  </si>
  <si>
    <t>Constitución de reservas presupuéstales sin lleno de requisitos - Compra de Predios</t>
  </si>
  <si>
    <t>Constitución de reservas presupuéstales sin lleno de requisitos - Contratos de Prestación de Servicios</t>
  </si>
  <si>
    <t>Debilidades en la constitución de vigencias futuras</t>
  </si>
  <si>
    <t>Debilidades en la información financiera detallada
Presunta inobservancia a las normas que regulan la celebración de convenios con organismos de cooperación internacional</t>
  </si>
  <si>
    <t xml:space="preserve">Adiciones presupuestales injustificadas
Baja ejecución financiera
Rendimientos financieros sin reportar
Debilidades en la información financiera detallada
Presunta inobservancia a las normas que regulan la celebración de convenios con organismos de cooperación internacional
</t>
  </si>
  <si>
    <t>Debilidades en la formulación de  estudios y documentos previos - Convenios
Debilidades en la vigilancia y control en la supervisión - Convenios</t>
  </si>
  <si>
    <t>Justificación técnica no concuerda con el convenio suscrito
Debilidades en la información financiera detallada
Presunta inobservancia a las normas que regulan la celebración de convenios con organismos de cooperación internacional</t>
  </si>
  <si>
    <t>Contratación
Gestión Documental</t>
  </si>
  <si>
    <t xml:space="preserve">Debilidades en la información financiera detallada
Presunta inobservancia a las normas que regulan la celebración de convenios con organismos de cooperación internacional
</t>
  </si>
  <si>
    <t xml:space="preserve">Debilidades en la formulación de  estudios y documentos  previos - Contratos Interadministrativos
</t>
  </si>
  <si>
    <t xml:space="preserve">Presunto incumplimiento contractual
</t>
  </si>
  <si>
    <t>No ejecución de reserva presupuestal</t>
  </si>
  <si>
    <t>Sobrecostos en los servicios contratados</t>
  </si>
  <si>
    <t>Debilidades en la liquidación contractual</t>
  </si>
  <si>
    <t>Contratación
Gestión Documental</t>
  </si>
  <si>
    <t xml:space="preserve">Debilidades en la vigilancia y control en la supervisión - Convenios
Debilidades en la conformación de los archivos de gestión - Expedientes Convenios
</t>
  </si>
  <si>
    <t>Inexistencia de  información financiera detallada
Ausencia de informes formales de supervisión técnica y financiera</t>
  </si>
  <si>
    <t>Debilidades en la formulación de  estudios y documentos previos - Convenios
Debilidades en la publicación de información en el SECOP
Debilidades en la vigilancia y control en la supervisión - Convenios</t>
  </si>
  <si>
    <t>Inconsistencias en los soportes para pago del contrato
Debilidades en la información financiera detallada
Inconsistencias en la información publicada en SECOP
Cobro de administración no permitido por la modalidad contractual
Selección injustificada de operador
Expediente documental incompleto</t>
  </si>
  <si>
    <t xml:space="preserve">Debilidades en la formulación de  estudios y documentos previos - Contratos Interadministrativos 
Debilidades en la vigilancia y control en la supervisión - Contratos Interadministrativos </t>
  </si>
  <si>
    <t>Inconsistencias en los soportes para pago del contrato
Soportes de los gastos ejecutados no cumplen con los requisitos de facturación y documentos equivalentes para soportarlos.</t>
  </si>
  <si>
    <t>Adquisición de predios</t>
  </si>
  <si>
    <t>Debilidades en la visita técnica</t>
  </si>
  <si>
    <t xml:space="preserve"> Predios no aptos</t>
  </si>
  <si>
    <t xml:space="preserve">Inexistencia de apropiación presupuestal </t>
  </si>
  <si>
    <t>Debilidades en la formulación de estudios y documentos previos - Contratos de Prestación de Servicios</t>
  </si>
  <si>
    <t xml:space="preserve">Contratos de prestación de servicios, pactando honorarios sin el  lleno de los requisitos legales. </t>
  </si>
  <si>
    <t>Anomalías en la compra de predios</t>
  </si>
  <si>
    <t>Anomalías en la compra de predios - Titulación Colectiva</t>
  </si>
  <si>
    <t>Ejecución parcial del subsidio integral</t>
  </si>
  <si>
    <t>No desembolso del subsidio proyecto productivo</t>
  </si>
  <si>
    <t>Constitución, ampliación, saneamiento o restructuración de resguardos indígenas</t>
  </si>
  <si>
    <t>Plan de atención a comunidades étnicas</t>
  </si>
  <si>
    <t>No concertación del proyecto de inversión con la Comisión Nacional de Territorios Indígenas – CNTI</t>
  </si>
  <si>
    <t>Deficiencias en la vigilancia y control en la supervisión de Contratos de Prestación de Servicios</t>
  </si>
  <si>
    <t>Inconsistencias en los informes de los contratistas</t>
  </si>
  <si>
    <t>Ausencia de medios de verificación en la entrega de productos en contratos de prestación de servicios</t>
  </si>
  <si>
    <t>Sistema Integrado de Tierras –SIT</t>
  </si>
  <si>
    <t>Calidad de los datos del  SIT- RESO</t>
  </si>
  <si>
    <t>Zonas de Reservas Campesina - ZRC</t>
  </si>
  <si>
    <t xml:space="preserve">Deficiencias en la atención de solicitudes de constitución de ZRC
Deficiencias en los planes de desarrollo sostenible </t>
  </si>
  <si>
    <t>Planes de Ordenamiento Social  de la Propiedad Rural - POSPR</t>
  </si>
  <si>
    <t>Demora en el inicio de la fase de implementación</t>
  </si>
  <si>
    <t xml:space="preserve">Fondo de Tierras para la Reforma Rural Integral - Financiero </t>
  </si>
  <si>
    <t xml:space="preserve">Debilidades en la operatividad contable y presupuestal del FNA
</t>
  </si>
  <si>
    <t>No incorporación de recursos al FNA</t>
  </si>
  <si>
    <t>Incumplimiento del procedimiento establecido</t>
  </si>
  <si>
    <t>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t>
  </si>
  <si>
    <t>Procedimiento de compra de predios DAT</t>
  </si>
  <si>
    <t>Protección de territorios ancestrales de comunidades indígenas</t>
  </si>
  <si>
    <t>Solicitudes sin expedición de resoluciones de protección jurídica</t>
  </si>
  <si>
    <t>Inexistencia de metas en los proyectos de inversión</t>
  </si>
  <si>
    <t>Inexistencia de lineamientos sobre enfoque diferencial étnico para la realización de las visitas</t>
  </si>
  <si>
    <t>Inexistencia de la etapa oposiciones y los recursos  en el procedimiento</t>
  </si>
  <si>
    <t>Baja adjudicación de predios del FNT</t>
  </si>
  <si>
    <t>Debilidades en la articulación de los procedimientos de constitución, ampliación, saneamiento o reestructuración y el de compra directa de predios</t>
  </si>
  <si>
    <t>Bajo nivel de cumplimiento de las metas e indicadores
Inconsistencias en el reporte de indicadores  en el Sistema de Seguimiento de Proyectos de Inversión (SPI)</t>
  </si>
  <si>
    <t xml:space="preserve">Inexistencia de metas en los proyectos de inversión
</t>
  </si>
  <si>
    <t>Desarticulación del proyecto de inversión y el plan de acción institucional</t>
  </si>
  <si>
    <t>Plan de titulación colectiva comunidades negras</t>
  </si>
  <si>
    <t>Inexistencia del plan titulación colectiva</t>
  </si>
  <si>
    <t>Debilidades criterios de priorización para la atención de las solicitudes  de constitución, ampliación, saneamiento o reestructuración de resguardos indígenas</t>
  </si>
  <si>
    <t>Clarificación y reestructuración de los resguardos de origen colonial o republicano</t>
  </si>
  <si>
    <t>Ausencia de lineamientos para la clarificación y reestructuración de los resguardos de origen colonial o republicano</t>
  </si>
  <si>
    <t>Debilidades del Sistema Integrado de Tierras –SIT para el seguimiento a los procesos de legalización y seguridad jurídica de los territorios indígenas</t>
  </si>
  <si>
    <t>Debilidades en la articulación interinstitucional</t>
  </si>
  <si>
    <t>Debilidades en la articulación entre la ANT y la URT en los procesos de legalización, seguridad jurídica y restitución de derechos territoriales</t>
  </si>
  <si>
    <t>Debilidades en la liquidación contractual - Convenios Internacionales</t>
  </si>
  <si>
    <t>Legalización sin soportes financieros detallados y soportados</t>
  </si>
  <si>
    <t>Contratación
Presupuesto</t>
  </si>
  <si>
    <t xml:space="preserve">Debilidades en la vigilancia y control en la supervisión - Convenios
Ejecución al cierre de la vigencia es cero
</t>
  </si>
  <si>
    <t>Legalización sin soportes financieros detallados y soportados
Inexistencia de ejecución del convenio</t>
  </si>
  <si>
    <t>No ingreso de predios procedentes de revocatorias de subsidio integral
Predios ingresados con valor 0</t>
  </si>
  <si>
    <t>Inoportunidad en el reporte a contabilidad de predios adquiridos por compra directa</t>
  </si>
  <si>
    <t>Procedimiento compra de predios Comunidades Indígenas</t>
  </si>
  <si>
    <t>Valorización de predios</t>
  </si>
  <si>
    <t>Predios ingresados con valor 0</t>
  </si>
  <si>
    <t>Subsidio Integral de Reforma Agraria - SIRA
Fondo de Tierras para la Reforma Rural Integral</t>
  </si>
  <si>
    <t>Inoportunidad en la revocatoria de actos administrativos 
Debilidades en el ingreso de predios al FNT</t>
  </si>
  <si>
    <t>Predios sin ingreso provenientes de revocatorias</t>
  </si>
  <si>
    <t>Debilidades en notas estados financieros</t>
  </si>
  <si>
    <t>Debilidades de control y seguimiento en la elaboración de las notas</t>
  </si>
  <si>
    <t>Predios sin titularidad de la ANT</t>
  </si>
  <si>
    <t>Constitución de reservas presupuestales sin lleno de requisitos</t>
  </si>
  <si>
    <t>Ejecución de recursos para funcionamiento por proyectos de inversión</t>
  </si>
  <si>
    <t>Debilidades en la publicación de la actividad contractual en el SECOP</t>
  </si>
  <si>
    <t>No publicación del proceso contractual</t>
  </si>
  <si>
    <t>Cambio de tipo de convenio</t>
  </si>
  <si>
    <t>Inoportunidad en la publicación del otrosí</t>
  </si>
  <si>
    <t>Deficiencias en la vigilancia y control en la supervisión - Contratos de Prestación de Servicios</t>
  </si>
  <si>
    <t xml:space="preserve">Omisión de los contratistas en el cumplimiento de las obligaciones del clausulado contractual
</t>
  </si>
  <si>
    <t>Debilidades en la formulación de estudios y documentos previos - Convenios</t>
  </si>
  <si>
    <t>Inadecuado clausulado del convenio</t>
  </si>
  <si>
    <t xml:space="preserve">Deficiencias en la vigilancia y control en la supervisión - Convenios
</t>
  </si>
  <si>
    <t>Presunta inobservancia a las normas que regulan la celebración de convenios con organismos de cooperación internacional
Desembolso de recursos del convenio sin el lleno de requisitos
Inconsistencias en los soportes para el pago del convenio
Contribuciones no incluidas en el valor del convenio</t>
  </si>
  <si>
    <t>Gestión Documental
Correspondencia</t>
  </si>
  <si>
    <t>Ausencia de hoja de control del expediente
Comunicaciones sin control de ingreso a la ANT (radicado ORFEO)</t>
  </si>
  <si>
    <t>Inoportunidad en los tiempos establecidos para la adquisición de predios</t>
  </si>
  <si>
    <t>Procedimiento de compra de predios Comunidades Indígenas</t>
  </si>
  <si>
    <t>Arriendos sin ajustar al valor real del predios
Inoportunidad en la celebración de contratos de arrendamiento</t>
  </si>
  <si>
    <t>Inconsistencias en los soportes para el pago del contrato</t>
  </si>
  <si>
    <t>Administración del talento humano</t>
  </si>
  <si>
    <t>Debilidades en el cumplimiento y certificación de la jornada laboral</t>
  </si>
  <si>
    <t>Adecuación Inmuebles</t>
  </si>
  <si>
    <t>Debilidades en el acceso y accesibilidad a personas con discapacidad.</t>
  </si>
  <si>
    <t>Procesos de clarificación y recuperación</t>
  </si>
  <si>
    <t>Insuficiente avance en los procesos de clarificación y recuperación</t>
  </si>
  <si>
    <t>Sentencia T- 488 de 2014 de la Corte Constitucional</t>
  </si>
  <si>
    <t>Debilidades en la conformación del inventario de baldíos de la Nación</t>
  </si>
  <si>
    <t>Inoportunidad en la apertura de folio de matricula inmobiliaria</t>
  </si>
  <si>
    <t>Insuficiencia en la depuración del fondo acumulado de titulación de baldíos</t>
  </si>
  <si>
    <t>Incumpliendo de las metas trazada en el proyecto de inversión</t>
  </si>
  <si>
    <t>Reporte de Indicadores
Gestión Documental</t>
  </si>
  <si>
    <t>Inconsistencias en el reporte de indicadores  en el  Sistema Unificado de Inversiones y Finanzas Públicas - SUIF</t>
  </si>
  <si>
    <t>Insuficiencia en la depuración del fondo acumulado de titulación de baldíos persona natural</t>
  </si>
  <si>
    <t>Insuficiencia en la depuración del fondo acumulado de titulación de baldíos persona natural
Sistema Integrado de Tierras –SIT - Aplicativo Titulación de baldíos a persona natural</t>
  </si>
  <si>
    <t>Gestión Documental
Titulación de baldíos</t>
  </si>
  <si>
    <t>Procesos Agrarios</t>
  </si>
  <si>
    <t xml:space="preserve">Demora de los procesos agrarios de clarificación, deslinde y recuperación </t>
  </si>
  <si>
    <t xml:space="preserve">Administración de predios baldíos </t>
  </si>
  <si>
    <t>Predios baldíos deslindados sin reglamentación de uso y manejo de sabanas y playones comunales</t>
  </si>
  <si>
    <t xml:space="preserve">Recuperación de predios baldíos </t>
  </si>
  <si>
    <t>Debilidades en la recuperación material de baldíos indebidamente ocupados</t>
  </si>
  <si>
    <t>Administración de predios baldíos - Islas del Rosario
Gestión Documental</t>
  </si>
  <si>
    <t xml:space="preserve">Debilidades en los contratos de arrendamiento
Debilidades en la conformación del expediente documental </t>
  </si>
  <si>
    <t>No disponibilidad de soportes de las actuaciones de los contratos y la supervisión de los mismos</t>
  </si>
  <si>
    <t>Retrasos en resolución de procesos de deslinde</t>
  </si>
  <si>
    <t>Inoportunidad en la gestión de las Sabanas Comunales de Miramar de Guanapalo</t>
  </si>
  <si>
    <t>Sabanas Comunales de La Vega Arriba</t>
  </si>
  <si>
    <t>Inconsistencias en el polígono de Sabanas Comunales La Esmeralda</t>
  </si>
  <si>
    <t>Retrasos en resolución de procesos de clarificación de la propiedad</t>
  </si>
  <si>
    <t>Hacienda Arroyo grande, Cartagena de Indias</t>
  </si>
  <si>
    <t>No acumulación de procesos predios  Juan Acosta</t>
  </si>
  <si>
    <t>Inconsistencias en la resolución de procesos de deslinde</t>
  </si>
  <si>
    <t>Error en la identificación del predio baldío a recuperar 
Sabana Comunal San José Valledupar</t>
  </si>
  <si>
    <t>Adjudicación de baldíos</t>
  </si>
  <si>
    <t>Debilidades den la adjudicación de predios por debajo de la Unidad Agrícola Familiar</t>
  </si>
  <si>
    <t>Inoportunidad en la remisión de la copia de lo actuado a la ADR para la implementación o mejora de proyectos productivos</t>
  </si>
  <si>
    <t>Carencia de lineamientos para el cierre administrativo de un proceso
Carencia de lineamientos para predios que no se encuentran en municipios focalizados</t>
  </si>
  <si>
    <t>Debilidades en la articulación de la ANT con IGAC y la SNR</t>
  </si>
  <si>
    <t>Administración del Fondo de Tierras para la Reforma Rural Integral</t>
  </si>
  <si>
    <t xml:space="preserve">Valorización y titularidad de predios </t>
  </si>
  <si>
    <t>Ingreso de predios con valor 0
Inconsistencias en la información entre contabilidad y el FNT</t>
  </si>
  <si>
    <t>Deficiencia en la vigilancia y control en la supervisión</t>
  </si>
  <si>
    <t>Debilidades en la información financiera detallada
Rendimientos financieros sin reportar</t>
  </si>
  <si>
    <t>Debilidades en el modulo de administración de predios baldíos</t>
  </si>
  <si>
    <t>Debilidades en la conformación del inventario de baldíos</t>
  </si>
  <si>
    <t>Registro de Sujetos de Ordenamiento - RESO</t>
  </si>
  <si>
    <t>Debilidades en la identificación de beneficiarios del fondo</t>
  </si>
  <si>
    <t>Inoportunidad en el diligenciamiento del RESO en la implementación del POSPR</t>
  </si>
  <si>
    <t>Plan Marco de Implementación - PMI</t>
  </si>
  <si>
    <t xml:space="preserve">Baja gestión en la entrega de predios </t>
  </si>
  <si>
    <t>Predios sin reporte de folio de matrícula inmobiliaria.</t>
  </si>
  <si>
    <t>Predios ingresado al FNT sin reporte de folio de matrícula inmobiliaria.</t>
  </si>
  <si>
    <t>Debilidades en documentos del Sistema Integrado de Gestión</t>
  </si>
  <si>
    <t>Falta de documentación de los criterios de priorización para la elaboración e implementación de los POSPR</t>
  </si>
  <si>
    <t>Inexistencia de lineamientos sobre enfoque diferencial en el modelo de atención por oferta</t>
  </si>
  <si>
    <t>Debilidades en la información financiera detallada</t>
  </si>
  <si>
    <t>Inexistencia de enfoque de genero en la estructuración de los POSPR</t>
  </si>
  <si>
    <t>Demora en la etapa de implementación del POSPR</t>
  </si>
  <si>
    <t>Desactualización del cronograma de intervención</t>
  </si>
  <si>
    <t>Debilidades en el esquema de seguimiento y evaluación del POSPR</t>
  </si>
  <si>
    <t>Inconsistencias en el tablero de control</t>
  </si>
  <si>
    <t>No implementación del modulo étnico en RESO</t>
  </si>
  <si>
    <t>Ausencia  de estructuración  y aprobación del FISO</t>
  </si>
  <si>
    <t>Debilidades en el diligenciamiento del RESO</t>
  </si>
  <si>
    <t>Debilidades en la valoración y puntuación del trámite del RESO</t>
  </si>
  <si>
    <t>Acceso a la información</t>
  </si>
  <si>
    <t>Inexistencia del mecanismo de publicación en la página web</t>
  </si>
  <si>
    <t>Inexistencia de lineamiento del contenido mínimo del expediente</t>
  </si>
  <si>
    <t>Debilidades en la formulación de POSPR</t>
  </si>
  <si>
    <t>Ausencia de  información sobre las condiciones técnicas y ambientales de los predios para el desarrollo de actividades productivas</t>
  </si>
  <si>
    <t>Debilidades en la  fase de formulación, ejecución y evaluación de los POSPR</t>
  </si>
  <si>
    <t xml:space="preserve">Debilidades para la constitución de reglamentos de playones comunales en el POSPR </t>
  </si>
  <si>
    <t>Planes de mejoramiento</t>
  </si>
  <si>
    <t>No establecimiento de acciones de mejora</t>
  </si>
  <si>
    <t>Objetivos de Desarrollo Social - ODS</t>
  </si>
  <si>
    <t>Ausencia del enfoque de genero en la planeación</t>
  </si>
  <si>
    <t>Reporte de Indicadores</t>
  </si>
  <si>
    <t>Debilidades en  el reporte de indicadores ODS</t>
  </si>
  <si>
    <t>Ausencia del enfoque de genero en la planeación de los indicadores</t>
  </si>
  <si>
    <t xml:space="preserve">No se encuentra alineado con el indicador del marco de indicadores mundiales establecidos por Naciones Unidas
Inexistencia  de ficha técnica adoptada
</t>
  </si>
  <si>
    <t>Indicador no se encuentra estandarizado al Plan Nacional de Desarrollo</t>
  </si>
  <si>
    <t>Sobreestimación al avance real en el cumplimiento de la meta ODS 1.4</t>
  </si>
  <si>
    <t>Desactualización de los planes de trabajo ODS respecto al Plan Nacional de Desarrollo vigente</t>
  </si>
  <si>
    <t>Debilidades en los criterios de priorización</t>
  </si>
  <si>
    <t>Ausencia de perspectiva de género en los factores de calificación y puntaje</t>
  </si>
  <si>
    <t>Recursos limitados para la financiación de la implementación de los POSPR</t>
  </si>
  <si>
    <t>Debilidades en la articulación entre la ANT y el Ministerio de Hacienda,  Agencia Nacional de Cooperación Internacional, otras con responsabilidades importantes, Ministerio de Educación, Ministerio de Salud, Consejería Presidencial para la Equidad de la Mujer y hasta el propio Departamento Nacional de Planeación</t>
  </si>
  <si>
    <t>Acceso a la Información</t>
  </si>
  <si>
    <t>Inoportunidad en la publicación de información en el portal web ODS</t>
  </si>
  <si>
    <t>Ausencia del reporte de indicador 1,4 hectáreas de pequeña y medina propiedad rural formalizadas - Objetivos ODS</t>
  </si>
  <si>
    <t>Inconsistencias en el reporte de indicadores  las plataformas SINERGIA, SIIPO y ODS</t>
  </si>
  <si>
    <t>Autoridades ambientales
Planes de Ordenamiento Social  de la Propiedad Rural - POSPR</t>
  </si>
  <si>
    <t>Financiera</t>
  </si>
  <si>
    <t>Debilidades en el procedimiento de compra - Comunidades Indígenas</t>
  </si>
  <si>
    <t>Debilidades en la notificación y registro de ofertas de compras
No se surtió la tradición del bien a las diferentes comunidades beneficiadas</t>
  </si>
  <si>
    <t>Las comunidades beneficiarias no cuenten con título traslaticio de dominio de los bienes inmuebles</t>
  </si>
  <si>
    <t>Debilidades de los mecanismos de planificación y seguimiento de planes, programas y proyectos en la entidad</t>
  </si>
  <si>
    <t>Diferencia en áreas de la consulta catastral, escritura pública, certificado de tradición y el plano topográfico levantado por el INCODER y termina adoptando áreas sin criterio y se evidencia la falta de resolución de reconocimiento de área emitida por el IGAC</t>
  </si>
  <si>
    <t>Falta de estudios Agronómico y/o Antropológico, socioeconómicos y de Tenencia de Tierras</t>
  </si>
  <si>
    <t>Falta de estudios de acotamiento de ronda hídrica</t>
  </si>
  <si>
    <t>Debilidades en acuerdos de pagos</t>
  </si>
  <si>
    <t>Debilidades en la gestión de contratos de arrendamientos</t>
  </si>
  <si>
    <t xml:space="preserve">Debilidades para la terminación del contrato de manera unilateral y la restitución inmediata del predio </t>
  </si>
  <si>
    <t>Incumplimiento de contrato por mora</t>
  </si>
  <si>
    <t xml:space="preserve">Debilidades en la recuperación de los predios
Debilidades en la conformación del expediente documental
</t>
  </si>
  <si>
    <t>Debilidades del INCODER en la cancelación de la anotación ante la ORIP una vez recuperados los predios
El expediente no cuenta con documentos relacionados con las gestiones adelantadas para la recuperación del predio</t>
  </si>
  <si>
    <t>Incremento en la edad de cartera</t>
  </si>
  <si>
    <t xml:space="preserve">Cartera superior a 90 días </t>
  </si>
  <si>
    <t>Debilidades en la recuperación de los predios
Debilidades en la gestión de cartera</t>
  </si>
  <si>
    <t xml:space="preserve">Acción de Controversias Contractuales y Acción de Reparación Directa, con la intención de recuperar la cartera que se encuentra en mora </t>
  </si>
  <si>
    <t>El valor mensual del canon de arrendamiento de los predios arrendados no corresponde al valor estipulado por la normatividad en relación con su uso</t>
  </si>
  <si>
    <t>Presuntas irregularidades del INCODER en la adjudicación de predios</t>
  </si>
  <si>
    <t xml:space="preserve">Debilidades en los estudios, análisis, información personal, laboral y étnica, de cada una de las personas naturales y/o jurídicas a las cuales se le otorgó la calidad de arrendatario </t>
  </si>
  <si>
    <t>Gestión documental</t>
  </si>
  <si>
    <t xml:space="preserve">Debilidades en la conformación de expediente documentales </t>
  </si>
  <si>
    <t xml:space="preserve">Expedientes documentales contratos de arrendamiento de Islas del Rosario y San Bernardo </t>
  </si>
  <si>
    <t>Debilidades en la conformación de expediente documentales</t>
  </si>
  <si>
    <t>Idoneidad del supervisor técnico que realiza las visitas de inspección ocular a predios
Construcciones realizadas sin autorización de la entidad competente para las mejoras locativas (ANT)</t>
  </si>
  <si>
    <t>Se permitieron construcciones permanentes dentro de las edificaciones
Obras en precarias condiciones</t>
  </si>
  <si>
    <t>Área máxima de terreno insular que puede ser objeto de contrato de arrendamiento</t>
  </si>
  <si>
    <t>Debilidades en correctivos administrativos y jurídicos para subsanar los yerros encontrados en los contratos del INCODER
Área máxima de terreno insular que puede ser objeto de contrato de arrendamiento</t>
  </si>
  <si>
    <t>Debilidades en el cumplimiento a las normas y disposiciones ambientales por parte del arrendatario
No disponibilidad de la resolución de CARDIQUE - documento de manejo ambiental (DMA) Documento detallado de medidas y actividades a ejecutar posteriores a una evaluación ambiental</t>
  </si>
  <si>
    <t>Debilidades en el cumplimiento a las normas y disposiciones ambientales por parte del arrendatario
Adecuaciones que requieren autorización por parte de la DIMAR</t>
  </si>
  <si>
    <t xml:space="preserve">Debilidades en la base de datos de actualización catastral de la ANT </t>
  </si>
  <si>
    <t>Diferencias en el registro de información que proviene del contrato, con la que se encuentra en la base de datos en lo referente a cédula catastral y matrícula inmobiliaria, así como en la medición de las áreas de los predios arrendados.</t>
  </si>
  <si>
    <t>Inoportunidad en el inicio de acciones tanto administrativas como jurídicas para el cobro y recuperación de la cartera morosa</t>
  </si>
  <si>
    <t>Prescripción de acciones para recuperación de cartera morosa
Inicio de procesos declarativos enunciando que los contratos de arrendamiento suscritos eran unos títulos complejos que les impedía dar inicio al proceso de cobro coactivo</t>
  </si>
  <si>
    <t>Debilidades en la gestión de contratos de arrendamientos
Debilidades en la gestión de cartera
Debilidades en la conformación del expediente documental</t>
  </si>
  <si>
    <t xml:space="preserve">Contratos con saldos pendientes de pagar, sin contrato vigente
No se evidencian los documentos que soporten las actuaciones adelantas por la ANT </t>
  </si>
  <si>
    <t xml:space="preserve">Se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t>
  </si>
  <si>
    <t xml:space="preserve">Demoras de la Entidad en el inició el proceso sancionatorio y presentación de las acciones de controversia contractual y reparación directa 
No se evidencian los documentos que soporten las actuaciones adelantas por la ANT </t>
  </si>
  <si>
    <t>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t>
  </si>
  <si>
    <t>Inoportunidad iniciado en el inicio de procesos ejecutivos  para el cobro de los arriendos provenientes de los incumplimientos de los pagos derivados de los contratos de arrendamiento</t>
  </si>
  <si>
    <t>Contratación
Contabilidad</t>
  </si>
  <si>
    <t>Deficiencias en la vigilancia y control en la supervisión - Convenios
Debilidades en la información contable registrada en cierre de vigencia - Convenios</t>
  </si>
  <si>
    <t>Diferencias entre la información contable y la ejecución financiera del Convenio a cierre de vigencia
Debilidades en la realización de conciliaciones</t>
  </si>
  <si>
    <t>Inoportunidad en la legalización de los recursos entregados en administración
Reconocimiento contable sin los respectivos soportes
Debilidades en la realización de conciliaciones
Diferencias absolutas a 31/12/2021 entre los informes de supervisión y lo registrado contablemente</t>
  </si>
  <si>
    <t>Constitución de cuentas por pagar sin lleno de requisitos</t>
  </si>
  <si>
    <t>Debilidades en la revelación de las notas contables de los estados financieros</t>
  </si>
  <si>
    <t>Debilidades en la vigilancia y control en la supervisión - Convenios</t>
  </si>
  <si>
    <t>Debilidades en la liquidación contractual
Recursos no ejecutados sin reintegro a la Dirección del Tesoro Nacional - DTN
Rendimientos Financieros no reintegrados a la Dirección del Tesoro Nacional - DTN</t>
  </si>
  <si>
    <t>Baja ejecución presupuestal</t>
  </si>
  <si>
    <t>Presupuesto
Contabilidad</t>
  </si>
  <si>
    <t>Constitución de reservas presupuestales y cuentas por pagar sin lleno de requisitos
Debilidades en la ejecución de Reservas presupuestales
Debilidades en la entrega de información al Ente de control</t>
  </si>
  <si>
    <t xml:space="preserve">Gestión Documental </t>
  </si>
  <si>
    <t>Debilidades en la conformación de los archivos de gestión - Expedientes Contractuales</t>
  </si>
  <si>
    <t xml:space="preserve">Contratación
Gestión Documental 
</t>
  </si>
  <si>
    <t xml:space="preserve">Debilidades en la vigilancia y control en la supervisión - Expedientes Contractuales
Debilidades en la conformación de los archivos de gestión - Expedientes Contractuales
</t>
  </si>
  <si>
    <t>Iniciativas comunitarias</t>
  </si>
  <si>
    <t>Debilidades en la supervisión del proyecto productivo de iniciativas comunitarias</t>
  </si>
  <si>
    <t>Memorando con soportes documentales para ingreso el fondo de tierras</t>
  </si>
  <si>
    <t>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t>
  </si>
  <si>
    <t>Una vez se realicé la actualización formal de los documentos, se adelantará la socialización de las actualizaciones realizadas en los manuales.</t>
  </si>
  <si>
    <t xml:space="preserve">En relación a la actividad de Ajustar el formato de reporte y seguimiento de la supervisión  a los contratos y/o convenios, en el Sistema Integrado de Gestión, el Grupo de Contratos y Secretaría General reportan que, actualmente se encuentran en estudio los lineamientos para ajustar los procesos de seguimiento y monitoreo de los contratos y/o convenios. Se adjunta como borrador la propuesta de formato sujeta a modificaciones y aprobación por parte de la Secretaria General. </t>
  </si>
  <si>
    <t xml:space="preserve">El equipo de Tesorería de la Subdirección Administrativa y Financiera reporta los seguimientos realizados al PAC para el mes de julio. Se adjuntan como evidencia las comunicaciones enviadas por parte de la SAF a las dependencias con la ejecución retrasada. </t>
  </si>
  <si>
    <t xml:space="preserve">En cumplimiento de la acción de mejora propuesta, se han adelantado las mesas de seguimiento a la ejecución presupuestal, para el reporte correspondiente al III Trimestre se adjuntan las actas correspondientes a los meses de julio y agosto. </t>
  </si>
  <si>
    <t>Actividad en términos para su ejecución, para el cumplimiento de la acción de mejora, se trabaja con la información obtenida en el Diagnostico de la serie documental "CONTRATOS".</t>
  </si>
  <si>
    <t>La Subdirección Administrativa y Financiera - Gestión Documental está realizando la actualización del Instructivo de organización de archivos de gestión, en el cual se incluyó un apartado sobre la conformación de expedientes electrónicos en la plataforma SECOP de Colombia Compra Eficiente para la serie documental CONTRATOS. Como evidencia se aporta el documento actualizado.</t>
  </si>
  <si>
    <t xml:space="preserve">La Subdirección Administrativa y Financiera realizó la solicitud de modificación de la acción de mejora, toda vez que esta fue declarada inefectiva por la Oficina de Control Interno en el marco del Informe de la Auditoría al proceso de Administración de Bienes y Servicios. Se adjunta como evidencia el memorando de remisión y la formulación del plan de mejoramiento. </t>
  </si>
  <si>
    <r>
      <rPr>
        <b/>
        <sz val="11"/>
        <color theme="1"/>
        <rFont val="Arial Narrow"/>
        <family val="2"/>
      </rPr>
      <t xml:space="preserve">30/09/2022.  </t>
    </r>
    <r>
      <rPr>
        <sz val="11"/>
        <color theme="1"/>
        <rFont val="Arial Narrow"/>
        <family val="2"/>
      </rPr>
      <t xml:space="preserve">El 29 de enero de 2019 el Instituto Distrital de Gestion de Riesgos y Cambios Climaticos realizó visita tecnica para revisión a las afectaciones estructurales del edificio de la Agencia de Desarrollo Rural y la Agencia Nacional de Tierras del cual se emitio diagnóstico técnico. 
</t>
    </r>
    <r>
      <rPr>
        <b/>
        <sz val="11"/>
        <color theme="1"/>
        <rFont val="Arial Narrow"/>
        <family val="2"/>
      </rPr>
      <t xml:space="preserve">30/06/2022.  </t>
    </r>
    <r>
      <rPr>
        <sz val="11"/>
        <color theme="1"/>
        <rFont val="Arial Narrow"/>
        <family val="2"/>
      </rPr>
      <t>La Subdirección Administrativa y Financiera - Gestión Documental se encuentra verificando los documentos técnicos que tengan relación el Análisis de Vulnerabilidad Sísmica y Estructural solicitado por la OCI.</t>
    </r>
  </si>
  <si>
    <r>
      <rPr>
        <b/>
        <sz val="11"/>
        <color theme="1"/>
        <rFont val="Arial Narrow"/>
        <family val="2"/>
      </rPr>
      <t xml:space="preserve">30/09/2022.  </t>
    </r>
    <r>
      <rPr>
        <sz val="11"/>
        <color theme="1"/>
        <rFont val="Arial Narrow"/>
        <family val="2"/>
      </rPr>
      <t xml:space="preserve">En el mes de octubre se presentará el Informe final de seguimiento de las comunicaciones oficiales .
</t>
    </r>
    <r>
      <rPr>
        <b/>
        <sz val="11"/>
        <color theme="1"/>
        <rFont val="Arial Narrow"/>
        <family val="2"/>
      </rPr>
      <t xml:space="preserve">
30/06/2022. </t>
    </r>
    <r>
      <rPr>
        <sz val="11"/>
        <color theme="1"/>
        <rFont val="Arial Narrow"/>
        <family val="2"/>
      </rPr>
      <t xml:space="preserve"> Durante el mes de mayo y junio se estructuró informe solicitud de expedientes del periodo comprendido entre octubre de 2020 a Abril 2021, con sus respectivos formatos de préstamos diligenciados.
</t>
    </r>
  </si>
  <si>
    <r>
      <rPr>
        <b/>
        <sz val="11"/>
        <color theme="1"/>
        <rFont val="Arial Narrow"/>
        <family val="2"/>
      </rPr>
      <t xml:space="preserve">30/09/2022.  </t>
    </r>
    <r>
      <rPr>
        <sz val="11"/>
        <color theme="1"/>
        <rFont val="Arial Narrow"/>
        <family val="2"/>
      </rPr>
      <t xml:space="preserve">Durante los meses de julio, agosto y septiembre se realizaron 6 visitas de seguimiento a los compromisos establecidos en la primera visita de seguimiento.
Además, se envio comunicación a las UGT con radicado 20226200237883  "Visitas de seguimiento y control a los procesos de gestión documental y aplicación de la Tabla de Retención Documental", las cuales se realizaron por medio del aplicativo teams
</t>
    </r>
    <r>
      <rPr>
        <b/>
        <sz val="11"/>
        <color theme="1"/>
        <rFont val="Arial Narrow"/>
        <family val="2"/>
      </rPr>
      <t xml:space="preserve">30/06/2022. </t>
    </r>
    <r>
      <rPr>
        <sz val="11"/>
        <color theme="1"/>
        <rFont val="Arial Narrow"/>
        <family val="2"/>
      </rPr>
      <t xml:space="preserve"> Se realizaron visitas de seguimiento a 12 dependencias según lo establecido en el cronograma dispuesto en la Circular 12 "DIRECTRICES PARA EL MANEJO DE ARCHIVOS DE GESTIÓN DE LA AGENCIA NACIONAL DE TIERRAS"</t>
    </r>
  </si>
  <si>
    <r>
      <rPr>
        <b/>
        <sz val="11"/>
        <color theme="1"/>
        <rFont val="Arial Narrow"/>
        <family val="2"/>
      </rPr>
      <t xml:space="preserve">30/09/2022. </t>
    </r>
    <r>
      <rPr>
        <sz val="11"/>
        <color theme="1"/>
        <rFont val="Arial Narrow"/>
        <family val="2"/>
      </rPr>
      <t xml:space="preserve"> En el mes de septiembre se envío comunicación a todas las dependencias con radicado 20226200282343, solicitando evidencias de avances en procesos de organización documental.
Ademas, se envio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t>
    </r>
    <r>
      <rPr>
        <b/>
        <sz val="11"/>
        <color theme="1"/>
        <rFont val="Arial Narrow"/>
        <family val="2"/>
      </rPr>
      <t xml:space="preserve">30/06/2022. </t>
    </r>
    <r>
      <rPr>
        <sz val="11"/>
        <color theme="1"/>
        <rFont val="Arial Narrow"/>
        <family val="2"/>
      </rPr>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r>
  </si>
  <si>
    <r>
      <rPr>
        <b/>
        <sz val="11"/>
        <color theme="1"/>
        <rFont val="Arial Narrow"/>
        <family val="2"/>
      </rPr>
      <t>30/09/2022</t>
    </r>
    <r>
      <rPr>
        <sz val="11"/>
        <color theme="1"/>
        <rFont val="Arial Narrow"/>
        <family val="2"/>
      </rPr>
      <t xml:space="preserve">.
</t>
    </r>
    <r>
      <rPr>
        <b/>
        <sz val="11"/>
        <color theme="1"/>
        <rFont val="Arial Narrow"/>
        <family val="2"/>
      </rPr>
      <t>30/06/2022</t>
    </r>
    <r>
      <rPr>
        <sz val="11"/>
        <color theme="1"/>
        <rFont val="Arial Narrow"/>
        <family val="2"/>
      </rPr>
      <t xml:space="preserve">.  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r>
  </si>
  <si>
    <r>
      <rPr>
        <b/>
        <sz val="10"/>
        <color theme="1"/>
        <rFont val="Arial"/>
        <family val="2"/>
      </rPr>
      <t xml:space="preserve">Hallazgo No. 5. Revelación de los Hechos Económicos (Administrativo - A). </t>
    </r>
    <r>
      <rPr>
        <sz val="10"/>
        <color theme="1"/>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t>
    </r>
    <r>
      <rPr>
        <sz val="10"/>
        <color rgb="FFFF0000"/>
        <rFont val="Arial"/>
        <family val="2"/>
      </rPr>
      <t>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t>
    </r>
    <r>
      <rPr>
        <sz val="10"/>
        <color theme="1"/>
        <rFont val="Arial"/>
        <family val="2"/>
      </rPr>
      <t xml:space="preserve">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</si>
  <si>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1"/>
        <rFont val="Arial Narrow"/>
        <family val="2"/>
      </rPr>
      <t xml:space="preserve">30/09/2022.  </t>
    </r>
    <r>
      <rPr>
        <sz val="11"/>
        <rFont val="Arial Narrow"/>
        <family val="2"/>
      </rPr>
      <t xml:space="preserve">En el mes de septiembre se envío comunicación a todas las dependencias solicitando remitir  inventario documental de conformidad a la forma ADMBS-F-015-Forma INVENTARIO DOCUMENTAL.
</t>
    </r>
    <r>
      <rPr>
        <b/>
        <sz val="11"/>
        <rFont val="Arial Narrow"/>
        <family val="2"/>
      </rPr>
      <t xml:space="preserve">30/06/2022. </t>
    </r>
    <r>
      <rPr>
        <sz val="11"/>
        <rFont val="Arial Narrow"/>
        <family val="2"/>
      </rPr>
      <t xml:space="preserve"> 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r>
  </si>
  <si>
    <r>
      <rPr>
        <b/>
        <sz val="11"/>
        <color rgb="FF000000"/>
        <rFont val="Arial Narrow"/>
        <family val="2"/>
      </rPr>
      <t xml:space="preserve">30/09/2022.   </t>
    </r>
    <r>
      <rPr>
        <sz val="11"/>
        <color rgb="FF000000"/>
        <rFont val="Arial Narrow"/>
        <family val="2"/>
      </rPr>
      <t xml:space="preserve">Memorando 20226200282343
</t>
    </r>
    <r>
      <rPr>
        <b/>
        <sz val="11"/>
        <color rgb="FF000000"/>
        <rFont val="Arial Narrow"/>
        <family val="2"/>
      </rPr>
      <t xml:space="preserve">
30/06/2022. </t>
    </r>
    <r>
      <rPr>
        <sz val="11"/>
        <color rgb="FF000000"/>
        <rFont val="Arial Narrow"/>
        <family val="2"/>
      </rPr>
      <t xml:space="preserve"> (mesas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r>
  </si>
  <si>
    <r>
      <rPr>
        <b/>
        <sz val="11"/>
        <rFont val="Arial Narrow"/>
        <family val="2"/>
      </rPr>
      <t xml:space="preserve">14/10/2022.  </t>
    </r>
    <r>
      <rPr>
        <sz val="11"/>
        <rFont val="Arial Narrow"/>
        <family val="2"/>
      </rPr>
      <t>Se observó memorando 20226200282343 del 20/09/2022, mediante el cual se solicitó a las dependencias productoras evidencias de los procesos de organización documental.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  Se solicita que se suministren los FUID de las dependencias que lo han diligenciado al 100%.</t>
    </r>
    <r>
      <rPr>
        <b/>
        <sz val="11"/>
        <rFont val="Arial Narrow"/>
        <family val="2"/>
      </rPr>
      <t xml:space="preserve">
26/09/2022.  </t>
    </r>
    <r>
      <rPr>
        <sz val="11"/>
        <rFont val="Arial Narrow"/>
        <family val="2"/>
      </rPr>
      <t>Se solicita se alleguen los FUID de las dependencias que han diligenciado al 100% el inventario documental  según el informe de seguimiento trimestral del periodo comprendido del  01/05/2022 al 31/10/2022) .  Así mismo, se solicita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t>
    </r>
    <r>
      <rPr>
        <b/>
        <sz val="11"/>
        <rFont val="Arial Narrow"/>
        <family val="2"/>
      </rPr>
      <t xml:space="preserve">
19/07/2022. </t>
    </r>
    <r>
      <rPr>
        <sz val="11"/>
        <rFont val="Arial Narrow"/>
        <family val="2"/>
      </rPr>
      <t xml:space="preserve"> La Secretaría General - Gestión Documental aportó los siguientes documentos:
</t>
    </r>
    <r>
      <rPr>
        <b/>
        <sz val="11"/>
        <rFont val="Arial Narrow"/>
        <family val="2"/>
      </rPr>
      <t>INFORME DE SEGUIMIENTO TRIMESTRAL (octubre 2020 – abril 2021)</t>
    </r>
    <r>
      <rPr>
        <sz val="11"/>
        <rFont val="Arial Narrow"/>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</si>
  <si>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t xml:space="preserve">14/10/2022. </t>
    </r>
    <r>
      <rPr>
        <sz val="11"/>
        <color theme="1"/>
        <rFont val="Arial Narrow"/>
        <family val="2"/>
      </rPr>
      <t xml:space="preserve"> La Subdirección Administrativa y Financiera - Gestión Documental indicó que, en el mes de octubre se presentará el Informe final de seguimiento de las comunicaciones oficiales .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r>
      <rPr>
        <b/>
        <sz val="11"/>
        <color theme="1"/>
        <rFont val="Arial Narrow"/>
        <family val="2"/>
      </rPr>
      <t xml:space="preserve">
19/07/2022.  </t>
    </r>
    <r>
      <rPr>
        <sz val="11"/>
        <color theme="1"/>
        <rFont val="Arial Narrow"/>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</si>
  <si>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rPr>
        <b/>
        <sz val="11"/>
        <color theme="1"/>
        <rFont val="Arial Narrow"/>
        <family val="2"/>
      </rPr>
      <t xml:space="preserve">30/09/2022.  </t>
    </r>
    <r>
      <rPr>
        <sz val="11"/>
        <color theme="1"/>
        <rFont val="Arial Narrow"/>
        <family val="2"/>
      </rPr>
      <t xml:space="preserve">La Subdirección Administrativa y Financiera - Gestión Documental se encuentra estructurando el Programa de Gestión Documental conforme a las necesidad de la entidad, el cual será llevado a Comité Institucional de Gestión y Desempeño una vez culmine su elaboración.
</t>
    </r>
    <r>
      <rPr>
        <b/>
        <sz val="11"/>
        <color theme="1"/>
        <rFont val="Arial Narrow"/>
        <family val="2"/>
      </rPr>
      <t xml:space="preserve">30/06/2022.  </t>
    </r>
    <r>
      <rPr>
        <sz val="11"/>
        <color theme="1"/>
        <rFont val="Arial Narrow"/>
        <family val="2"/>
      </rPr>
      <t>La Subdirección Administrativa y Financiera - Gestión Documental se encuentra estructurando el Programa de Gestión Documental conforme a las necesidad de la entidad, el cual será llevado a Comité Institucional de Gestión y Desempeño una vez culmine su elaboración.</t>
    </r>
  </si>
  <si>
    <r>
      <rPr>
        <b/>
        <sz val="11"/>
        <color theme="1"/>
        <rFont val="Arial Narrow"/>
        <family val="2"/>
      </rPr>
      <t>30/09/2022</t>
    </r>
    <r>
      <rPr>
        <sz val="11"/>
        <color theme="1"/>
        <rFont val="Arial Narrow"/>
        <family val="2"/>
      </rPr>
      <t xml:space="preserve">.   No se remiten evidencias.
</t>
    </r>
    <r>
      <rPr>
        <b/>
        <sz val="11"/>
        <color theme="1"/>
        <rFont val="Arial Narrow"/>
        <family val="2"/>
      </rPr>
      <t>30/06/2022.</t>
    </r>
    <r>
      <rPr>
        <sz val="11"/>
        <color theme="1"/>
        <rFont val="Arial Narrow"/>
        <family val="2"/>
      </rPr>
      <t xml:space="preserve">  Informe solicitud de expedientes del periodo comprendido entre octubre de 2020 a Abril 2021</t>
    </r>
  </si>
  <si>
    <r>
      <rPr>
        <b/>
        <sz val="11"/>
        <color theme="1"/>
        <rFont val="Arial Narrow"/>
        <family val="2"/>
      </rPr>
      <t xml:space="preserve">30/09/2022.  </t>
    </r>
    <r>
      <rPr>
        <sz val="11"/>
        <color theme="1"/>
        <rFont val="Arial Narrow"/>
        <family val="2"/>
      </rPr>
      <t xml:space="preserve">No se remiten evidencias.
</t>
    </r>
    <r>
      <rPr>
        <b/>
        <sz val="11"/>
        <color theme="1"/>
        <rFont val="Arial Narrow"/>
        <family val="2"/>
      </rPr>
      <t xml:space="preserve">
30/06/2022. </t>
    </r>
    <r>
      <rPr>
        <sz val="11"/>
        <color theme="1"/>
        <rFont val="Arial Narrow"/>
        <family val="2"/>
      </rPr>
      <t xml:space="preserve"> No se remiten evidencias.</t>
    </r>
  </si>
  <si>
    <r>
      <rPr>
        <b/>
        <sz val="11"/>
        <color theme="1"/>
        <rFont val="Arial Narrow"/>
        <family val="2"/>
      </rPr>
      <t xml:space="preserve">30/09/2022.  
30/06/2022. </t>
    </r>
    <r>
      <rPr>
        <sz val="11"/>
        <color theme="1"/>
        <rFont val="Arial Narrow"/>
        <family val="2"/>
      </rPr>
      <t xml:space="preserve"> Visitas de seguimiento primer periodo 2022</t>
    </r>
  </si>
  <si>
    <r>
      <t xml:space="preserve">14/10/2022.  </t>
    </r>
    <r>
      <rPr>
        <sz val="11"/>
        <color theme="1"/>
        <rFont val="Arial Narrow"/>
        <family val="2"/>
      </rPr>
      <t>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r>
      <rPr>
        <b/>
        <sz val="11"/>
        <color theme="1"/>
        <rFont val="Arial Narrow"/>
        <family val="2"/>
      </rPr>
      <t xml:space="preserve">
19/07/2022. </t>
    </r>
    <r>
      <rPr>
        <sz val="11"/>
        <color theme="1"/>
        <rFont val="Arial Narrow"/>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</si>
  <si>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rPr>
        <b/>
        <sz val="11"/>
        <color theme="1"/>
        <rFont val="Arial Narrow"/>
        <family val="2"/>
      </rPr>
      <t>30/09/2022.</t>
    </r>
    <r>
      <rPr>
        <sz val="11"/>
        <color theme="1"/>
        <rFont val="Arial Narrow"/>
        <family val="2"/>
      </rPr>
      <t xml:space="preserve">Comunicación 20196200611472 del 14/06/2019.
Diagnostico
</t>
    </r>
    <r>
      <rPr>
        <b/>
        <sz val="11"/>
        <color theme="1"/>
        <rFont val="Arial Narrow"/>
        <family val="2"/>
      </rPr>
      <t xml:space="preserve">30/06/2022. </t>
    </r>
    <r>
      <rPr>
        <sz val="11"/>
        <color theme="1"/>
        <rFont val="Arial Narrow"/>
        <family val="2"/>
      </rPr>
      <t xml:space="preserve"> No se remiten evidencias.</t>
    </r>
  </si>
  <si>
    <r>
      <t xml:space="preserve">14/10/2022.  </t>
    </r>
    <r>
      <rPr>
        <sz val="11"/>
        <color theme="1"/>
        <rFont val="Arial Narrow"/>
        <family val="2"/>
      </rPr>
      <t>La  Subdirección Administrativa y Financiera - Gestión Documental informó que, el 29 de enero de 2019 el Instituto Distrital de Gestión de Riesgos y Cambios Climáticos realizó visita técnica para revisión a las afectaciones estructurales del edificio de la Agencia de Desarrollo Rural y la Agencia Nacional de Tierras del cual se emitió diagnóstico técnico. 
Frente a lo enunciado, se observó comunicación oficial radicado ANT 20196200611472 del 14/06/2019 a través del cual remitió el Diagnóstico Técnico DI-13190 el cual concluye que, (...)</t>
    </r>
    <r>
      <rPr>
        <i/>
        <sz val="11"/>
        <color theme="1"/>
        <rFont val="Arial Narrow"/>
        <family val="2"/>
      </rPr>
      <t xml:space="preserve"> "La edificación no se encuentra comprometida en la actualidad ante cargas normales de servicio, por los daños evidenciados.  Sin embargo, es posible que ante la presencia de cargas dinámicas, como por ejemplo un sismo, se presenten afectaciones de consideración, situación que con base en la inspección visual no se puede precisar". (...)</t>
    </r>
    <r>
      <rPr>
        <sz val="11"/>
        <color theme="1"/>
        <rFont val="Arial Narrow"/>
        <family val="2"/>
      </rPr>
      <t xml:space="preserve">
En atención a la planificación de la acción, se solicita se allegue el concepto técnico elaborado por la ANT para la adecuación de espacio destinados al almacenamiento de archivo en las dependencias; con lo que se facilitará el cumplimiento de lo indicado en el Acuerdo 042 del 2002.</t>
    </r>
    <r>
      <rPr>
        <b/>
        <sz val="11"/>
        <color theme="1"/>
        <rFont val="Arial Narrow"/>
        <family val="2"/>
      </rPr>
      <t xml:space="preserve">
</t>
    </r>
    <r>
      <rPr>
        <sz val="11"/>
        <color theme="1"/>
        <rFont val="Arial Narrow"/>
        <family val="2"/>
      </rPr>
      <t>La acción mantiene el estado observado con corte al 30/04/2022 y comunicado mediante memorando 20221020156783 del 31/05/2022, a saber, incumplida.</t>
    </r>
    <r>
      <rPr>
        <b/>
        <sz val="11"/>
        <color theme="1"/>
        <rFont val="Arial Narrow"/>
        <family val="2"/>
      </rPr>
      <t xml:space="preserve">
19/07/2022.  </t>
    </r>
    <r>
      <rPr>
        <sz val="11"/>
        <color theme="1"/>
        <rFont val="Arial Narrow"/>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</si>
  <si>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rPr>
        <b/>
        <sz val="11"/>
        <color theme="1"/>
        <rFont val="Arial Narrow"/>
        <family val="2"/>
      </rPr>
      <t xml:space="preserve">14/10/2022.  </t>
    </r>
    <r>
      <rPr>
        <sz val="11"/>
        <color theme="1"/>
        <rFont val="Arial Narrow"/>
        <family val="2"/>
      </rPr>
      <t xml:space="preserve">La Subdirección Administrativa y Financiera - Gestión Documental informó que, durante los meses de julio, agosto y septiembre se realizaron 6 visitas de seguimiento a los compromisos establecidos en la primera visita de seguimiento.
Además, se envío comunicación a las UGT con radicado 20226200237883  "Visitas de seguimiento y control a los procesos de gestión documental y aplicación de la Tabla de Retención Documental", las cuales se realizaron por medio del aplicativo Teams.
Frente a lo enunciado se observó lo siguiente:
</t>
    </r>
    <r>
      <rPr>
        <b/>
        <sz val="11"/>
        <color theme="1"/>
        <rFont val="Arial Narrow"/>
        <family val="2"/>
      </rPr>
      <t>ACTAS DE SEGUIMIENTO A LOS COMPROMISOS:</t>
    </r>
    <r>
      <rPr>
        <sz val="11"/>
        <color theme="1"/>
        <rFont val="Arial Narrow"/>
        <family val="2"/>
      </rPr>
      <t xml:space="preserve">
Acta No. 13 del 27/07/2022, mediante la cual se realizó seguimiento y control a la Dirección General a la visita del 20/05/2022.
Acta No. 14 del 03/08/2022, mediante la cual se realizó seguimiento y control a la Oficina Jurídica a la visita del 20/05/2022, quedando como compromiso por parte de la Oficina Jurídica la foliación y levantamiento de inventario de los expedientes correspondientes a la vigencia 2017. 
Acta No. 16 del 12/08/2022, mediante la cual se realizó seguimiento y control a la Oficina de planeación a la visita del 01/06/2022,  quedando el compromiso por parte de la Oficina de Planeación a realizar proceso de foliación y hoja de control a los 6 expedientes faltantes, para la próxima visita que se llevara a cabo en el mes de noviembre.
Acta No. 26 del 07/09/2022, mediante la cual se realizó seguimiento y control a la Oficina del Inspector de Tierras a la visita del 2005/2022,  quedando la siguiente observación "</t>
    </r>
    <r>
      <rPr>
        <i/>
        <sz val="11"/>
        <color theme="1"/>
        <rFont val="Arial Narrow"/>
        <family val="2"/>
      </rPr>
      <t>La dependencia no se compromete a nada teniendo en cuenta que no cuentan con personal para realizar los procesos de organización documental</t>
    </r>
    <r>
      <rPr>
        <sz val="11"/>
        <color theme="1"/>
        <rFont val="Arial Narrow"/>
        <family val="2"/>
      </rPr>
      <t xml:space="preserve">".  Sin listado de asistencias.
Frente a las dependencias que expresaron no poder adelantar los procesos de organización documental, se sugiere a la Subdirección Administrativa y Financiera - Gestión Documental a ver uso del Comité de Desarrollo Administrativo a fin de poner en conocimiento dichas situaciones, para que la Alta Dirección tome las decisiones correspondientes.
</t>
    </r>
    <r>
      <rPr>
        <b/>
        <sz val="11"/>
        <color theme="1"/>
        <rFont val="Arial Narrow"/>
        <family val="2"/>
      </rPr>
      <t>ACTAS DE SEGUIMIENTO Y CONTROL PARA IDENTIFICAR LOS AVANCES DE ORGANIZACIÓN DOCUMENTAL:</t>
    </r>
    <r>
      <rPr>
        <sz val="11"/>
        <color theme="1"/>
        <rFont val="Arial Narrow"/>
        <family val="2"/>
      </rPr>
      <t xml:space="preserve">
Acta No. 18 del 22/08/2022,  visita de seguimiento a la UGT Centro.
Acta No. 19 del 22/08/2022, visita de seguimiento a la UGT Nororiente.
Acta No. 21 del 24/08/2022, visita de seguimiento a la UGT Suroccidente.
Acta No. 22 del 24/08/2022, visita de seguimiento a la UGT Occidente.
Acta No. 23del 26/08/2022, visita de seguimiento a la UGT Oriente.
Acta No. 24 del 26/08/2022, visita de seguimiento a la UGT Amazonia.
Acta No. 26 del 30/08/2022, visita de seguimiento a la UGT Caribe.
Acta No. 25 del 29/08/2022, visita de seguimiento a la UGT Noroccidente.  Sin listado de asistencia.
Acta No. 20 del 29408/2022, visita de seguimiento a la UGT Suroccidente.  Sin listado de asistencia.
Por otra parte, se allegaron los formatos de visitas de seguimiento de la UGT Caribe, Nororiente, Occidente, Oriente, Suroccidente, Amazonia, Antioquia - Eje Cafetero y Choco, Centro, Noroccidente.
A fin de dar avance físico a la acción, es necesario se realice mesa de trabajo a fin de aclarar los requerimientos de evidencias realizados por la Oficina de Control, dado que estos siguen sin ser subsanados.
</t>
    </r>
    <r>
      <rPr>
        <b/>
        <sz val="11"/>
        <color theme="1"/>
        <rFont val="Arial Narrow"/>
        <family val="2"/>
      </rPr>
      <t xml:space="preserve">
19/07/2022. </t>
    </r>
    <r>
      <rPr>
        <sz val="11"/>
        <color theme="1"/>
        <rFont val="Arial Narrow"/>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</si>
  <si>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color theme="1"/>
        <rFont val="Arial Narrow"/>
        <family val="2"/>
      </rPr>
      <t xml:space="preserve">14/10/2022. </t>
    </r>
    <r>
      <rPr>
        <sz val="11"/>
        <color theme="1"/>
        <rFont val="Arial Narrow"/>
        <family val="2"/>
      </rPr>
      <t xml:space="preserve"> La  Subdirección Administrativa y Financiera - Gestión Documental señaló que, en el mes de septiembre se envío comunicación a todas las dependencias con radicado 20226200282343, solicitando evidencias de avances en procesos de organización documental.
Además, se envío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Frente a lo enunciado,  se informó la intervención de 117 expedientes pertenecientes a 56 Historias Laborales activas y a 61 inactivas.
En atención a los avances de gestión, la acción de mejora reportó avances  relacionados con la gestión de 117 de las 439 historial laborales existentes a la fecha, sin embargo, dado al periodo fijado para su ejecución esta  se encuentra incumplida.  Frente a la revisión a cargo de la Oficina de Control para llevar a cabo la correspondientes certificación de la organización de las historias laborales, esta se adelantará en el mes de noviembre.
</t>
    </r>
    <r>
      <rPr>
        <b/>
        <sz val="11"/>
        <color theme="1"/>
        <rFont val="Arial Narrow"/>
        <family val="2"/>
      </rPr>
      <t xml:space="preserve">
29/07/2022.  </t>
    </r>
    <r>
      <rPr>
        <sz val="11"/>
        <color theme="1"/>
        <rFont val="Arial Narrow"/>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Narrow"/>
        <family val="2"/>
      </rPr>
      <t xml:space="preserve">
</t>
    </r>
    <r>
      <rPr>
        <sz val="11"/>
        <color theme="1"/>
        <rFont val="Arial Narrow"/>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Narrow"/>
        <family val="2"/>
      </rPr>
      <t xml:space="preserve">
28/07/2022.  </t>
    </r>
    <r>
      <rPr>
        <sz val="11"/>
        <color theme="1"/>
        <rFont val="Arial Narrow"/>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rótulo.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Narrow"/>
        <family val="2"/>
      </rPr>
      <t xml:space="preserve">
19/07/2022. </t>
    </r>
    <r>
      <rPr>
        <sz val="11"/>
        <color theme="1"/>
        <rFont val="Arial Narrow"/>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</si>
  <si>
    <t>La Subdirección de Talento Humano remite como evidencia de cumplimiento el informe de rendición de cuentas.</t>
  </si>
  <si>
    <t xml:space="preserve">Mediante acta COPASST No 11 del 25 de febrero de 2022 los miembros del comité aprobó la metodología utilizada para la Rendición de cuentas. Se procedió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electrónico del 22 de abril de 2022 donde se envió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</si>
  <si>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Como avance de gestión, en cuanto al módulo Persona Natural 160,  entregado en el mes de junio y de acuerdo con lo indicado en la acción de mejora en el que las reuniones de seguimiento se deben realizar después del  tercer mes de ser entregado en producción, se agendaron las tres sesiones de seguimiento en las siguientes fechas: Primera sesión: 15-Sept-2022; Segunda sesión: 5-dic-2022; Tercera sesión: 2-mar-2023. Efectivamente, la primera reunión de este módulo se reprogramó y se realizó el 21 de septiembre del 2022. Por lo tanto, se cuenta con un documento resumen de esta reunión junto con su presentación. El acta de esta reunión está en trámite de firmas (Ver en la carpeta SOP III tri 2022/AME-523/Reunión baldíos PN).
Por otra parte,  la última reunión del modulo baldíos restitución está programada para el 30 de septiembre, para validar el desempeño funcional y proponer ajustes de ser requeridos.
Asimismo, se avanzó con la definición de los formatos para adelantar las encuestas de Uso y Apropiación para los usuarios tanto de los módulos de Restitución como de Baldíos Persona Natural. Además, se elaboró una guía para la gestión de las encuestas que se van a aplicar (Ver en la carpeta SOP III tri 2022/AME-523/Metodología).</t>
  </si>
  <si>
    <t xml:space="preserve">Como avance de gestión, se presenta informe de estado del proceso de liquidación judicial, así como la relación de reintegración de rendimientos financieros realizados al período de evaluación.
</t>
  </si>
  <si>
    <t>Durante el tercer trimestre de la vigencia 2022 no se expidieron actos administrativos de cierre de etapa probatoria. 
 La actividad se encuentra dentro de los términos y tiene como fecha de terminación el 30 de diciembre de 2022.</t>
  </si>
  <si>
    <t>Se anexa al reporte  el informe actualizado con las gestiones procesales realizadas por la Subdirección de Procesos Agrarios y Gestión Jurídica dentro de las cuales se destacan resoluciones finales, respuesta a recursos administrativos y se incluyó un capítulo de actuaciones adicionales para lograr la remisión de 29 procesos de recuperación que habían sido archivados sin cumplir con formalidades necesarias para garantizar su recuperación material</t>
  </si>
  <si>
    <t>El equipo de Subdirección de Procesos Agrarios y Gestión Jurídica se encuentra en la labor de actualización de la base de procesos de recuperación en islas del rosario atendiendo a las gestiones procesales reportadas en el informe de la AME 664, así como en el trabajo de intervención documental que se ha realizado.</t>
  </si>
  <si>
    <t xml:space="preserve">Este informe  es el mismo documento reportado para la acción 644 , el cual se anexó al reporte. </t>
  </si>
  <si>
    <t>Es preciso indicar que la actividad tiene fecha de inicio el 1/03/2023 y fecha de terminación el 31/12/2023</t>
  </si>
  <si>
    <t>Se observó 233 formatos de salida de Almacén de modalidad trabajo en casa por pandemia COVID-19, los cuales no se ha evidenciado que se hayan devuelto la totalidad de los bienes registros en este formato de salida, a pesar de que desde el mes de abril de 2022 la Agencia efectuó el retorno presencial a la oficina de los funcionarios y contratistas, teniendo como referencia la circula Nro. 11 ANT, así mismo, la resolución 666 de abril del gobierno donde se establece el fin de la emergencia sanitaria ocasionada por el COVID-19 para el 30 de junio del 2022. Así mismo, no se evidenció el diligenciamiento del formato de reintegro de los bienes a la Agencia, el formato de salida ADMBS-F-032 no se diligenció en su totalidad (faltando la fecha de salida, la fecha de ingreso cuando el bien es reintegrado, la firma y cedula de ciudadanía de la persona que ingresa el bien, firma de quien valida el reintegro del elemento). Por lo anterior, se evidenció debilidades en el retorno y control de los bienes que salieron de la Agencia, para el trabajo en casa por pandemia Covid-19.</t>
  </si>
  <si>
    <t>Sandra Milena Bejarano Pinzón - Contratista OCI
Marco Aurelio Cumbe Gallo - Contratista OCI</t>
  </si>
  <si>
    <t xml:space="preserve">El equipo auditor evidenció la base de datos ACT159 del aplicativo Apoteosys, con corte a 31 de diciembre 2021, que cuenta con 8.769 activos fijos registrados en el sistema para el control, en donde se puede observar el tipo de activo, placa, nombre, fecha de registro, fecha de adquisición, marca, centro de utilidad, ubicación, funcionario responsable del activo, valor de la adquisición, sin embargo, el valor mensual de la depreciación y el tema de recálcalos de activos fijos lo calcula Almacén en forma manual en Excel debido que el aplicativo no reporta dicho valor de forma automática. Igualmente, se evidenció que la herramienta Apoteosys, tiene debilidades para la generación de la información que se entrega a contabilidad para el cierre de periodo mensual, por las debilidades relacionadas en el párrafo anterior y por no unificar los sufijos (-1-2- 3) establecidos a un mismo código del bien, evidenciándose en el aplicativo como una duplicidad a las referencias.
Incumpliendo el Manual de Políticas Contable y la necesidad por el cual la entidad efectuó la inversión del aplicativo, los servicios especializados de soporte, mantenimiento, actualización y asesoría del Módulo de Servicios Administrativos de la ANT- APOTEOSYS, que consistía en dar cumplimiento con las Normas Internacionales de Contabilidad para el Sector Público, y con el fin de asegurar que las normas y procesos se cumplan de forma homogéneas y consistentes a través de sistemas auxiliares del macroprocesos SIIF NACIÓN. </t>
  </si>
  <si>
    <t>Sandra Milena Bejarano Pinzón - Contratista OCI
Marco Aurelio Cumbe Gallo  - Contratista OCI</t>
  </si>
  <si>
    <t>Informe sobre la actividad litigiosa del Estado - EKOGUI, I Semestre del 2018.</t>
  </si>
  <si>
    <t>Informe sobre la Actividad Litigiosa del Estado - EKOGUI, II Semestre 2022</t>
  </si>
  <si>
    <t>Informe sobre la Actividad Litigiosa del Estado - EKOGUI, I Semestre del 2018.</t>
  </si>
  <si>
    <t>Informe de Actividad Litigiosa del Estado - EKOGUI, II Semestre 2018</t>
  </si>
  <si>
    <t xml:space="preserve">Sandra Milena Bejarano Pinzón - Contratista OCI 
Dolly Nayibe Ojeda Hernández - Contratista OCI </t>
  </si>
  <si>
    <t xml:space="preserve">Carlos Andres Sanchez Huertas - Gestor OCI
Eliana Paola Castro Arrieta 			- Contratista OCI           </t>
  </si>
  <si>
    <t xml:space="preserve">Lila María Guzmán - Gestor </t>
  </si>
  <si>
    <t>Auditoría Gestión Financiera – Contable y Presupuestal 2021</t>
  </si>
  <si>
    <t>Diana Carolina Suarez Romero - Contratista OCI</t>
  </si>
  <si>
    <t>Informe sobre la Actividad Litigiosa del Estado - EKOGUI, I Semestre del 2021</t>
  </si>
  <si>
    <t>Sandra Milena Bejarano Pinzon - Contratista OCI
Eliana Paola Castro Arrieta - Contratista OCI</t>
  </si>
  <si>
    <t>Auditoría a la adjudicación de baldíos - Revocatoria directa  de los actos de adjudicación de baldíos a persona natural</t>
  </si>
  <si>
    <t>En respuesta a la actividad en el mes de marzo se le realizo una capacitación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</si>
  <si>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Corregir los errores en la interpretación del criterio para determinar el régimen jurídico aplicable a las solicitudes de revocatoria, llegando a obtener correcta valoración de los expedientes de las solicitudes de revocatoria</t>
  </si>
  <si>
    <t xml:space="preserve">Las capacitaciones de normativa aplicable y en la actualización de temas de revocatoria de adjudicación de baldíos, están programas para el mes de julio </t>
  </si>
  <si>
    <t>Se están interviniendo los procesos de revocatoria, 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</si>
  <si>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En comité del 29/11/2021 se presentó al Comité Coordinador de Control Interno, propuesta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contractuales y el calendario de programación para la vigencia 2022 es que se propone el ajuste en la fecha de finalización para el 1 de julio de 2022.
Esta propuesta ha sido aprobada en el Comité citado, quedando ajustada la fecha de cumplimiento.</t>
  </si>
  <si>
    <t>Se anexa acta de reunión donde se trataron los errores a corregir y se establece el proceso de organización interna de expedientes; inventario realizado de los expedientes; y archivo de registro de expedientes revocatoria a 31 de marzo de 2022.</t>
  </si>
  <si>
    <t>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Se anexa soporte imagen correo del reporte.</t>
  </si>
  <si>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</si>
  <si>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Acta No. 02 de la sesión del Comité Institucional de Coordinación de Control Interno realizada el 18/07/2022.</t>
  </si>
  <si>
    <t>Se realiza avance de 17 procesos, los cuales corresponden a  21 tomos, de los predios El Gran Chaparral, Angie, Casa Lote, La Misericordia, Brisas del Magdalena, Palmichas, Cuatro Vientos, Las Lagunas, Santa Lucina, El Triángulo, Guasimal, El Milagro, Brisas del Llano, La Laguna, Los Mangones, Los Centauros y El Tanque.
Se anexan los soportes de los expediente intervenidos, de acuerdo a las recomendaciones de Control Interno. Ver carpeta AMI-155</t>
  </si>
  <si>
    <t xml:space="preserve">Se realizó capación por parte de Gestión Documental  a profesionales que conforman  el grupo de Revocatorias Directas, respecto a la conformación de expedientes y buenas prácticas en gestión documental. </t>
  </si>
  <si>
    <t>Coordinar con la Dirección de Acceso a Tierras - Gestión Documental, que las peticiones relacionadas con revocatoria directa, sean reasignadas de primero mano a los grupos que aplican los procedimientos de revocatorias directas implementados</t>
  </si>
  <si>
    <t>Gestión documental cumple con la actividad en los tiempos establecidos de reasignar peticiones relacionadas con  los procedimientos de revocatorias directas implementados</t>
  </si>
  <si>
    <t>Por medio de la comunicación interna radicado 20214000398373, se formaliza la instrucción respecto a que la asignación de los solicitudes que refieran en el asunto, revocatoria a las adjudicaciones, serán asignadas a los operadores jurídicos de estos procedimientos.</t>
  </si>
  <si>
    <t>Esta actividad se dará cumplimiento entre el mes de agosto y septiembre del 2021</t>
  </si>
  <si>
    <t xml:space="preserve">Se  presenta acta  No. 2  de fecha noviembre 15 de 2021  -  seguimiento al estado de las solicitudes de revocatorias ( se anexa acta y matriz de seguimiento).
</t>
  </si>
  <si>
    <t xml:space="preserve">Ausencia de conocimiento por parte de los operadores jurídicos de las TRD </t>
  </si>
  <si>
    <t>La capacitación sobre diferentes tipos documentales del sistema de gestión documental ORFEO a los operadores jurídicos que adelantan tareas dentro del procedimiento ACCTI-P-005, no se ha realizado pero se están organizando pues las Tablas de retención actualizadas no se han montado en totalidad en el aplicativo ORFEO</t>
  </si>
  <si>
    <t>El pasado 09/03/2022, se realiza capacitación de la Tablas de Retención - TRD, en los diferentes tipos documentales del sistema de gestión documental ORFEO a los profesionales  de las subdirecciones, incluyendo a los operadores jurídicos que adelantan tareas dentro del procedimiento ACCTI-P-005</t>
  </si>
  <si>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</si>
  <si>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anexa Archivo ZIP con 5 Carpetas, cada una correspondiente a los puntos objeto de seguimiento.</t>
  </si>
  <si>
    <t>La actividad se encuentra dentro de los términos. Con fecha de terminación 30/06/2022.</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</si>
  <si>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 para su ejecución.</t>
  </si>
  <si>
    <t>Es preciso indicar que la actividad tiene fecha de inicio el 1/04/2021 y fecha de terminación 31/12/2023</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</si>
  <si>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</si>
  <si>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adjunta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</si>
  <si>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Se adjunta la solicitud y los correos donde se aprueba la actualización.
Por lo anterior, se da cumplimiento a la actividad en los términos establecidos.</t>
  </si>
  <si>
    <t>Eliminar el documento SEJUT-P-004 “Gestión de formalización de la propiedad" versión 1, del 31 de mayo de 2017, una vez se termine los procesos que se están llevando a cabo por este procedimiento; los cuales provienen del rezago del Ministerio de Agricultura y Desarrollo Rural.</t>
  </si>
  <si>
    <t>Determinar la batería de indicadores necesarios que reflejen la gestión financiera de la entidad a través de la SAF</t>
  </si>
  <si>
    <t>La Subdirección Administrativa y Financiera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t>
  </si>
  <si>
    <t>El 8/04/22 se realizó el seguimiento a los indicadores de gestión de la Subdirección Administrativa y Financiera y la gestión financiará. A los indicadores que se le dieron seguimiento fueron los siguientes: GEFIN-Indicador-005, GEFIN-Indicador-006, GEFIN-Indicador-007 y ADMBS-Indicador-007.</t>
  </si>
  <si>
    <t>De acuerdo a las observaciones al primer reporte y en atención a la acción de mejora correspondiente al hallazgo AMI-169. Se aportan los siguientes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</si>
  <si>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 xml:space="preserve">Informe Auditoria Administración de bienes y servicios
Papeles de trabajo de la Auditoria, se evaluó 8.769 activos registrados en el sistema Apoteosys </t>
  </si>
  <si>
    <t xml:space="preserve">La Subdirección Administrativa y Financiera remite el avance de la estructura del reporte, se realizo una mesa de trabajo con el desarrollador de HEINSOHN - APOTEOSYS y se aclararon dudas al respecto en tema como recálculo de vida útil y la depreciación mensual, de igual manera se hizo énfasis  que para la entidad es de mucha importancia unificar  los sufijos -1, -2 y -3, por presentación, control y manejo de los activos fijos de la ANT. Se adjuntan evidencias que permiten dar cuenta del avance en la gestión de la acción de mejora                
</t>
  </si>
  <si>
    <t xml:space="preserve">Se realizaron las pruebas respectivas del avance que se tiene con el  Reporte de Activos Fijos, que Heisohn se encuentra desarrollando ya se tiene la estructura de acuerdo a la necesidad de la Entidad, esta pendiente el tema de la unificación de los sufijos -1, -2 y -3, para el calculo de la depreciación mensual y valor en libros,  de igual manera el tema de recálculos de activos fijos.   Teniendo en cuenta que el proveedor no ha suministrado los reportes requeridos por la Entidad el supervisor del contrato Subdirector Administrativo y Financiero suscribió un incumplimiento a Heinsohn </t>
  </si>
  <si>
    <t xml:space="preserve">La Subdirección de Talento Humano comparte el informe de la auditoria interna realizada con el apoyo del corredor de seguros ITAU realizada los días 04 y 08 de marzo del presente año. 
De igual manera se evidencia la participación del COPASST en la sesión desarrollada </t>
  </si>
  <si>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 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</si>
  <si>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Auditoría a la Adjudicación del Subsidio Integral de Reforma Agraria – SIRA 2021</t>
  </si>
  <si>
    <t>Auditoría a la Adjudicación de Baldíos vigencia 2020</t>
  </si>
  <si>
    <t>H5  - T1</t>
  </si>
  <si>
    <t>H4 - T4</t>
  </si>
  <si>
    <t>H4 - T3</t>
  </si>
  <si>
    <t>H4- T2</t>
  </si>
  <si>
    <t>H4 - T1</t>
  </si>
  <si>
    <t>H3 - T3</t>
  </si>
  <si>
    <t>AVANCE ACUMULADO</t>
  </si>
  <si>
    <t>Auditoría a la Administración de Bienes y Servicios</t>
  </si>
  <si>
    <t>Auditoría Procesos Agrarios - Clarificación de la Propiedad</t>
  </si>
  <si>
    <t>Debilidad en el cumplimiento de los tiempos establecidos por el Procedimiento Único de Procesos Agrarios.</t>
  </si>
  <si>
    <t>Los tiempos establecidos en el SEJUT-P-006 Procedimiento Único de Procesos Agrarios conforme al Decreto Ley 902 de 2017 no están ajustados a la realidad.</t>
  </si>
  <si>
    <t>Revisión y ajuste de los tiempos del SEJUT-P-006 Procedimiento Único de Procesos Agrarios conforme al Decreto Ley 902 de 2017, de acuerdo con la realidad.</t>
  </si>
  <si>
    <t>Actualización del SEJUT-P-006 Procedimiento Único de Procesos Agrarios conforme al Decreto Ley 902 de 2017.</t>
  </si>
  <si>
    <t>Subdirección de Seguridad Jurídica
Subdirección de Procesos Agrarios y Gestión Jurídica</t>
  </si>
  <si>
    <t xml:space="preserve">Debilidades en la comunicación del acto administrativo que ordena adelantar la etapa preliminar y conformar el expediente. </t>
  </si>
  <si>
    <t>Falta de precisión de la actividad número 17 del SEJUT-P-006 Procedimiento Único de Procesos Agrarios conforme al Decreto Ley 902 de 2017, en el entendido de los sujetos objeto de comunicación.</t>
  </si>
  <si>
    <t>Socialización de los ajustes realizados al P-006 Procedimiento Único de Procesos Agrarios conforme al Decreto Ley 902 de 2017.</t>
  </si>
  <si>
    <t>Socialización del Procedimiento actualizado</t>
  </si>
  <si>
    <t>AMI-198</t>
  </si>
  <si>
    <t>AMI-197</t>
  </si>
  <si>
    <t xml:space="preserve">Hallazgo N 01. - Resoluciones de integración al patrimonio no cuentan con la información relacionada con el valor de los predios. </t>
  </si>
  <si>
    <t xml:space="preserve">
El inventario del fondo de tierras no registra el valor del predio.</t>
  </si>
  <si>
    <t xml:space="preserve">Actualizar la  Resolución No. 218 del 19 febrero de 2018 de la Agencia Nacional de Tierras, específicamente el Artículo Segundo: Las Resoluciones de integración al patrimonio deberán contener el valor y el área de los bienes inmuebles definidos catastralmente como fuente oficial para tal fin. </t>
  </si>
  <si>
    <t>Modificar el Acto Administrativo</t>
  </si>
  <si>
    <t>Resolución 218/2018 modificada en el artículo segundo</t>
  </si>
  <si>
    <t>Corregir los actos administrativos de bienes integrados al patrimonio de la Agencia.</t>
  </si>
  <si>
    <t>Corregir el 100% de los actos administrativos de los predios que estén registrados en la autoridad catastral</t>
  </si>
  <si>
    <t>Actos administrativos corregidos</t>
  </si>
  <si>
    <t xml:space="preserve">Hallazgo N. 02 Debilidades en la realización del Acto Administrativo de Integración al Patrimonio”
-Menor área integrada en la Resolución 8462 de 2021
</t>
  </si>
  <si>
    <t>Debilidades en la verificación de las áreas a integrar.</t>
  </si>
  <si>
    <t>Modificar la Resolución 8462 de 2021 por medio de la cual se integró al patrimonio de la Agencia Nacional de Tierras (ANT) el bien inmueble denominado " LA ALBANIA ", identificado con Folio de
Matrícula Inmobiliaria N°368-505</t>
  </si>
  <si>
    <t>Resolución 8462/2021 modificada</t>
  </si>
  <si>
    <t>Actualizar el procedimiento "ADMTI-P-014 Integración al Patrimonio de Predios Afectos al Servicio a Nombre de INCORA, INCODER Y UNAT"</t>
  </si>
  <si>
    <t>Procedimiento  ADMTI-P-014 "Integración al Patrimonio de Predios Afectos al Servicio a Nombre de INCORA, INCODER Y UNAT", actualizado</t>
  </si>
  <si>
    <t>La Resolución No. 218 del 19 febrero de 2018 de la ANT no se encuentra acorde con el Decreto 1800 de 2017.</t>
  </si>
  <si>
    <t xml:space="preserve">Hallazgo N 04 Predios por integrar al patrimonio de la
ANT. </t>
  </si>
  <si>
    <t>Los tiempos de respuesta establecidos en el procedimiento no guardan relación con la práctica de los estudios de títulos que se adelantan a los bienes fiscales patrimoniales</t>
  </si>
  <si>
    <t>Actualizar el procedimiento en cuanto a los tiempos establecidos de respuesta en el ADMTI-P-014 "INTEGRACIÓN AL PATRIMONIO DE PREDIOS AFECTOS AL SERVICIO A NOMBRE DEL INCORA, INCODER Y UNAT"</t>
  </si>
  <si>
    <t>Modificar el procedimiento ADMTI-P-014 "INTEGRACIÓN AL PATRIMONIO DE PREDIOS AFECTOS AL SERVICIO A NOMBRE DEL INCORA, INCODER Y UNAT"</t>
  </si>
  <si>
    <t xml:space="preserve">Hallazgo N. 05 Debilidades en la ejecución del procedimiento integración al patrimonio. 
</t>
  </si>
  <si>
    <t>Actualizar el procedimiento ADMTI-P-014 "INTEGRACIÓN AL PATRIMONIO DE PREDIOS AFECTOS AL SERVICIO A NOMBRE DEL INCORA, INCODER Y UNAT"</t>
  </si>
  <si>
    <t xml:space="preserve">Hallazgo N. 06 Debilidades en la gestión documental </t>
  </si>
  <si>
    <t>Escasez de Talento Humano para adelantar la labor</t>
  </si>
  <si>
    <t>Bienes Fiscales Patrimoniales, del Fondo de Tierras, identificados</t>
  </si>
  <si>
    <t>Documento estudio de identificación y costeo para la conformación de expedientes de Bienes Fiscales Patrimoniales</t>
  </si>
  <si>
    <t>Solicitar el talento humano idóneo, para conformar los expedientes de Bienes Fiscales Patrimoniales, de acuerdo con la normatividad vigente.</t>
  </si>
  <si>
    <t>Elaborar la solicitud del talento humano para la conformación de expedientes de Bienes Fiscales Patrimoniales</t>
  </si>
  <si>
    <t>Solicitud radicada</t>
  </si>
  <si>
    <t xml:space="preserve">Hallazgo N. 07 Bienes fiscales patrimoniales transferidos del INCODER a la ANT desde el año 2016 y que a la fecha no se ha efectuado titularidad a nombre de la Agencia
Nacional de Tierras </t>
  </si>
  <si>
    <t>Dificultades en la realización del estudio de títulos para establecer la titularidad de los bienes que fueron transferidos por el Incoder mediante Acta</t>
  </si>
  <si>
    <t>Determinar la calidad jurídica de los 359 predios con el fin de actualizar su estado en el inventario del Fondo de Tierras.</t>
  </si>
  <si>
    <t xml:space="preserve">Elaborar estudio de títulos de los 359 predios </t>
  </si>
  <si>
    <t xml:space="preserve">Estudios de títulos elaborados </t>
  </si>
  <si>
    <t>AMI-199</t>
  </si>
  <si>
    <t>AMI-200</t>
  </si>
  <si>
    <t>AMI-201</t>
  </si>
  <si>
    <t>AMI-202</t>
  </si>
  <si>
    <t>AMI-203</t>
  </si>
  <si>
    <t>AMI-204</t>
  </si>
  <si>
    <t>AMI-205</t>
  </si>
  <si>
    <t>AMI-206</t>
  </si>
  <si>
    <t>AMI-207</t>
  </si>
  <si>
    <t>AMI-208</t>
  </si>
  <si>
    <t>Auditoría a la Administración del Fondo de Tierras</t>
  </si>
  <si>
    <t>Actualizar el procedimiento ADMTI-P-014 Integración al Patrimonio de Predios Afectos al Servicio a Nombre de INCORA, INCODER Y UNAT, incluyendo en la tarea 3 "Realizar estudio Jurídico de Títulos", un formato en archivo Excel para calcular las áreas de los predios a integrar.</t>
  </si>
  <si>
    <t>Los tiempos de respuesta establecidos en el procedimiento no son acordes con el estudio de títulos que se adelantan a los predios</t>
  </si>
  <si>
    <t>Identificar la cantidad de Bienes Fiscales Patrimoniales del Fondo de Tierras, que requieren la conformación de expedientes, con el ánimo de costear y establecer el talento humano requerido para su organización en arreglo con la normatividad vigente.</t>
  </si>
  <si>
    <t>Elaborar y aprobar el documento que describe el sistema integrado de gestión denominado como "Manual del Sistema Integrado de Gestión" en el  que describa el alcance del sistema.</t>
  </si>
  <si>
    <t>30/03/2018.  Se observó relación de las fichas técnicas de salidas de productos y servicios, en la que se indican 23 construidas sin socializar. 
Sin embargo, la actividad se encuentra en términos e ejecución.</t>
  </si>
  <si>
    <t>30/06/2018.  De acuerdo a las observaciones remitidas por la dependencia, mediante correo electrónico el 31/08/2018 se observó en la carpeta compartida 77 fichas técnicas elaboradas. Sin embargo confirmando en la Intranet, se encuentran publicadas 62 fichas técnicas.</t>
  </si>
  <si>
    <t>Se envió memorando a la Oficina de Control Interno con radicado No. 20181010192743, solicitando formalmente la modificación de la acción a realizar, la cual fue aprobada a través del memorando No. 20181020201663, y quedo así: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</si>
  <si>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técnicas de salidas y productos, el cual no podríamos asegurar que sea constante a través del tiempo. Dado esto, solo hasta el momento en que esta acción sea medida por el numero de fichas técnicas de salida y producto elaboradas y publicadas (sin una meta especifica) podremos dar cumplimiento y cierre a esta acción. Siendo consecuentes con el principio Mejora Continua de los procesos, no deberíamos limitarnos a un único portafolio sin aplicar nosotros mismos el proceso constante, cambiante y de mejora que promovemos en la entidad. </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</si>
  <si>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 Por lo anterior, para el presente seguimiento la Oficina de Planeación no remitió los soportes correspondientes al cumplimiento de la acción.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</si>
  <si>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dependencias , y sustentada en el listado y documentos colgados en cada una de los procesos, por el link de fichas técnicas.
http://intranet.agenciadetierras.gov.co/index.php/sistema-integrado-de-gestion/  </t>
  </si>
  <si>
    <t>No se cuenta con la caracterización de ciudadanos y grupos de interés de la ANT</t>
  </si>
  <si>
    <t>30/06/2018.  Se observó borrador del procedimiento Caracterización de ciudadanos, usuarios o grupos de interés. Sin embargo, de acuerdo a la información suministrada por la Oficina de Planeación, se encuentra pendiente la revisión y aprobación.</t>
  </si>
  <si>
    <t>Elaboración del diagnóstico y línea base para la actualización del MIPG de la ANT</t>
  </si>
  <si>
    <t>Se presentó ante el Consejo Directivo del pasado  11/12/2017, la Política de Calidad y sus objetivos, la  cual fue aprobada mediante acta.</t>
  </si>
  <si>
    <t>30/03/2018.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</si>
  <si>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30/03/2018.  Se observó matriz de estrategias de comunicación, la cual incluye las acciones de comunicación y los meses en las que serán ejecutadas.</t>
  </si>
  <si>
    <t>La petición ciudadana que contenía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</si>
  <si>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</si>
  <si>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realizo capacitación el día 15/03/2018 del manejo del aplicativo ORFEO y TRD a la Oficina del inspector de gestión de tierras, como evidencia se envían:
* listado de asistencia
*avaluación capacitación
*evaluación de conocimiento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</si>
  <si>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</si>
  <si>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30/03/2018.  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</si>
  <si>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 xml:space="preserve">Realizar la divulgación y publicación de los documentos aprobados, en PDF, como original firmado. 
Se revisará y actualizará el procedimiento para mejorar la trazabilidad de los documentos y el control del listado maestro de documentos.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</si>
  <si>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código fuente del Sistema, encontrando un error en un servicio interno que generaba un numero de consecutivo.
Es un error del motor de base de datos que en los campos de tipo de dato entero, cuando la instancia se reinicia estos campos presentan saltos en su numeración. </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</si>
  <si>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</si>
  <si>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30/03/2018.  Se observó soporte de imagen de la verificación en Aranda.
Consolidado de los casos que han solicitado un reporte de bases de datos.</t>
  </si>
  <si>
    <t>La actividad aún se encuentra en términos de ejecución</t>
  </si>
  <si>
    <t xml:space="preserve">Se dio de baja al servicio que permitía realizar aprobación y anulación de Actos Administrativos.
</t>
  </si>
  <si>
    <t>Verificar y subsanar un error en código fuente que generaba un numero adicional del sistema numerador, sobre esto, a partir del 29 de Diciembre de 2017 quedó operando correctamente.</t>
  </si>
  <si>
    <t>Se deshabilitó la tarea automática que realizaba la reserva de numeración.
Se adjunta pantallazo donde se observa que el servicio esta deshabilitado</t>
  </si>
  <si>
    <t>Revisar y ajustar el procedimiento de desarrollo de software incluyendo los registros que evidencien el ciclo de vida del desarrollo, así como el canal oficial para la solicitud de modificaciones a los Sistemas de Información y oficializarlo ante el Sistema Integrado de Gestión de la ANT.</t>
  </si>
  <si>
    <t>Se crearon los siguientes documentos los cuales se encuentran en borrador:
1. Metodología general de desarrollo 
2. Metodología ágil de desarrollo
3. Oficina de Gestión de Proyectos con sus formatos.</t>
  </si>
  <si>
    <t xml:space="preserve">Se realizaron campañas de socialización al interior de la entidad, específicamente en Servicios de TI y  Sistemas de información donde se divulgaron los canales oficiales para la solicitud de requerimientos.
https://agenciadetierras-my.sharepoint.com/:f:/g/personal/erika_ladino_agenciadetierras_gov_co/EmdFmsS8QGpLnW_JJhL01aYBN4iRjTLs8J8JWkp63uksbA?e=i9Hqyv
</t>
  </si>
  <si>
    <t>No se cuenta con una herramienta que permita la efectiva consolidación, tabulación y análisis de las evaluaciones de las jornadas de capacitación.</t>
  </si>
  <si>
    <t>Elaborar una herramienta que permita la consolidación de la información frente a la asistencia a las capacitaciones y el análisis de las evaluaciones realizadas en las mismas.</t>
  </si>
  <si>
    <t>Falta de socialización de las formas que hacen parte del Sistema Integrado de Gestión para la gestión de expedientes. 
Posible falta de verificación de los datos de los expedientes al momento de expedir el Acto Administrativo.</t>
  </si>
  <si>
    <t xml:space="preserve">Se identificó el expediente relacionado con la iniciativa comunitaria "Implementación de sistema tradicional pecuario para la cría de cerdos y pollos, para familias de la comunidad indígena de Unión Balsalito", y se tramitó la corrección del Anexo No.6 modificando el número de la Resolución; con  documento de fecha 19 de Febrero de 2018, avalado por la Dirección.  el cual queda soportado en el expedientes. </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</si>
  <si>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</si>
  <si>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</si>
  <si>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30/06/2018.  Se observó Resolución 3733 del 23/07/018 por la que se adopta la Guía operativa para la implementación de iniciativas comunitarias. 
Por lo anterior, se dio cierre de la actividad posterior a la fecha programada.</t>
  </si>
  <si>
    <t>Se incluyó dentro el procedimiento ACCTI-P-003 de adjudicación de baldíos la incorporación tanto en el alcance como en las actividades 2 y 4 los departamentos priorizados, el documento tiene versión N.3 con  fecha de mayo 2018.</t>
  </si>
  <si>
    <t>17/10/2018.  Se observó memorando 20184000155193 del 19 de septiembre de 2018, en el que la DAT solicita ajustar la descripción de la acción manifestando que fue un error de transcripción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</si>
  <si>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En el Procedimiento ACTI-P-003 se incluirá la priorización tanto en el alcance como en sus actividades.</t>
  </si>
  <si>
    <t>Se incluyó dentro el procedimiento ACCTI-P-003 de adjudicación de baldíos la incorporación tanto en el alcance como en las actividades 2 y 4 los de parametros priorizados, el documento tiene versión N.3 con  fecha de mayo 2018.</t>
  </si>
  <si>
    <t>Se realizó la hoja de vida de indicadores de la adjudicación a Entidades de Derecho Publico en donde se relaciona las gestiones realizadas en cuanto al archivo, negación, adjudicación etc.</t>
  </si>
  <si>
    <t xml:space="preserve">30/06/2018.  Se observaron 3 fichas técnicas de indicadores relacionadas (Adjudicación de baldíos PN, Demanda y  Descongestión, las cuales cuentan con datos de algunos meses reportados a Planeación. 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 así como la definición de acciones de mejora en caso que se consideren necesarias.
  </t>
  </si>
  <si>
    <t>30/03/2018.  Se evidenció la existencia de las dos actas de las reuniones realizadas a partir de la fecha de inicio de la acción correctiva definida. Teniendo en cuenta que el periodo establecido para la s reuniones es semanal, la actividad tiene un cumplimiento de 0.04.</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</si>
  <si>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</si>
  <si>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formulación de acciones para el cumplimiento de las tareas que se consideran criticas en la entidad con un plazo al 30 de diciembre 2019.
Adjunto Acta de Comité. </t>
  </si>
  <si>
    <t>Formular con el contratista un cronograma de mantenimientos a los equipos topográficos y garantizar su cumplimiento.</t>
  </si>
  <si>
    <t>Se Realizó la jornada de sensibilización para el grupo de gestión contractual enfocado en el tema de "sistemas integrados de gestión" como evidencia se edajunta listado de asistencia y la publicación que se realizo.</t>
  </si>
  <si>
    <t>14/03/2018.  Se verificó certificado de asistencia de los abogados Rocío Mendoza Gámez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</si>
  <si>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 xml:space="preserve">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</si>
  <si>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comités de conciliación ( se adjunta acta). </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</si>
  <si>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técnicas,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</si>
  <si>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</si>
  <si>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t>Como actuación se efectuó la depuración y cargue de piezas del módulo de conciliaciones (Evidencia Ítem 51)</t>
  </si>
  <si>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</si>
  <si>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</si>
  <si>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Revisados los procesos aunque si están en el sistema, no se ha realizado la provisión contable ni la remisión de las piezas procesales por el abogado a quien le fueron asignados estos procesos.</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</si>
  <si>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guías y soportes de entrega en ORFEO. </t>
  </si>
  <si>
    <t>31/03/2018.  Se evidencia reporte realizado por Secretaria General a través de correo electrónico enviado el 19/12/2017, el cual contiene reporte de PQRSD,</t>
  </si>
  <si>
    <t>31/03/2018.  Se evidencia la publicación del documento en pdf que contiene la versión 2  del Procedimiento  de PQRSD, el cual contiene: definiciones, generalidades, riesgos y controles asociados, desarrollo del procedimiento, flujograma y normatividad aplicable al proceso.</t>
  </si>
  <si>
    <t>Dentro de las mejoras a ORFEO se definió para el  último trimestre que las comunicaciones que entraban como PQRSD se clasificarían en una primera etapa como comunicación oficial de tal manera que el responsable de la respuesta la reclasificará si al revisar corresponde a una PQRSD.  El personal de ORFEO reclasificó la totalidad de PQRSD.</t>
  </si>
  <si>
    <t>31/03/2018.  Se evidencia comunicación vía correo electrónico enviado el día 21/11/2017 en la cual se informa la publicación en ambiente Productivo de la funcionalidad de Categorización.</t>
  </si>
  <si>
    <t>31/03/2018.  Se evidencia comunicación vía correo electrónico con presentación digital y listado de usuarios a capacitar. Se evidencia comunicación vía correo electrónico enviado el día 21/11/2017 en la cual se informa la publicación en ambiente Productivo de la funcionalidad de Categorización.</t>
  </si>
  <si>
    <t>31/03/2018.  Se evidencia la publicación correspondiente a la Estrategia de Servicio al Ciudadano de acuerdo a verificación de la dirección electrónica correspondiente.</t>
  </si>
  <si>
    <t>31/03/2018.  Se adjunta correo electrónico con la evidencia de las modificaciones realizadas vía ORFEO</t>
  </si>
  <si>
    <t>31/03/2018.  Se evidencia documento pdf el cual contiene los indicadores ANT por parte de la Oficina de Planeación.</t>
  </si>
  <si>
    <t xml:space="preserve">Durante toda la vigencia, la Coordinación de Gestión Contractual, adelantó varias capacitaciones en temas de supervisión en todas las dependencias de la Agencia. Se adjuntan algunos listados de asistencia. </t>
  </si>
  <si>
    <t>08/08/2018.  Se aportó el acta No. 5 del 29/06/2018, en la cual se evidencia la capacitación en procesos judiciales con pretensiones superiores a los 33,000SMMLV.
Por otra parte, se verificó en el Sistema eKOGUI el cargue de las piezas procesales  que soportan las actuaciones registradas en dicho sistema en los procesos judiciales con pretensiones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</si>
  <si>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</si>
  <si>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</si>
  <si>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t>15/08/2018.  Se observó captura de pantalla en el que se crea el rol de Secretario técnico del Comité de Conciliación a la Jefe de la Oficina Jurídica</t>
  </si>
  <si>
    <t xml:space="preserve"> Como evidencia del cargue de las piezas procesales en las distintas etapas de las actuaciones, se remite archivo Excel con el histórico de procesos en el que puede observarse, la etapa del proceso y la actuación registrada. (Evidencia Ítem 72)  </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</si>
  <si>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Ítem 73)</t>
  </si>
  <si>
    <t>En cumplimiento a lo establecido en Numeral 1 del artículo 2.2.3.4.1.10. del Decreto 1069 de 2015 y a lo observado por la Oficina de Control Interno, desde el mes de abril de 2018, se comenzaron a elaborar las fichas en el sistema e-KOGUI, las cuales fueron estudiadas en Comité de Conciliación. Es de aclarar que las actas no se realizan por el sistema e-KOGUI, por cuanto son documentos internos del Comité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</si>
  <si>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t>Previo a la celebración del Comité de Conciliación la ficha técnica registrada en el Sistema eKOGUI es remitida a los miembros del Comité para su estudio. (Evidencia 75)</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</si>
  <si>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(Evidencia 80)</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</si>
  <si>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Ítem 77)</t>
  </si>
  <si>
    <t>14/08/2018.  Se observaron once (11) actas de comité de conciliación correspondientes a los meses  del primer semestre de 2018, dando cumplimiento a la periodicidad de mínimo dos sesiones por mes, durante el tiempo de ejecución definido de la acción (abril - junio).
Para el mes de enero solo se observó un acta de comité de conciliación.</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</si>
  <si>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t>
  </si>
  <si>
    <t>Actividad ejecutada con corte al II Trimestre de 2018.</t>
  </si>
  <si>
    <t>Implementar el control y seguimiento a los productos y salidas con el objetivo de identificar los productos no conformes y determinar los planes de mejoras pertinentes.
Estos productos y salidas deberán ser reportados en el formato de "productos no conformes" que a su vez serán solicitados mensualmente por la Oficina de Planeación para realizar el respectivo seguimiento.</t>
  </si>
  <si>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deberán ser reportados mensualmente a la Oficina de Planeación en los formatos de indicadores  para realizar el respectivo seguimiento.</t>
  </si>
  <si>
    <t>No existía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</si>
  <si>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De acuerdo a los lineamientos de la Política de Comunicaciones el ultimo trimestre del 2018 la Agencia Nacional de Tierras ha llegado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</si>
  <si>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t>En la oficina de comunicaciones se encuentra un documento de las acciones detalladas de la estrategia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</si>
  <si>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t>
  </si>
  <si>
    <t>Se elaboró la Estrategia de Comunicaciones, la cual ya se encuentra en ejecución</t>
  </si>
  <si>
    <t>27/02/2019.  Con base a la información suministrada por Comunicaciones, se cuenta con la ficha técnica del indicador ""Desempeño del Plan de comunicaciones institucional" la cual cuenta con el reporte de octubre, noviembre y diciembre. Por lo anterior se da cierre a la acción de manera eficaz, toda vez que la acción fue ejecutada con fecha posterior a la programada.</t>
  </si>
  <si>
    <t>Implementar las 38 fichas técnicas construidas y aprobadas para registrar las salidas y productos no conformes mensualmente con el fin de realizar su respectivo seguimiento y establecer las acciones necesarias para su tratamiento.</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</si>
  <si>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</si>
  <si>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Desconocimiento de las  sanciones que acarre la divulgación no autorizada de información institucional por parte de funcionarios y/o colaboradores</t>
  </si>
  <si>
    <t>Se adjunta estrategia</t>
  </si>
  <si>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</si>
  <si>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</si>
  <si>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</si>
  <si>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recomienda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</si>
  <si>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</si>
  <si>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 xml:space="preserve">1. Se presentará en el próximo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</si>
  <si>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próxima fecha de reunión del Comité.</t>
  </si>
  <si>
    <t>Teniendo en cuenta las observaciones planteadas por la oficina de control interno, en las próximas visitas a las dependencias se generaran compromisos y no se realizarán modificaciones al formato de acta.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</si>
  <si>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</si>
  <si>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t>Desconocimiento de las necesidades de documentación de los procesos asociados a Inteligencia de la Información[on, para prestar un mejor servicio.</t>
  </si>
  <si>
    <t>Documentar un procedimiento con los lineamientos para la configuración de equipos acorde con las buenas prácticas.</t>
  </si>
  <si>
    <t>Secretaría General - Equipo de Infraestructura y Soporte Tecnológico</t>
  </si>
  <si>
    <t>Crear una Guía, Catálogo, índice o directorio del repositorio de Arquitectura Empresarial.</t>
  </si>
  <si>
    <t>Documento con la guía y estructura del repositorio de Arquitectura Empresarial</t>
  </si>
  <si>
    <t>Documento con la guía y estructuración del repositorio ya esta creado. Actividad al 100%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</si>
  <si>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Actividad al 100%</t>
  </si>
  <si>
    <t>Espacio en el repositorio de Arquitectura Empresaria destinado para almacenar las evidencias.</t>
  </si>
  <si>
    <t>Se creó Ruta para repositorio de arquitectura empresarial</t>
  </si>
  <si>
    <t>Durante el año en vigencia se ha diligenciado en la plataforma, la información Cualitativa y Cuantitativa, asó como los soportes respectivos a nivel departamental y municipal para cada mes de reporte conforme a la periodicidad de los indicadores respectivos</t>
  </si>
  <si>
    <t>Durante el año en vigencia se ha continuado diligenciando en la plataforma, la información Cualitativa y Cuantitativa, asó como los soportes respectivos a nivel departamental y municipal para cada mes de reporte. Se recomienda a la Oficina de Control Interno dar por culminado esta actividad</t>
  </si>
  <si>
    <t>Se está consolidando mensualmente los reportes de avance de los indicadores de la herramienta SINERGIA a través del correo de confirmación del reporte realizado.</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</si>
  <si>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extemporánea que históricamente la plataforma permite, dalo la coyuntura contractual de las entidades y preparación de  la información para cierre de vigencia </t>
  </si>
  <si>
    <t xml:space="preserve">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</si>
  <si>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 Bajo memorando No.20204100151333 de fecha 23 de julio de 2020 , la Subdirección de Acceso a Tirras en Zonas Focalizadas , Solicito ante la Oficina Jurídica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recibido respuesta.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</si>
  <si>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convocatoria que se llevo acabo. Por lo anterior la Subdirección de Zonas Focalizadas , remitió bajo memorando No. 20204100317093, la respuesta dada por la Oficina  Asesora Jurídica y a su vez  solicito el cierre del hallazgo.</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</si>
  <si>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recibió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requerimientos por parte de la Subdirección de Zonas Focalizadas, se anexa correo electrónico del 2 de septiembre de 2020 como soporte PMI donde se remite plan de trabajo , Requerimientos y soportes de actividades realizadas y correo electrónico con listado de requerimiento del día 3 de septiembre de 2020 . Elaboración del Plan de trabajo "</t>
  </si>
  <si>
    <t>La Subdirección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infórmanos el procedimiento para el cierre del hallazgo toda vez que ya se cumplió con lo establecido en el PMI.</t>
  </si>
  <si>
    <t>Se reitera  que la  Subdirección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trabajando  con la Subdirección de   Sistemas de la información.</t>
  </si>
  <si>
    <t>Procedimiento donde se defina cómo se gestiona la continuidad de negocio en la ANT y el mantenimiento de la ficha (del BCP) para la continuidad de negocio de cada uno de los procesos críticos.</t>
  </si>
  <si>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reúnen todos los miércoles de 8-10 am para cambios normales  y para cambios de emergencia en cualquier momento que sea requerido.
4. Se creo manual para la gestión de los cambios en la mesa de servicios de TI
5. Se realizó socialización con los líderes de las áreas de la ANT para la radicación de cambios. también se socializó el proceso con la SSIT.</t>
  </si>
  <si>
    <t>1. Se realiza una revisión mensual de los errores del log de las bases de datos de operativas y misionales por parte de los Dbas del EIST, generando los archivos de Excel.
Adicionalmente se realiza socialización con las personas encargadas.</t>
  </si>
  <si>
    <t>1. Se entrega archivo de las tareas automatizadas a la fecha para la bases de datos misionales y operativas.
2. Se realizan las restauraciones aleatorias de los Backups de bases de datos.
Las evidencias se pueden consultar en: https://agenciadetierras-my.sharepoint.com/:f:/g/personal/alexandra_ruiz_ant_gov_co/EmjG2vyU-RlOpV1UbUJPWkABNO2OCIUOLMSoMidbQa757w?e=DOLjG2</t>
  </si>
  <si>
    <t xml:space="preserve">En atención al memorando 20216000004553 del 20/01/2021 se procedió a incorporar las acciones de mejora, las cuales serán objeto de verificación por esta Jefatura a partir del tercer trimestre del 2021 </t>
  </si>
  <si>
    <t>La Subdirección Administrativa y Financiera realizó envió de banner por medio de correo electrónico informando sobre el uso del correo certificado info@agenciadetierras.gov.co</t>
  </si>
  <si>
    <t>Se realiza la actualización del procedimiento ADMBS-P-001 PROCEDIMIENTO NUMERACION NOTIFICACION COMUNICACION Y PUBLICACION DE RESOLUCIONES Y AUTOS V2, en donde se actualiza la numeración automática de los actos administrativos a través del Sistema de Gestión Documental ORFEO.</t>
  </si>
  <si>
    <t xml:space="preserve">Solicitar la ampliación de términos de respuesta a peticiones al grupo de soporte tecnológico por medio de CAS. </t>
  </si>
  <si>
    <t>Se solicitó la ampliación de términos de respuesta a peticiones al grupo de soporte tecnológico por medio de CAS IM-85814-7-148</t>
  </si>
  <si>
    <t xml:space="preserve">Notificar al personal de la ANT la modificación de los términos de respuestas a peticiones </t>
  </si>
  <si>
    <t>La Subdirección Administrativa y Financiera realizó envió de banner por medio de correo electrónico informando al personal de la ANT la modificación de los términos de respuestas a peticiones</t>
  </si>
  <si>
    <t>Actualizar los  documentos del Sistema Integrado de Gestión relacionados con las diferentes clases de  firmas a utilizar en la ANT.</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</si>
  <si>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confidencialidad y autenticidad de los documentos generados por la Agencia Nacional de Tierras apoyando la estrategia de gobierno digital y el uso eficiente del papel en el sector púbico.</t>
  </si>
  <si>
    <t xml:space="preserve">Se realiza la actualización del procedimiento ADMBS-P-001 PROCEDIMIENTO NUMERACION NOTIFICACION COMUNICACION Y PUBLICACION DE RESOLUCIONES Y AUTOS V2, en donde se actualiza la numeración automática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</si>
  <si>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</si>
  <si>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De acuerdo a  la observación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t>
  </si>
  <si>
    <t>Informe Auditoria Administración de bienes y servicios
 Papeles de trabajo de la Auditoria, se evaluó 233 formatos de salida de Almacén de modalidad trabajo en casa por pandemia COVID-19</t>
  </si>
  <si>
    <t xml:space="preserve">Se creó y habilitó un túnel site to site para establecer la comunicación directa para transferir información. Este recurso fue entregado a Rolando Castro Falla Ingeniero encargado en la Contraloría General de la República. </t>
  </si>
  <si>
    <t xml:space="preserve">La Coordinación para la Gestión Contractual elevo consulta a Colombia Compra Eficiente, a través del canal telefónico, obteniendo como respuesta el correo electrónico adjunto con fecha Jueves tres (3) de diciembre de 2020. Para la consulta se remite el link de ingreso a la mesa de ayuda de la plataforma del estado y el número de contraseña. </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</si>
  <si>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</si>
  <si>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 en la cual se ilustra de manera secuencial el procedimiento de una Orden de Compra.</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</si>
  <si>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</si>
  <si>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programación de las reuniones de seguimiento.</t>
  </si>
  <si>
    <t>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</si>
  <si>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En comité del 29/11/2021 se presentó al Comité Coordinador de Control Interno, propuesta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</si>
  <si>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Los valores estimados de las contrataciones no son actualizados oportunamente en el PAA por parte de las Dependencias.</t>
  </si>
  <si>
    <t>La Subdirección Administrativa y Financiera realizó la capacitación de los lineamientos de la programación del plan de adquisiciones y sus debidas actualizaciones a los enlaces financieros y presupuestales.</t>
  </si>
  <si>
    <t>El procedimiento de Revocatoria del Acto de Adjudicación de Baldíos Persona Natural- Ley 160 de 1994 fue ajustado por parte de las Subdirección de Acceso a Tierras por Demanda y Descongestión y la Subdirección de Acceso a Tierras por Zonas Focalizadas.</t>
  </si>
  <si>
    <t>Elaborar e implementar un plan de descongestión de revocatoria, con seguimiento continuo durante un año, para validar la efectividad, con el fin de reducir el exceso de carga laboral y por consiguiente la reducción de los tiempos en la ejecución del procedimiento.</t>
  </si>
  <si>
    <t>El plan de descongestionamiento se encuentra en el lapso de tiempo establecido previamente en el plan de mejoramiento el cual da inicio en el mes de julio</t>
  </si>
  <si>
    <t xml:space="preserve">"De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
"
</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</si>
  <si>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</si>
  <si>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</si>
  <si>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t>**** La CGR estableció la infectividad de las acciones AME-365 y AME-366, su estado era incumplidas.</t>
  </si>
  <si>
    <t>*** La CGR estableció la infectividad de las acciones AME-327, su estado era incumplida.</t>
  </si>
  <si>
    <t>** La CGR estableció la infectividad de las acciones AME-265, AME-266 y AME-267, su estado era incumplidas.</t>
  </si>
  <si>
    <t>* La CGR estableció la infectividad de las acciones AME-281, AME-288, AME-295 y AME-310, su estado era incumplidas.</t>
  </si>
  <si>
    <t>Coordinación para la Gestión Contractual *</t>
  </si>
  <si>
    <t>Subdirección de Acceso a Tierras en Zonas Focalizadas **</t>
  </si>
  <si>
    <t>Dirección de Acceso a Tierras ***</t>
  </si>
  <si>
    <t>Dirección de Ordenamiento Social de la Propiedad ****</t>
  </si>
  <si>
    <t>Posterior Circular 05 de 2019 - CGR</t>
  </si>
  <si>
    <t>Pendiente Reformular</t>
  </si>
  <si>
    <t>Inefectivas</t>
  </si>
  <si>
    <t>Efectivas</t>
  </si>
  <si>
    <t>Pendiente Evaluar</t>
  </si>
  <si>
    <t>Total Acciones Interno</t>
  </si>
  <si>
    <t>Total Acciones 
CGR</t>
  </si>
  <si>
    <t>Total</t>
  </si>
  <si>
    <t>Efictividad Plan de Mejoramiento - Interno</t>
  </si>
  <si>
    <t>Efectividad Plan de Mejoramiento - CGR</t>
  </si>
  <si>
    <t xml:space="preserve">Estado Plan de Mejoramiento Institucional - Efectividad </t>
  </si>
  <si>
    <t>EFICACIA PLAN DE MEJORAMIENTO EVALUACIÓN INDEPENDIENTE POR ACTIVIDAD</t>
  </si>
  <si>
    <t>Ítem</t>
  </si>
  <si>
    <t>Actividad de Evaluación Independiente Origen</t>
  </si>
  <si>
    <t>Fecha Informe Final</t>
  </si>
  <si>
    <t>Fecha Finalización PM</t>
  </si>
  <si>
    <t>Total Hallazgos</t>
  </si>
  <si>
    <t>Total Acciones Establecidas</t>
  </si>
  <si>
    <t>% de Avance PM</t>
  </si>
  <si>
    <t>Auditoría a la adjudicación de baldíos - Revocatoría directa  de los actos de adjudicación de baldíos a persona natural</t>
  </si>
  <si>
    <t>TOTALES</t>
  </si>
  <si>
    <t xml:space="preserve">EFICACIA PLAN DE MEJORAMIENTO CONTRALORÍA GENERAL DE LA REPÚBLICA - CGR POR AUDITORÍA </t>
  </si>
  <si>
    <t>Auditoría Origen</t>
  </si>
  <si>
    <t>Fecha Suscripción PM</t>
  </si>
  <si>
    <t>Denuncia en el marco de la Auditoría Financiera vigencia fiscal 2018</t>
  </si>
  <si>
    <t>Rezago INCODER</t>
  </si>
  <si>
    <t>CONNOTACIÓN HALLAZGOS CGR - corte 30/06/2022</t>
  </si>
  <si>
    <t>ÍTEM</t>
  </si>
  <si>
    <t>AUDITORÍA ORIGEN</t>
  </si>
  <si>
    <t>Penal</t>
  </si>
  <si>
    <t>Otras Incidencias</t>
  </si>
  <si>
    <t>Proceso Administrativo Sancionatorio Fiscal - PASF</t>
  </si>
  <si>
    <t>H6, H8, H10, H11, H12</t>
  </si>
  <si>
    <t>H1, H2, H3, H7, H8, H9, H10, H15, H18</t>
  </si>
  <si>
    <t>H7, H16, H19</t>
  </si>
  <si>
    <t>H1, H3, H4, H5</t>
  </si>
  <si>
    <t>H8, H15</t>
  </si>
  <si>
    <t>H20, H21, H22, H23</t>
  </si>
  <si>
    <t>H2, H9, H11, H12, H15, H17, H20, H21, H22</t>
  </si>
  <si>
    <t>H21, H22</t>
  </si>
  <si>
    <t>H1, H6, H10, H11, H13, H14, H15, H15, H16, H17, H18, H19, H20, H22, H23, H24, H25, H27, H28, H29, H30</t>
  </si>
  <si>
    <t>H20, H28</t>
  </si>
  <si>
    <t>H1, H25, H27, H28</t>
  </si>
  <si>
    <t>H4, H10, H13, H18</t>
  </si>
  <si>
    <t>Fenecimiento de la Cuenta</t>
  </si>
  <si>
    <t>Opinión Contable</t>
  </si>
  <si>
    <t>Opinión Ejecución Presupuestal</t>
  </si>
  <si>
    <t>Concepto sobre Control Interno Financiero</t>
  </si>
  <si>
    <t>Opinión</t>
  </si>
  <si>
    <t>Situación financiera</t>
  </si>
  <si>
    <t>Explicación</t>
  </si>
  <si>
    <t>Efecto fiscal</t>
  </si>
  <si>
    <t>No Fenece</t>
  </si>
  <si>
    <t>Con Salvedades</t>
  </si>
  <si>
    <t>No Razonable</t>
  </si>
  <si>
    <t>Con deficiencias</t>
  </si>
  <si>
    <t>Fenecimiento CGR</t>
  </si>
  <si>
    <t>OPINIÓN PRESUPUESTAL</t>
  </si>
  <si>
    <t>Sin Salvedades</t>
  </si>
  <si>
    <t>Los Estados Contables, presentan razonablemente, en todo aspecto significativo, la situación financiera; así como, los resultados de las operaciones por el año terminado en esa fecha, de conformidad con las normas y principios de contabilidad generalmente aceptados y/o prescritos por la Contaduría General de la Nación y los errores o inconsistencias sumadas son inferiores o iguales al 5% del total de activos o del pasivo más patrimonio.</t>
  </si>
  <si>
    <t>Estados contables razonablemente presentados sin errores e inconsistencias que generen observaciones de control interno contable y saldos de las cuentas que conforman los estados contables examinados.</t>
  </si>
  <si>
    <t>Contribuye a fenecer la cuenta fiscal.</t>
  </si>
  <si>
    <t>OPINIÓN CONTABLE</t>
  </si>
  <si>
    <t>Razonable</t>
  </si>
  <si>
    <t>Abstención</t>
  </si>
  <si>
    <t>Fenece</t>
  </si>
  <si>
    <t>Eficiente</t>
  </si>
  <si>
    <t>Negativa</t>
  </si>
  <si>
    <t>Ineficiente</t>
  </si>
  <si>
    <t>Errores o inconsistencias que sumadas sean superiores al 5% y menores o iguales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</si>
  <si>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excepto por los errores citados presentan razonablemente la situación financiera.</t>
  </si>
  <si>
    <t>Adversa o negativa</t>
  </si>
  <si>
    <t>Errores o inconsistencias que sumadas sean superiores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</si>
  <si>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no presentan razonablemente la situación financiera.</t>
  </si>
  <si>
    <t>Contribuye a no fenecer la cuenta fiscal.</t>
  </si>
  <si>
    <t>Limitaciones en el acceso a la información, información incompleta y/o no suministro de la misma, que conlleva a ausencia de evidencia.</t>
  </si>
  <si>
    <t>Cuando la calidad de la información presenta incertidumbres o limitaciones en el alcance de tanta importancia relativa que afectan la totalidad de los estados contables y no permiten al auditor opinar sobre las cifras.</t>
  </si>
  <si>
    <t>FECHA INFORME</t>
  </si>
  <si>
    <t>ACTIVIDAD DE EVALUACIÓN</t>
  </si>
  <si>
    <t>AUDITORES</t>
  </si>
  <si>
    <t xml:space="preserve">ACCIONES INEFECTIVAS SIN REFORMULACIÓN </t>
  </si>
  <si>
    <t>Auditoria a la Administración de Bienes y Servicios</t>
  </si>
  <si>
    <t>AMI-136
AMI-175</t>
  </si>
  <si>
    <t>Auditoria a la Adjudicación del Subsidio Integral de Reforma Agraria – SIRA 2021</t>
  </si>
  <si>
    <t>AME-265
AME-266
AMI-120</t>
  </si>
  <si>
    <t>Eliana Paola Castro Arrieta - Contratista OCI</t>
  </si>
  <si>
    <t>AME-249
AME-250
AME-599</t>
  </si>
  <si>
    <t>Auditoria a la Adjudicación de Baldíos vigencia 2020</t>
  </si>
  <si>
    <t>Lila María Guzmán - Gestor 
Diana Carolina Suarez Romero - Contratista OCI</t>
  </si>
  <si>
    <t>AME-024
AME-138</t>
  </si>
  <si>
    <t>AMI-050
AMI-051
AMI-052
AMI-053</t>
  </si>
  <si>
    <t xml:space="preserve">No Conformidad No. 1: Debilidades en la conformación de los archivos de gestión – Expedientes Adjudicación
 Bienes Fiscales Patrimoniales.
 </t>
  </si>
  <si>
    <t xml:space="preserve">Debilidad en la actualización, conformación y reconstrucción de expedientes, bajo los lineamientos técnicos archivísticos. </t>
  </si>
  <si>
    <t>Realizar capacitaciones en los diferentes tipos documentales del sistema de gestión documental ORFEO a los operadores jurídicos de la Subdirección de Acceso a Tierras por Demanda y Descongestión, que adelantan tareas dentro de los procedimientos ADMBS-I-003, ADMBS-P-007, y ADMBS-I-010.</t>
  </si>
  <si>
    <t>Capacitar para administrar, organizar y controlar los expedientes según los métodos de conservación documental (físico, digital e híbrido) que ayuden a clarificar las tareas documentales que se deben realizar en el cumplimiento de las funciones de los empleados y contratistas de la Subdirección, de acuerdo a los  lineamientos establecidos en los  Instructivos ADMBS-I-003, ADMBS-P-007, ADMBS-I-010.</t>
  </si>
  <si>
    <t>Listado de asistencia a capacitaciones con sus correspondientes evaluaciones de conocimiento en  los  lineamientos establecidos en los Instructivos ADMBS-I-003, ADMBS-P-007, ADMBS-I-010.</t>
  </si>
  <si>
    <t xml:space="preserve">Efectuar la organización, ajuste y control de los expedientes con la aplicación de Tablas de Retención Documental y los instructivos de la ANT, para la conservación documental y la preservación digital a largo plazo, de acuerdo con la normatividad archivística vigente. </t>
  </si>
  <si>
    <t>Organizar, ajustar y controlar la documentación del 100% de los expedientes adjudicación - Bienes Fiscales Patrimoniales creados por la misional y los remitidos por la Subdirección Administrativa y Financiera que se encuentren activos, de acuerdo a lineamientos establecidos en los Instructivos internos ADMBS-I-003, ADMBS-P-007y ADMBS-I-010.</t>
  </si>
  <si>
    <t>Entrega de los  expedientes con las Formas (i) Hoja de Control ADMBS-F-016  y (ii)  Inventario documental ADMBS-F-015	 a la  Subdirección de Administrativa y Financiera.</t>
  </si>
  <si>
    <t xml:space="preserve">Debilidad en la actualización de las tareas a desarrollar en el procedimiento TRÁMITE ESPECIAL EN CASO DE OCUPACIÓN DE HECHO DE PREDIOS - ACCTI-P-015.   </t>
  </si>
  <si>
    <t>Actualización del procedimiento ACCTI-P-015 Versión No. 2</t>
  </si>
  <si>
    <t xml:space="preserve">Incluir en las tareas del procedimiento ACCTI-P-015, el traslado de pruebas practicadas, en aras de salvaguardar el debido proceso en las actuaciones admnistrativas. </t>
  </si>
  <si>
    <t xml:space="preserve">Procedimiento ACCTI-P-015 Versión No.3 </t>
  </si>
  <si>
    <t>N1</t>
  </si>
  <si>
    <t>AMI-209</t>
  </si>
  <si>
    <t>AMI-210</t>
  </si>
  <si>
    <t>AMI-211</t>
  </si>
  <si>
    <t>Dirección de Acceso a Tierras.
Subdirección de Acceso a Tierras en Zonas Focalizadas.</t>
  </si>
  <si>
    <t xml:space="preserve">Auditoría al Procedimiento de Adjudicación de Bienes Fiscales Patrimoniales (BFP) - Persona Natural </t>
  </si>
  <si>
    <t xml:space="preserve">04/11/2022.  </t>
  </si>
  <si>
    <t>Reporte de la gestión y/o cumplimiento de las acciones de mejora continua 
Dependencia Responsable de Ejecución
IV Trimestre 2022</t>
  </si>
  <si>
    <t>Actividad ejecutada con corte al III Trimestre del 2022.</t>
  </si>
  <si>
    <t>Observaciones a los avances de gestión y/o cumplimiento reportados
Oficina de Control Interno
IV Trimestre 2022</t>
  </si>
  <si>
    <t>Realizar el seguimiento al  cumplimiento de las obligaciones del proveedor</t>
  </si>
  <si>
    <t>Actas de seguimiento</t>
  </si>
  <si>
    <t>Incluir en las obligaciones especificas de los estudios previos  en los nuevos contratos que se suscriban con el proveedor de la necesidad de desarrollar el  reporte para llevar el control de los bienes intangibles</t>
  </si>
  <si>
    <t>Estudios previos</t>
  </si>
  <si>
    <t>Debilidad en los controles de salida y reintegro de bienes de la ANT</t>
  </si>
  <si>
    <t>Incluir en el Regalmento Operativo para el manejo y control administrativo de los bienes de la ANT, para que toda salida y reintegro  de bienes de propiedad planta y equipo, se  deben realizar mediante  el formato requerido, debidamente diligenciado y firmado</t>
  </si>
  <si>
    <t>actualizacion del formato de salida individual de bienes y creacion del formato reintegro de bienes</t>
  </si>
  <si>
    <t>Debilidad en controles en salida y reintegro de bienes de la ANT</t>
  </si>
  <si>
    <t>Socializar la modificacion del reglamento Operativo para el manejo y control administrativo de los bienes de la ANT,  de la  salida y reintegro de la propiedad planta y equipo de la ANT</t>
  </si>
  <si>
    <t>Banner actualizacion del Reglamento Operativo para el manejo y control administrativo de los bienes de la ANT, con relacion a la salida y reintegro de bienes</t>
  </si>
  <si>
    <t>Banner</t>
  </si>
  <si>
    <t>AMI-212</t>
  </si>
  <si>
    <t>AMI-213</t>
  </si>
  <si>
    <t>AMI-214</t>
  </si>
  <si>
    <t>AMI-215</t>
  </si>
  <si>
    <t>AMI-216</t>
  </si>
  <si>
    <t>AMI-217</t>
  </si>
  <si>
    <t>AMI-218</t>
  </si>
  <si>
    <t>Auditoria al Proceso de Gestión de Administración de Bienes y Servicios</t>
  </si>
  <si>
    <t xml:space="preserve">No se  cuenta con los lineamientos especificos para realizar la inclusion de los bienes identificados como  sobrantes en la vigencia 2021. </t>
  </si>
  <si>
    <t>Incluir en el aplicativo control de activos fijos de los bienes identificados como sobrantes</t>
  </si>
  <si>
    <t>Efectuar el analisis y presentar  al comité de bienes la relacion de los activos fijos sobrantes identificados, para definitir las condiciones del ingreso de los mismos</t>
  </si>
  <si>
    <t>Acta Comité de bienes</t>
  </si>
  <si>
    <t>Inlcuir los lineamientos en el Reglamento Operativo para el manejo y control administrativo de los bienes de la ANT para la inclusion de los bienes identificados como sobrantes</t>
  </si>
  <si>
    <t>Reglamento Operativo para el manejo y control administrativo de los bienes de la ANT,modificado en el numeral de sobrantes, con los lineamientos especificos para el ingreso respectivo en el aplicativo control de inventarios de activos fijos</t>
  </si>
  <si>
    <t>Reglamento Operativo para el manejo y control administrativo de los bienes de la ANT, actualizado</t>
  </si>
  <si>
    <t xml:space="preserve">No se tiene documentado el control para la impresion de las placas de inventario en el sistema integrado de Gestion </t>
  </si>
  <si>
    <t>Elaborar el documento donde se relacione los controles para la impresión de placas de inventario</t>
  </si>
  <si>
    <t>Elaborar y Aprobar el instructivo para el control impresión de placas de inventario</t>
  </si>
  <si>
    <t>Instructivo para el control  de  impresión placas de inventario</t>
  </si>
  <si>
    <r>
      <rPr>
        <b/>
        <sz val="11"/>
        <rFont val="Arial"/>
        <family val="2"/>
      </rPr>
      <t>No Conformidad No. 1:</t>
    </r>
    <r>
      <rPr>
        <sz val="11"/>
        <rFont val="Arial"/>
        <family val="2"/>
      </rPr>
      <t xml:space="preserve"> Inexistencia de definición, documentación y publicación del alcance del Sistema de Gestión de Calidad.</t>
    </r>
  </si>
  <si>
    <r>
      <t xml:space="preserve">Actividad modificada
</t>
    </r>
    <r>
      <rPr>
        <sz val="11"/>
        <rFont val="Arial"/>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</si>
  <si>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family val="2"/>
      </rPr>
      <t xml:space="preserve">26/02/2019.  Actividad modificada y ejecutada
</t>
    </r>
    <r>
      <rPr>
        <sz val="11"/>
        <rFont val="Arial"/>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</si>
  <si>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family val="2"/>
      </rPr>
      <t>No Conformidad No. 2:</t>
    </r>
    <r>
      <rPr>
        <sz val="11"/>
        <rFont val="Arial"/>
        <family val="2"/>
      </rPr>
      <t xml:space="preserve"> - Incumplimiento de términos establecidos en el Plan para la implementación del MIPG frente a la construcción de Fichas técnicas de los productos y servicios y la Caracterización de ciudadanos y grupos de interés de la ANT.</t>
    </r>
  </si>
  <si>
    <r>
      <rPr>
        <b/>
        <sz val="11"/>
        <rFont val="Arial"/>
        <family val="2"/>
      </rPr>
      <t>26/02/2019.   Actividad modificada e incumplida</t>
    </r>
    <r>
      <rPr>
        <sz val="11"/>
        <rFont val="Arial"/>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</si>
  <si>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rFont val="Arial"/>
        <family val="2"/>
      </rPr>
      <t xml:space="preserve">23/07/2019.  Actividad incumplida </t>
    </r>
    <r>
      <rPr>
        <sz val="11"/>
        <rFont val="Arial"/>
        <family val="2"/>
      </rPr>
      <t xml:space="preserve">                            La dependencia no reporta avances</t>
    </r>
  </si>
  <si>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family val="2"/>
      </rPr>
      <t xml:space="preserve">". 
</t>
    </r>
    <r>
      <rPr>
        <sz val="11"/>
        <color indexed="8"/>
        <rFont val="Arial"/>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</si>
  <si>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rPr>
        <b/>
        <sz val="11"/>
        <rFont val="Arial"/>
        <family val="2"/>
      </rPr>
      <t>No Conformidad No 3</t>
    </r>
    <r>
      <rPr>
        <sz val="11"/>
        <rFont val="Arial"/>
        <family val="2"/>
      </rPr>
      <t xml:space="preserve"> - No se evidenciaron soportes de comunicación de la Política y objetivos de calidad del SGC.</t>
    </r>
  </si>
  <si>
    <r>
      <rPr>
        <b/>
        <sz val="11"/>
        <rFont val="Arial"/>
        <family val="2"/>
      </rPr>
      <t>No Conformidad No 4 -</t>
    </r>
    <r>
      <rPr>
        <sz val="11"/>
        <rFont val="Arial"/>
        <family val="2"/>
      </rPr>
      <t xml:space="preserve"> Deficiencias en el establecimiento de lineamientos unificados de comunicación interna y externa.</t>
    </r>
  </si>
  <si>
    <r>
      <rPr>
        <b/>
        <sz val="11"/>
        <rFont val="Arial"/>
        <family val="2"/>
      </rPr>
      <t xml:space="preserve">No Conformidad No. 5:  </t>
    </r>
    <r>
      <rPr>
        <sz val="11"/>
        <rFont val="Arial"/>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</si>
  <si>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r>
      <rPr>
        <b/>
        <sz val="11"/>
        <rFont val="Arial"/>
        <family val="2"/>
      </rPr>
      <t>No Conformidad No. 6</t>
    </r>
    <r>
      <rPr>
        <sz val="11"/>
        <rFont val="Arial"/>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</si>
  <si>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r>
      <rPr>
        <b/>
        <sz val="11"/>
        <rFont val="Arial"/>
        <family val="2"/>
      </rPr>
      <t>No Conformidad No.7 -</t>
    </r>
    <r>
      <rPr>
        <sz val="11"/>
        <rFont val="Arial"/>
        <family val="2"/>
      </rPr>
      <t xml:space="preserve"> Deficiencias en el control del consecutivo de los actos administrativos aprobados por la Agencia.</t>
    </r>
  </si>
  <si>
    <r>
      <rPr>
        <b/>
        <sz val="11"/>
        <rFont val="Arial"/>
        <family val="2"/>
      </rPr>
      <t>26/02/2019.  Actividad ejecutada con fecha posterior a lo planificado.</t>
    </r>
    <r>
      <rPr>
        <sz val="11"/>
        <rFont val="Arial"/>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</si>
  <si>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rFont val="Arial"/>
        <family val="2"/>
      </rPr>
      <t>No Conformidad No. 8</t>
    </r>
    <r>
      <rPr>
        <sz val="11"/>
        <rFont val="Arial"/>
        <family val="2"/>
      </rPr>
      <t xml:space="preserve"> - Insuficiencias en la trazabilidad de la información relacionada con la evaluación, publicación y control de los documentos del sistema de gestión.</t>
    </r>
  </si>
  <si>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family val="2"/>
      </rPr>
      <t>"mejorar la trazabilidad de los documentos y el control del listado maestro de documento</t>
    </r>
    <r>
      <rPr>
        <sz val="11"/>
        <color indexed="8"/>
        <rFont val="Arial"/>
        <family val="2"/>
      </rPr>
      <t xml:space="preserve">s" y teniendo en cuenta que el alcance del mismo procedimiento es </t>
    </r>
    <r>
      <rPr>
        <i/>
        <sz val="11"/>
        <color indexed="8"/>
        <rFont val="Arial"/>
        <family val="2"/>
      </rPr>
      <t>"Desde la identificación de la necesidad de elaborar, actualizar o eliminar un documento, hasta su publicación y divulgación a las dependencias y funcionarios involucrados e interesados</t>
    </r>
    <r>
      <rPr>
        <sz val="11"/>
        <color indexed="8"/>
        <rFont val="Arial"/>
        <family val="2"/>
      </rPr>
      <t>". la no publicación de los documentos vigentes, no contribuye a la trazabilidad de los documentos.</t>
    </r>
  </si>
  <si>
    <r>
      <rPr>
        <b/>
        <sz val="11"/>
        <rFont val="Arial"/>
        <family val="2"/>
      </rPr>
      <t>No Conformidad No 9 -</t>
    </r>
    <r>
      <rPr>
        <sz val="11"/>
        <rFont val="Arial"/>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</si>
  <si>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r>
      <rPr>
        <b/>
        <sz val="11"/>
        <rFont val="Arial"/>
        <family val="2"/>
      </rPr>
      <t xml:space="preserve">18/10/2018. </t>
    </r>
    <r>
      <rPr>
        <sz val="11"/>
        <rFont val="Arial"/>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</si>
  <si>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r>
      <rPr>
        <b/>
        <sz val="11"/>
        <rFont val="Arial"/>
        <family val="2"/>
      </rPr>
      <t>No Conformidad No 10 -</t>
    </r>
    <r>
      <rPr>
        <sz val="11"/>
        <rFont val="Arial"/>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</si>
  <si>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r>
      <t>18/10/2018.   Se verificó el sistema de gestión de la Agencia, en el cual se evidenció la disponibilidad del procedimiento GINFO-P-003 CONSTRUCCIÓN DE SOFTWARE con fecha del 17/08/2018, cuyo objetivo es "</t>
    </r>
    <r>
      <rPr>
        <i/>
        <sz val="11"/>
        <color indexed="8"/>
        <rFont val="Arial"/>
        <family val="2"/>
      </rPr>
      <t>Construir soluciones de software en función de las necesidades de la ANT</t>
    </r>
    <r>
      <rPr>
        <sz val="11"/>
        <color indexed="8"/>
        <rFont val="Arial"/>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</si>
  <si>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r>
      <rPr>
        <b/>
        <sz val="11"/>
        <rFont val="Arial"/>
        <family val="2"/>
      </rPr>
      <t>No Conformidad No 11 -</t>
    </r>
    <r>
      <rPr>
        <sz val="11"/>
        <rFont val="Arial"/>
        <family val="2"/>
      </rPr>
      <t xml:space="preserve"> No publicación de estados financieros de la entidad correspondientes al tercer trimestre de 2017 y de las ejecuciones presupuestales de septiembre a noviembre de 2017.</t>
    </r>
  </si>
  <si>
    <r>
      <rPr>
        <b/>
        <sz val="11"/>
        <rFont val="Arial"/>
        <family val="2"/>
      </rPr>
      <t>No Conformidad No 12 -</t>
    </r>
    <r>
      <rPr>
        <sz val="11"/>
        <rFont val="Arial"/>
        <family val="2"/>
      </rPr>
      <t xml:space="preserve"> Incumplimiento en la consolidación, tabulación y análisis de las evaluaciones de las jornadas de capacitación</t>
    </r>
  </si>
  <si>
    <r>
      <rPr>
        <b/>
        <sz val="11"/>
        <rFont val="Arial"/>
        <family val="2"/>
      </rPr>
      <t>No Conformidad No 13 -</t>
    </r>
    <r>
      <rPr>
        <sz val="11"/>
        <rFont val="Arial"/>
        <family val="2"/>
      </rPr>
      <t xml:space="preserve"> Deficiencias en la planificación, implementación y control operativo del proceso Evaluación del Impacto del Ordenamiento Social de la Propiedad.</t>
    </r>
  </si>
  <si>
    <r>
      <rPr>
        <b/>
        <sz val="11"/>
        <rFont val="Arial"/>
        <family val="2"/>
      </rPr>
      <t>No Conformidad No 14 -</t>
    </r>
    <r>
      <rPr>
        <sz val="11"/>
        <rFont val="Arial"/>
        <family val="2"/>
      </rPr>
      <t xml:space="preserve"> No se evidenciaron firmas en documentación que reposa en el expediente predio Hacienda la Gaitana, Caquetá - La Montañita. </t>
    </r>
  </si>
  <si>
    <r>
      <rPr>
        <b/>
        <sz val="11"/>
        <rFont val="Arial"/>
        <family val="2"/>
      </rPr>
      <t>No Conformidad No 15 -</t>
    </r>
    <r>
      <rPr>
        <sz val="11"/>
        <rFont val="Arial"/>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</si>
  <si>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r>
      <rPr>
        <b/>
        <sz val="11"/>
        <rFont val="Arial"/>
        <family val="2"/>
      </rPr>
      <t>No Conformidad No 16 -</t>
    </r>
    <r>
      <rPr>
        <sz val="11"/>
        <rFont val="Arial"/>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</si>
  <si>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r>
      <rPr>
        <b/>
        <sz val="11"/>
        <rFont val="Arial"/>
        <family val="2"/>
      </rPr>
      <t>No Conformidad No 17 -</t>
    </r>
    <r>
      <rPr>
        <sz val="11"/>
        <rFont val="Arial"/>
        <family val="2"/>
      </rPr>
      <t xml:space="preserve"> Incumplimiento de los términos establecidos para expedir el concepto de viabilidad jurídica, la publicación del Acuerdo y el registro ante la ORIP en el expediente de Ampliación del Resguardo Indígena Huitoto de Monochoa.</t>
    </r>
  </si>
  <si>
    <r>
      <rPr>
        <b/>
        <sz val="11"/>
        <color indexed="8"/>
        <rFont val="Arial"/>
        <family val="2"/>
      </rPr>
      <t>22/02/2019.   Actividad incumplida</t>
    </r>
    <r>
      <rPr>
        <sz val="11"/>
        <color indexed="8"/>
        <rFont val="Arial"/>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</si>
  <si>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family val="2"/>
      </rPr>
      <t>25/04/2019.  Actividad incumplida</t>
    </r>
    <r>
      <rPr>
        <sz val="11"/>
        <color indexed="8"/>
        <rFont val="Arial"/>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t>
    </r>
  </si>
  <si>
    <r>
      <t xml:space="preserve">31/10/2019.  Actividad incumplida
</t>
    </r>
    <r>
      <rPr>
        <sz val="11"/>
        <color theme="1"/>
        <rFont val="Arial"/>
        <family val="2"/>
      </rPr>
      <t>Se observó avance de algunas acciones pero no se termina la acción.</t>
    </r>
  </si>
  <si>
    <r>
      <rPr>
        <b/>
        <sz val="11"/>
        <rFont val="Arial"/>
        <family val="2"/>
      </rPr>
      <t xml:space="preserve">30/12/2019.  Actividad incumplida </t>
    </r>
    <r>
      <rPr>
        <sz val="11"/>
        <rFont val="Arial"/>
        <family val="2"/>
      </rPr>
      <t xml:space="preserve">                            La dependencia no reporta avances.  Adelantar la acciones que conlleven al cierre inmediato de la actividad formulada. Se sugiere disponer de las evidencias correspondientes</t>
    </r>
  </si>
  <si>
    <r>
      <rPr>
        <b/>
        <sz val="11"/>
        <color theme="1"/>
        <rFont val="Arial"/>
        <family val="2"/>
      </rPr>
      <t xml:space="preserve">27/07/2020. Solicitud de Eventualidad.  </t>
    </r>
    <r>
      <rPr>
        <sz val="11"/>
        <color theme="1"/>
        <rFont val="Arial"/>
        <family val="2"/>
      </rPr>
      <t xml:space="preserve">La Oficina Jurídica en el periodo de observaciones allegó, mediante correo electrónico del 24/07/2020, memorando 20201030153113 en el cual solicitan la modificación de la acción de mejora.
</t>
    </r>
    <r>
      <rPr>
        <b/>
        <sz val="11"/>
        <color theme="1"/>
        <rFont val="Arial"/>
        <family val="2"/>
      </rPr>
      <t xml:space="preserve">23/07/2020. </t>
    </r>
    <r>
      <rPr>
        <sz val="11"/>
        <color theme="1"/>
        <rFont val="Arial"/>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</si>
  <si>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family val="2"/>
      </rPr>
      <t xml:space="preserve">28/10/2020.  </t>
    </r>
    <r>
      <rPr>
        <sz val="11"/>
        <color theme="1"/>
        <rFont val="Arial"/>
        <family val="2"/>
      </rPr>
      <t>Esta acción fue modificada con autorización del comité institucional de control interno, luego de lo cual la acción quedo en reuniones quincenales, se encuentra en términos y con ejecución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</si>
  <si>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r>
      <rPr>
        <b/>
        <sz val="11"/>
        <color theme="1"/>
        <rFont val="Arial"/>
        <family val="2"/>
      </rPr>
      <t>29/01/2021.</t>
    </r>
    <r>
      <rPr>
        <sz val="11"/>
        <color theme="1"/>
        <rFont val="Arial"/>
        <family val="2"/>
      </rPr>
      <t xml:space="preserve">  La Oficina Jurídica allegó correo electrónico 25/01/2021, sin embargo, este no contenía avances de gestión y evidencias relacionadas con la acción.  No obstante, a partir de la comunicación telefónica sostenida el 29/01/2021 con el enlace establecido, se allegó mediante correo electrónico 10 actas, las cuales dado a la premura del tiempo en que fueron suministradas, serán objeto de valoración en la próxima evaluación a realizarse en abril del 2021. </t>
    </r>
  </si>
  <si>
    <r>
      <rPr>
        <b/>
        <sz val="11"/>
        <color theme="1"/>
        <rFont val="Arial"/>
        <family val="2"/>
      </rPr>
      <t xml:space="preserve">28/07/2021. </t>
    </r>
    <r>
      <rPr>
        <sz val="11"/>
        <color theme="1"/>
        <rFont val="Arial"/>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family val="2"/>
      </rPr>
      <t xml:space="preserve">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</si>
  <si>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rFont val="Arial"/>
        <family val="2"/>
      </rPr>
      <t>No Conformidad No 18 -</t>
    </r>
    <r>
      <rPr>
        <sz val="11"/>
        <rFont val="Arial"/>
        <family val="2"/>
      </rPr>
      <t xml:space="preserve"> Deficiencias en la trazabilidad de las mediciones, y mantenimientos preventivos y correctivos en los equipos de levantamientos topográficos.</t>
    </r>
  </si>
  <si>
    <r>
      <rPr>
        <b/>
        <sz val="11"/>
        <color indexed="8"/>
        <rFont val="Arial"/>
        <family val="2"/>
      </rPr>
      <t>26/02/2019.   Actividad incumplida</t>
    </r>
    <r>
      <rPr>
        <sz val="11"/>
        <color indexed="8"/>
        <rFont val="Arial"/>
        <family val="2"/>
      </rPr>
      <t xml:space="preserve">
Con base a la información suministrada por la Secretaría General, esta acción no fue ejecutada.</t>
    </r>
  </si>
  <si>
    <r>
      <rPr>
        <b/>
        <sz val="11"/>
        <color indexed="8"/>
        <rFont val="Arial"/>
        <family val="2"/>
      </rPr>
      <t>29/04/2019.  Actividad incumplida</t>
    </r>
    <r>
      <rPr>
        <sz val="11"/>
        <color indexed="8"/>
        <rFont val="Arial"/>
        <family val="2"/>
      </rPr>
      <t xml:space="preserve">
La dependencia no presentó avances de esta actividad</t>
    </r>
  </si>
  <si>
    <r>
      <rPr>
        <b/>
        <sz val="11"/>
        <color indexed="8"/>
        <rFont val="Arial"/>
        <family val="2"/>
      </rPr>
      <t>23/07/2019.  Actividad incumplida.</t>
    </r>
    <r>
      <rPr>
        <sz val="11"/>
        <color indexed="8"/>
        <rFont val="Arial"/>
        <family val="2"/>
      </rPr>
      <t xml:space="preserve"> De acuerdo al avance reportado por la dependencia y a los soportes allegados, se observó que la actividad continua incumplida toda vez que el contrato de mantenimiento no ha sido suscrito.</t>
    </r>
  </si>
  <si>
    <r>
      <t xml:space="preserve">31/10/2019.  Actividad Incumplida   
</t>
    </r>
    <r>
      <rPr>
        <sz val="11"/>
        <rFont val="Arial"/>
        <family val="2"/>
      </rPr>
      <t xml:space="preserve">Se observó avance de algunas acciones pero no se termina la acción.
</t>
    </r>
    <r>
      <rPr>
        <b/>
        <sz val="11"/>
        <rFont val="Arial"/>
        <family val="2"/>
      </rPr>
      <t xml:space="preserve"> </t>
    </r>
  </si>
  <si>
    <r>
      <rPr>
        <b/>
        <sz val="11"/>
        <color indexed="8"/>
        <rFont val="Arial"/>
        <family val="2"/>
      </rPr>
      <t>30/12/2019.  Actividad incumplida.</t>
    </r>
    <r>
      <rPr>
        <sz val="11"/>
        <color indexed="8"/>
        <rFont val="Arial"/>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</si>
  <si>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r>
      <rPr>
        <b/>
        <sz val="11"/>
        <color theme="1"/>
        <rFont val="Arial"/>
        <family val="2"/>
      </rPr>
      <t xml:space="preserve">28/10/2020. </t>
    </r>
    <r>
      <rPr>
        <sz val="11"/>
        <color theme="1"/>
        <rFont val="Arial"/>
        <family val="2"/>
      </rPr>
      <t xml:space="preserve"> Se observa cumplida la acción propuesta </t>
    </r>
  </si>
  <si>
    <r>
      <rPr>
        <b/>
        <sz val="11"/>
        <color indexed="8"/>
        <rFont val="Arial"/>
        <family val="2"/>
      </rPr>
      <t>Actividad incumplida</t>
    </r>
    <r>
      <rPr>
        <sz val="11"/>
        <color indexed="8"/>
        <rFont val="Arial"/>
        <family val="2"/>
      </rPr>
      <t xml:space="preserve">
Con base a la información suministrada por la Secretaría General, esta acción no fue ejecutada.</t>
    </r>
  </si>
  <si>
    <r>
      <rPr>
        <b/>
        <sz val="11"/>
        <color indexed="8"/>
        <rFont val="Arial"/>
        <family val="2"/>
      </rPr>
      <t xml:space="preserve">23/07/2019.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</si>
  <si>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indexed="8"/>
        <rFont val="Arial"/>
        <family val="2"/>
      </rPr>
      <t xml:space="preserve">30/12/2019.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</si>
  <si>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theme="1"/>
        <rFont val="Arial"/>
        <family val="2"/>
      </rPr>
      <t xml:space="preserve">28/10/2020.  </t>
    </r>
    <r>
      <rPr>
        <sz val="11"/>
        <color theme="1"/>
        <rFont val="Arial"/>
        <family val="2"/>
      </rPr>
      <t xml:space="preserve">El incumplimiento de la acción, no corresponde a la previsión que se pretende a través de la acción de mejora </t>
    </r>
  </si>
  <si>
    <r>
      <rPr>
        <b/>
        <sz val="11"/>
        <color theme="1"/>
        <rFont val="Arial"/>
        <family val="2"/>
      </rPr>
      <t xml:space="preserve">19/01/2021. </t>
    </r>
    <r>
      <rPr>
        <sz val="11"/>
        <color theme="1"/>
        <rFont val="Arial"/>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</si>
  <si>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r>
      <rPr>
        <b/>
        <sz val="11"/>
        <color theme="1"/>
        <rFont val="Arial"/>
        <family val="2"/>
      </rPr>
      <t xml:space="preserve">27/07/2021.  </t>
    </r>
    <r>
      <rPr>
        <sz val="11"/>
        <color theme="1"/>
        <rFont val="Arial"/>
        <family val="2"/>
      </rPr>
      <t>Se observó cronograma de mantenimiento para la vigencia 2021 .  Así mismo, se observó certificados de calibración del 26/04/2021</t>
    </r>
  </si>
  <si>
    <r>
      <rPr>
        <b/>
        <sz val="11"/>
        <rFont val="Arial"/>
        <family val="2"/>
      </rPr>
      <t>No Conformidad No 19</t>
    </r>
    <r>
      <rPr>
        <sz val="11"/>
        <rFont val="Arial"/>
        <family val="2"/>
      </rPr>
      <t xml:space="preserve"> - Incumplimiento del diligenciamiento de actas de liquidación en la Forma ADQBS-F-004 Acta de liquidación bilateral de contratos y convenios.</t>
    </r>
  </si>
  <si>
    <r>
      <rPr>
        <b/>
        <sz val="11"/>
        <rFont val="Arial"/>
        <family val="2"/>
      </rPr>
      <t>No Conformidad No 20</t>
    </r>
    <r>
      <rPr>
        <sz val="11"/>
        <rFont val="Arial"/>
        <family val="2"/>
      </rPr>
      <t xml:space="preserve"> - Incumplimiento en los tiempos establecidos para la ejecución de actividades del procedimiento ADMTI-P-005 Apertura de folio de matrícula inmobiliaria de predios baldíos a nombre de la Nación.</t>
    </r>
  </si>
  <si>
    <r>
      <rPr>
        <b/>
        <sz val="11"/>
        <rFont val="Arial"/>
        <family val="2"/>
      </rPr>
      <t xml:space="preserve">No Conformidad 1.  </t>
    </r>
    <r>
      <rPr>
        <sz val="11"/>
        <rFont val="Arial"/>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</si>
  <si>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r>
      <rPr>
        <b/>
        <sz val="11"/>
        <rFont val="Arial"/>
        <family val="2"/>
      </rPr>
      <t xml:space="preserve">No Conformidad 2. </t>
    </r>
    <r>
      <rPr>
        <sz val="11"/>
        <rFont val="Arial"/>
        <family val="2"/>
      </rPr>
      <t xml:space="preserve"> No se evidenció la formalización y certificación ante la ANDJE de las capacitaciones efectuadas en el primer semestre a los usuarios del sistema, cuyo plazo vencía el 15 de junio de 2017, contraviniendo lo establecido en la Circular Externa No. 11 de 2015.</t>
    </r>
  </si>
  <si>
    <r>
      <rPr>
        <b/>
        <sz val="11"/>
        <rFont val="Arial"/>
        <family val="2"/>
      </rPr>
      <t>No Conformidad 3.</t>
    </r>
    <r>
      <rPr>
        <sz val="11"/>
        <rFont val="Arial"/>
        <family val="2"/>
      </rPr>
      <t xml:space="preserve"> No se evidenció el cargue de la totalidad de los procesos activos de la entidad a la plataforma de eKOGUI, contraviniendo lo establecido en el Artículo 2.2.3.4.1.9. del Decreto 1069 de 2015. </t>
    </r>
  </si>
  <si>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family val="2"/>
      </rPr>
      <t xml:space="preserve">
</t>
    </r>
    <r>
      <rPr>
        <sz val="11"/>
        <color indexed="8"/>
        <rFont val="Arial"/>
        <family val="2"/>
      </rPr>
      <t>Por lo anterior, se verificó que la actividad se ejecutó en un 100%, según la acción establecida y la información suministrada por la dependencia.</t>
    </r>
  </si>
  <si>
    <r>
      <rPr>
        <b/>
        <sz val="11"/>
        <rFont val="Arial"/>
        <family val="2"/>
      </rPr>
      <t>No Conformidad 4.</t>
    </r>
    <r>
      <rPr>
        <sz val="11"/>
        <rFont val="Arial"/>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</si>
  <si>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color theme="1"/>
        <rFont val="Arial"/>
        <family val="2"/>
      </rPr>
      <t xml:space="preserve">14/03/2018. </t>
    </r>
    <r>
      <rPr>
        <sz val="11"/>
        <color theme="1"/>
        <rFont val="Arial"/>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</si>
  <si>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</si>
  <si>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family val="2"/>
      </rPr>
      <t xml:space="preserve">25/04/2019.  Actividad incumplida
</t>
    </r>
    <r>
      <rPr>
        <sz val="11"/>
        <color indexed="8"/>
        <rFont val="Arial"/>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</si>
  <si>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Se observó de acuerdo a los soportes allegados por la dependencia, el reporte del sistema eKOGUI En el que se observa el registro de la provisión contable.</t>
    </r>
  </si>
  <si>
    <r>
      <rPr>
        <b/>
        <sz val="11"/>
        <rFont val="Arial"/>
        <family val="2"/>
      </rPr>
      <t xml:space="preserve">No Conformidad 5.  </t>
    </r>
    <r>
      <rPr>
        <sz val="11"/>
        <rFont val="Arial"/>
        <family val="2"/>
      </rPr>
      <t xml:space="preserve">No se evidenció calificación del riesgo para ninguno de los 173 procesos registrados en el sistema eKOGUI, que por el estado en que se encuentran, debería contar con la  calificación de riesgo, contraviniendo lo establecido en el Numeral 4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</si>
  <si>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</si>
  <si>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(15/06/2018).</t>
    </r>
  </si>
  <si>
    <r>
      <rPr>
        <b/>
        <sz val="11"/>
        <color indexed="8"/>
        <rFont val="Arial"/>
        <family val="2"/>
      </rPr>
      <t>25/07/2019.  Actividad cumplida</t>
    </r>
    <r>
      <rPr>
        <sz val="11"/>
        <color indexed="8"/>
        <rFont val="Arial"/>
        <family val="2"/>
      </rPr>
      <t xml:space="preserve">                             Con base en los soportes allegados por la dependencia, se observó reporte del sistema eKOGUI En el que se observa el registro de la calificación del riesgo.</t>
    </r>
  </si>
  <si>
    <r>
      <rPr>
        <b/>
        <sz val="11"/>
        <rFont val="Arial"/>
        <family val="2"/>
      </rPr>
      <t>No Conformidad 6.</t>
    </r>
    <r>
      <rPr>
        <sz val="11"/>
        <rFont val="Arial"/>
        <family val="2"/>
      </rPr>
      <t xml:space="preserve"> No se evidenció la realización de las fichas y actas del comité de conciliación en el sistema EKOGUI, contraviniendo lo establecido en el Numeral 1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</si>
  <si>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</si>
  <si>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(30/04/2018).</t>
    </r>
  </si>
  <si>
    <r>
      <rPr>
        <b/>
        <sz val="11"/>
        <color indexed="8"/>
        <rFont val="Arial"/>
        <family val="2"/>
      </rPr>
      <t xml:space="preserve">23/07/2019.  Actividad incumplida  </t>
    </r>
    <r>
      <rPr>
        <sz val="11"/>
        <color indexed="8"/>
        <rFont val="Arial"/>
        <family val="2"/>
      </rPr>
      <t xml:space="preserve">                        Con base en el reporte del sistema eKOGUI allegado por la Oficina Jurídica, se observó el registro de  22 conciliaciones, de los cuales, 15 se encuentran en etapa de solicitud, 3 en otras etapas y a las 4 restantes no registran información, por lo cual no se cumple con el 100% de la actividad.</t>
    </r>
  </si>
  <si>
    <r>
      <rPr>
        <b/>
        <sz val="11"/>
        <color theme="1"/>
        <rFont val="Arial"/>
        <family val="2"/>
      </rPr>
      <t xml:space="preserve">23/07/2020. </t>
    </r>
    <r>
      <rPr>
        <sz val="11"/>
        <color theme="1"/>
        <rFont val="Arial"/>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</si>
  <si>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rFont val="Arial"/>
        <family val="2"/>
      </rPr>
      <t>No Conformidad 7.</t>
    </r>
    <r>
      <rPr>
        <sz val="11"/>
        <rFont val="Arial"/>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</si>
  <si>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family val="2"/>
      </rPr>
      <t>No Conformidad 8.</t>
    </r>
    <r>
      <rPr>
        <sz val="11"/>
        <rFont val="Arial"/>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</si>
  <si>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r>
      <rPr>
        <b/>
        <sz val="11"/>
        <rFont val="Arial"/>
        <family val="2"/>
      </rPr>
      <t>No Conformidad 9.</t>
    </r>
    <r>
      <rPr>
        <sz val="11"/>
        <rFont val="Arial"/>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</si>
  <si>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r>
      <t xml:space="preserve">14/03/2018.  Se observó memorando número 20171030991481 </t>
    </r>
    <r>
      <rPr>
        <sz val="11"/>
        <rFont val="Arial"/>
        <family val="2"/>
      </rPr>
      <t>del 11</t>
    </r>
    <r>
      <rPr>
        <sz val="11"/>
        <color indexed="8"/>
        <rFont val="Arial"/>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</si>
  <si>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r>
      <rPr>
        <b/>
        <sz val="11"/>
        <color indexed="8"/>
        <rFont val="Arial"/>
        <family val="2"/>
      </rPr>
      <t>No Conformidad No. 1:  Deficiencias en la clasificación documental y efectividad (tiempos y calidad) de las respuestas dadas a las peticiones.</t>
    </r>
    <r>
      <rPr>
        <sz val="11"/>
        <color indexed="8"/>
        <rFont val="Arial"/>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</si>
  <si>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r>
      <t xml:space="preserve">No Conformidad No. 2: Radicación descentralizada de las peticiones recibidas por correo electrónico. 
</t>
    </r>
    <r>
      <rPr>
        <sz val="11"/>
        <color indexed="8"/>
        <rFont val="Arial"/>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</si>
  <si>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r>
      <t xml:space="preserve">No Conformidad No. 3: Deficiencias en la trazabilidad de la información registrada en el Sistema Orfeo.
</t>
    </r>
    <r>
      <rPr>
        <sz val="11"/>
        <color indexed="8"/>
        <rFont val="Arial"/>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family val="2"/>
      </rPr>
      <t xml:space="preserve">
</t>
    </r>
  </si>
  <si>
    <r>
      <t xml:space="preserve">No Conformidad No. 4: Deficiencias en el análisis y tratamiento de los datos e información resultante del seguimiento y medición a las actividades del proceso.
</t>
    </r>
    <r>
      <rPr>
        <sz val="11"/>
        <color indexed="8"/>
        <rFont val="Arial"/>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</si>
  <si>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</si>
  <si>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</si>
  <si>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r>
      <rPr>
        <b/>
        <sz val="11"/>
        <color indexed="8"/>
        <rFont val="Arial"/>
        <family val="2"/>
      </rPr>
      <t>No Conformidad No. 1</t>
    </r>
    <r>
      <rPr>
        <sz val="11"/>
        <color indexed="8"/>
        <rFont val="Arial"/>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</si>
  <si>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No Conformidad No. 1  -</t>
    </r>
    <r>
      <rPr>
        <sz val="11"/>
        <color indexed="8"/>
        <rFont val="Arial"/>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</si>
  <si>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 xml:space="preserve">No Conformidad No. 2 </t>
    </r>
    <r>
      <rPr>
        <sz val="11"/>
        <color indexed="8"/>
        <rFont val="Arial"/>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</si>
  <si>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rPr>
        <b/>
        <sz val="11"/>
        <color indexed="8"/>
        <rFont val="Arial"/>
        <family val="2"/>
      </rPr>
      <t>No Conformidad No. 2 -</t>
    </r>
    <r>
      <rPr>
        <sz val="11"/>
        <color indexed="8"/>
        <rFont val="Arial"/>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</si>
  <si>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No obstante, ésta Oficina Jurídica se compromete a incluir en las actas de capacitación que se generen en el segundo semestre de 2018, la obligación de remitir la constancia a la ANDJ</t>
    </r>
    <r>
      <rPr>
        <sz val="11"/>
        <color indexed="8"/>
        <rFont val="Arial"/>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</si>
  <si>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rPr>
        <b/>
        <sz val="11"/>
        <color indexed="8"/>
        <rFont val="Arial"/>
        <family val="2"/>
      </rPr>
      <t>25/02/2019.  Actividad ejecutada</t>
    </r>
    <r>
      <rPr>
        <sz val="11"/>
        <color indexed="8"/>
        <rFont val="Arial"/>
        <family val="2"/>
      </rPr>
      <t xml:space="preserve">
Con base a la información suministrada por la oficina Jurídica, mediante memorando 20191030024843 del 26/02/2019 y a los resultados del seguimiento realizado por la Oficina de Control interno,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</si>
  <si>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r>
      <rPr>
        <b/>
        <sz val="11"/>
        <color indexed="8"/>
        <rFont val="Arial"/>
        <family val="2"/>
      </rPr>
      <t>No Conformidad No. 3 -</t>
    </r>
    <r>
      <rPr>
        <sz val="11"/>
        <color indexed="8"/>
        <rFont val="Arial"/>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</si>
  <si>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r>
      <rPr>
        <b/>
        <sz val="11"/>
        <color indexed="8"/>
        <rFont val="Arial"/>
        <family val="2"/>
      </rPr>
      <t>No Conformidad No. 4 -</t>
    </r>
    <r>
      <rPr>
        <sz val="11"/>
        <color indexed="8"/>
        <rFont val="Arial"/>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</si>
  <si>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rFont val="Arial"/>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</si>
  <si>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</si>
  <si>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(30/06/2018).</t>
    </r>
  </si>
  <si>
    <r>
      <rPr>
        <b/>
        <sz val="11"/>
        <color indexed="8"/>
        <rFont val="Arial"/>
        <family val="2"/>
      </rPr>
      <t>25/07/2019.  Actividad incumplida</t>
    </r>
    <r>
      <rPr>
        <sz val="11"/>
        <color indexed="8"/>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</si>
  <si>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</si>
  <si>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</si>
  <si>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27/07/2020.  Actividad Incumplida.  </t>
    </r>
    <r>
      <rPr>
        <sz val="11"/>
        <color theme="1"/>
        <rFont val="Arial"/>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family val="2"/>
      </rPr>
      <t xml:space="preserve">
23/07/2020.</t>
    </r>
    <r>
      <rPr>
        <sz val="11"/>
        <color theme="1"/>
        <rFont val="Arial"/>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</si>
  <si>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family val="2"/>
      </rPr>
      <t xml:space="preserve">28/10/2020. </t>
    </r>
    <r>
      <rPr>
        <sz val="11"/>
        <color theme="1"/>
        <rFont val="Arial"/>
        <family val="2"/>
      </rPr>
      <t xml:space="preserve"> Se evidencia avance aunque aun faltan piezas procesales.</t>
    </r>
  </si>
  <si>
    <r>
      <rPr>
        <b/>
        <sz val="11"/>
        <color theme="1"/>
        <rFont val="Arial"/>
        <family val="2"/>
      </rPr>
      <t xml:space="preserve">29/01/2021. </t>
    </r>
    <r>
      <rPr>
        <sz val="11"/>
        <color theme="1"/>
        <rFont val="Arial"/>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</si>
  <si>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r>
      <rPr>
        <b/>
        <sz val="11"/>
        <color theme="1"/>
        <rFont val="Arial"/>
        <family val="2"/>
      </rPr>
      <t xml:space="preserve">28/07/2021. </t>
    </r>
    <r>
      <rPr>
        <sz val="11"/>
        <color theme="1"/>
        <rFont val="Arial"/>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family val="2"/>
      </rPr>
      <t xml:space="preserve">
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</si>
  <si>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color indexed="8"/>
        <rFont val="Arial"/>
        <family val="2"/>
      </rPr>
      <t xml:space="preserve">No Conformidad No. 4 </t>
    </r>
    <r>
      <rPr>
        <sz val="11"/>
        <color indexed="8"/>
        <rFont val="Arial"/>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</si>
  <si>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</si>
  <si>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</si>
  <si>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family val="2"/>
      </rPr>
      <t xml:space="preserve">25/07/2019.  Actividad incumplida                            </t>
    </r>
    <r>
      <rPr>
        <sz val="11"/>
        <color indexed="8"/>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</si>
  <si>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23/07/2020. </t>
    </r>
    <r>
      <rPr>
        <sz val="11"/>
        <color theme="1"/>
        <rFont val="Arial"/>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</si>
  <si>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indexed="8"/>
        <rFont val="Arial"/>
        <family val="2"/>
      </rPr>
      <t xml:space="preserve">No Conformidad No. 5 -  </t>
    </r>
    <r>
      <rPr>
        <sz val="11"/>
        <color indexed="8"/>
        <rFont val="Arial"/>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</si>
  <si>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</si>
  <si>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elaboración y cargue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</si>
  <si>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</si>
  <si>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5 -</t>
    </r>
    <r>
      <rPr>
        <sz val="11"/>
        <color indexed="8"/>
        <rFont val="Arial"/>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</si>
  <si>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verificación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</si>
  <si>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 xml:space="preserve">25/07/2019.  Actividad cumplida                                 </t>
    </r>
    <r>
      <rPr>
        <sz val="11"/>
        <color indexed="8"/>
        <rFont val="Arial"/>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</si>
  <si>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6</t>
    </r>
    <r>
      <rPr>
        <sz val="11"/>
        <color indexed="8"/>
        <rFont val="Arial"/>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</si>
  <si>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No Conformidad No. 6 -</t>
    </r>
    <r>
      <rPr>
        <sz val="11"/>
        <color indexed="8"/>
        <rFont val="Arial"/>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</si>
  <si>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soporte suministrado que de los 370 procesos registrados únicamente 25 cuentan con la provisión contable registrada. La acción evaluada presentó incumplimiento en los tiempos establecidos para su cierre (30/05/2018).</t>
    </r>
  </si>
  <si>
    <r>
      <t xml:space="preserve">25/04/2019.  Actividad incumplida
</t>
    </r>
    <r>
      <rPr>
        <sz val="11"/>
        <color indexed="8"/>
        <rFont val="Arial"/>
        <family val="2"/>
      </rPr>
      <t>Con base a la información reportada por la Dependencia, esta ha realizado actividades encaminadas al cumplimiento de la actividad. Si embargo la acción presenta incumplimiento, debido a que los soportes allegados no responden a las actividades de seguimiento semanales y generación de reportes, tal como dicha acción fue establecida</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</si>
  <si>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</si>
  <si>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</si>
  <si>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rPr>
        <b/>
        <sz val="11"/>
        <color theme="1"/>
        <rFont val="Arial"/>
        <family val="2"/>
      </rPr>
      <t xml:space="preserve">23/07/2020.  </t>
    </r>
    <r>
      <rPr>
        <sz val="11"/>
        <color theme="1"/>
        <rFont val="Arial"/>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</si>
  <si>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indexed="8"/>
        <rFont val="Arial"/>
        <family val="2"/>
      </rPr>
      <t>No Conformidad No. 7 -</t>
    </r>
    <r>
      <rPr>
        <sz val="11"/>
        <color indexed="8"/>
        <rFont val="Arial"/>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</si>
  <si>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r>
      <t>La Oficina Jurídica allego el memorando de radicado 20181030159623 del 25/09/2018, en el cual aclara el incumplimiento de las acciones formuladas.  Frente a la acción evaluada, se informó lo siguiente "</t>
    </r>
    <r>
      <rPr>
        <i/>
        <sz val="11"/>
        <rFont val="Arial"/>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family val="2"/>
      </rPr>
      <t>".
De acuerdo a la aclaración suministrada por el responsable de ejecución de la acción, la Oficina de Control Interno realiza el cierre de la acción.</t>
    </r>
  </si>
  <si>
    <r>
      <rPr>
        <b/>
        <sz val="11"/>
        <color indexed="8"/>
        <rFont val="Arial"/>
        <family val="2"/>
      </rPr>
      <t>No Conformidad No. 8 -</t>
    </r>
    <r>
      <rPr>
        <sz val="11"/>
        <color indexed="8"/>
        <rFont val="Arial"/>
        <family val="2"/>
      </rPr>
      <t xml:space="preserve"> Incumplimiento en la frecuencia mínima mensual de reunión del Comité de Conciliaciones de la ANT.</t>
    </r>
  </si>
  <si>
    <r>
      <rPr>
        <b/>
        <sz val="11"/>
        <color indexed="8"/>
        <rFont val="Arial"/>
        <family val="2"/>
      </rPr>
      <t>No Conformidad No. 9 -</t>
    </r>
    <r>
      <rPr>
        <sz val="11"/>
        <color indexed="8"/>
        <rFont val="Arial"/>
        <family val="2"/>
      </rPr>
      <t xml:space="preserve"> Se evidenciaron deficiencias relacionadas con el archivo documental físico de la gestión realizada por el Comité de Conciliaciones de la ANT.</t>
    </r>
  </si>
  <si>
    <r>
      <rPr>
        <b/>
        <sz val="11"/>
        <color indexed="8"/>
        <rFont val="Arial"/>
        <family val="2"/>
      </rPr>
      <t>25/02/2019.   Actividad incumplida</t>
    </r>
    <r>
      <rPr>
        <sz val="11"/>
        <color indexed="8"/>
        <rFont val="Arial"/>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</si>
  <si>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</si>
  <si>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</si>
  <si>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theme="1"/>
        <rFont val="Arial"/>
        <family val="2"/>
      </rPr>
      <t xml:space="preserve">23/07/2020.  </t>
    </r>
    <r>
      <rPr>
        <sz val="11"/>
        <color theme="1"/>
        <rFont val="Arial"/>
        <family val="2"/>
      </rPr>
      <t>Se suministró correo electrónico del 01/07/2020, a través del cual el encargado del archivo de la Oficina jurídica informó que, "</t>
    </r>
    <r>
      <rPr>
        <i/>
        <sz val="11"/>
        <color theme="1"/>
        <rFont val="Arial"/>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family val="2"/>
      </rPr>
      <t>.
La efectividad de la acción de mejora se realizará en el marco del informe de seguimiento a la actividad litigiosa de la Agencia.</t>
    </r>
  </si>
  <si>
    <r>
      <t xml:space="preserve">25/07/2019.  Actividad incumplida
</t>
    </r>
    <r>
      <rPr>
        <sz val="11"/>
        <color indexed="8"/>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</si>
  <si>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indexed="8"/>
        <rFont val="Arial"/>
        <family val="2"/>
      </rPr>
      <t>No Conformidad No. 10 -</t>
    </r>
    <r>
      <rPr>
        <sz val="11"/>
        <color indexed="8"/>
        <rFont val="Arial"/>
        <family val="2"/>
      </rPr>
      <t xml:space="preserve"> No se evidenció acto administrativo que delegue de la función de Secretaría Técnica del Comité de Conciliaciones de la ANT, al abogado Andrés Eduardo Velásquez Vargas.</t>
    </r>
  </si>
  <si>
    <r>
      <rPr>
        <b/>
        <sz val="11"/>
        <rFont val="Arial"/>
        <family val="2"/>
      </rPr>
      <t>Materialización del riesgo No. 17</t>
    </r>
    <r>
      <rPr>
        <sz val="11"/>
        <rFont val="Arial"/>
        <family val="2"/>
      </rPr>
      <t xml:space="preserve"> (Incumplimiento de términos en los procesos de formalización y procedimientos administrativos especiales agrarios.)</t>
    </r>
  </si>
  <si>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family val="2"/>
      </rPr>
      <t>http://intranet.agenciadetierras.gov.co/index.php/seguridad-juridica-sobre-la-titularidad-de-la-tierra-y-los-territorios/</t>
    </r>
    <r>
      <rPr>
        <sz val="11"/>
        <color indexed="8"/>
        <rFont val="Arial"/>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</si>
  <si>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r>
      <t xml:space="preserve">08/10/2018.  Se observó en el sistema de gestión de la Agencia en el enlace </t>
    </r>
    <r>
      <rPr>
        <sz val="11"/>
        <color indexed="30"/>
        <rFont val="Arial"/>
        <family val="2"/>
      </rPr>
      <t xml:space="preserve">http://intranet.agenciadetierras.gov.co/index.php/seguridad-juridica-sobre-la-titularidad-de-la-tierra-y-los-territorios/  </t>
    </r>
    <r>
      <rPr>
        <sz val="11"/>
        <rFont val="Arial"/>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</si>
  <si>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rPr>
        <b/>
        <sz val="11"/>
        <color indexed="8"/>
        <rFont val="Arial"/>
        <family val="2"/>
      </rPr>
      <t xml:space="preserve">27/02/2019.  Actividad ejecutada
</t>
    </r>
    <r>
      <rPr>
        <sz val="11"/>
        <color indexed="8"/>
        <rFont val="Arial"/>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técnicas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</si>
  <si>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r>
      <rPr>
        <b/>
        <sz val="11"/>
        <color indexed="8"/>
        <rFont val="Arial"/>
        <family val="2"/>
      </rPr>
      <t>Materialización del riesgo No. 17</t>
    </r>
    <r>
      <rPr>
        <sz val="11"/>
        <color indexed="8"/>
        <rFont val="Arial"/>
        <family val="2"/>
      </rPr>
      <t xml:space="preserve"> (Incumplimiento de términos en los procesos de formalización y procedimientos administrativos especiales agrarios.)</t>
    </r>
  </si>
  <si>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family val="2"/>
      </rPr>
      <t>http://intranet.agenciadetierras.gov.co/index.php/seguridad-juridica-sobre-la-titularidad-de-la-tierra-y-los-territorios/</t>
    </r>
    <r>
      <rPr>
        <sz val="11"/>
        <rFont val="Arial"/>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 Para el mes de septiembre se está realizando la consolidación de la información para realizar el respectivo diligenciamiento de las matrices.</t>
    </r>
  </si>
  <si>
    <r>
      <t xml:space="preserve">08/10/2018.  Se observó en el sistema de gestión de la Agencia en el enlace </t>
    </r>
    <r>
      <rPr>
        <sz val="11"/>
        <color indexed="30"/>
        <rFont val="Arial"/>
        <family val="2"/>
      </rPr>
      <t>http://intranet.agenciadetierras.gov.co/index.php/seguridad-juridica-sobre-la-titularidad-de-la-tierra-y-los-territorios/</t>
    </r>
    <r>
      <rPr>
        <sz val="11"/>
        <color indexed="8"/>
        <rFont val="Arial"/>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</si>
  <si>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r>
      <t xml:space="preserve">27/02/2019.  Actividad ejecutada
</t>
    </r>
    <r>
      <rPr>
        <sz val="11"/>
        <color indexed="8"/>
        <rFont val="Arial"/>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técnicas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</si>
  <si>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r>
      <rPr>
        <b/>
        <sz val="11"/>
        <color indexed="8"/>
        <rFont val="Arial"/>
        <family val="2"/>
      </rPr>
      <t>Materialización del riesgo No. 6</t>
    </r>
    <r>
      <rPr>
        <sz val="11"/>
        <color indexed="8"/>
        <rFont val="Arial"/>
        <family val="2"/>
      </rPr>
      <t xml:space="preserve"> : Información de la ANT que no llega al público objetivo.</t>
    </r>
  </si>
  <si>
    <r>
      <t>La Oficina de Comunicaciones ha cumplido los lineamientos observados en la Política de Comunicaciones Interna y Externa con el fin de llegar al público objetivo a través de los siguientes canales de comunicación:
•</t>
    </r>
    <r>
      <rPr>
        <b/>
        <sz val="11"/>
        <color indexed="8"/>
        <rFont val="Arial"/>
        <family val="2"/>
      </rPr>
      <t xml:space="preserve"> Material Multimedia (Videos, fotografías, plegables  y Piezas Graficas), ver carpeta de anexos, Ver links: </t>
    </r>
    <r>
      <rPr>
        <sz val="11"/>
        <color indexed="8"/>
        <rFont val="Arial"/>
        <family val="2"/>
      </rPr>
      <t xml:space="preserve"> http://www.agenciadetierras.gov.co/prensa/videos/
https://www.youtube.com/channel/UCOxhksX5ARHVcLMXQLOozaA
http://www.agenciadetierras.gov.co/prensa/fotografias/
</t>
    </r>
    <r>
      <rPr>
        <b/>
        <sz val="11"/>
        <color indexed="8"/>
        <rFont val="Arial"/>
        <family val="2"/>
      </rPr>
      <t>• Dossier Informativo, ver link:</t>
    </r>
    <r>
      <rPr>
        <sz val="11"/>
        <color indexed="8"/>
        <rFont val="Arial"/>
        <family val="2"/>
      </rPr>
      <t xml:space="preserve">
http://www.agenciadetierras.gov.co/prensa/
</t>
    </r>
    <r>
      <rPr>
        <b/>
        <sz val="11"/>
        <color indexed="8"/>
        <rFont val="Arial"/>
        <family val="2"/>
      </rPr>
      <t>• Redes Sociales, ver links:</t>
    </r>
    <r>
      <rPr>
        <sz val="11"/>
        <color indexed="8"/>
        <rFont val="Arial"/>
        <family val="2"/>
      </rPr>
      <t xml:space="preserve">
http://www.agenciadetierras.gov.co/prensa/redes-sociales/
Facebook: https://www.facebook.com/agencianacionaldetierras/
Twitter: https://twitter.com/AgenciaTierras
Instagram: https://www.instagram.com/AgenciaTierras/
</t>
    </r>
    <r>
      <rPr>
        <b/>
        <sz val="11"/>
        <color indexed="8"/>
        <rFont val="Arial"/>
        <family val="2"/>
      </rPr>
      <t>• Boletines de Prensa, ver link:</t>
    </r>
    <r>
      <rPr>
        <sz val="11"/>
        <color indexed="8"/>
        <rFont val="Arial"/>
        <family val="2"/>
      </rPr>
      <t xml:space="preserve">
http://www.agenciadetierras.gov.co/prensa/noticias/
</t>
    </r>
    <r>
      <rPr>
        <b/>
        <sz val="11"/>
        <color indexed="8"/>
        <rFont val="Arial"/>
        <family val="2"/>
      </rPr>
      <t>• Publicaciones o artículos especiales, ver anexos:</t>
    </r>
    <r>
      <rPr>
        <sz val="11"/>
        <color indexed="8"/>
        <rFont val="Arial"/>
        <family val="2"/>
      </rPr>
      <t xml:space="preserve">
http://www.agenciadetierras.gov.co/prensa/publicaciones/
</t>
    </r>
    <r>
      <rPr>
        <b/>
        <sz val="11"/>
        <color indexed="8"/>
        <rFont val="Arial"/>
        <family val="2"/>
      </rPr>
      <t>• Boletines de Prensa, ver anexos y ver link:</t>
    </r>
    <r>
      <rPr>
        <sz val="11"/>
        <color indexed="8"/>
        <rFont val="Arial"/>
        <family val="2"/>
      </rPr>
      <t xml:space="preserve">
http://www.agenciadetierras.gov.co/prensa/noticias/</t>
    </r>
  </si>
  <si>
    <r>
      <rPr>
        <b/>
        <sz val="11"/>
        <color indexed="8"/>
        <rFont val="Arial"/>
        <family val="2"/>
      </rPr>
      <t>27/02/2019.  Actividad ejecutada</t>
    </r>
    <r>
      <rPr>
        <sz val="11"/>
        <color indexed="8"/>
        <rFont val="Arial"/>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</si>
  <si>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r>
      <rPr>
        <b/>
        <sz val="11"/>
        <color indexed="8"/>
        <rFont val="Arial"/>
        <family val="2"/>
      </rPr>
      <t>Materialización del riesgo No. 6</t>
    </r>
    <r>
      <rPr>
        <sz val="11"/>
        <color indexed="8"/>
        <rFont val="Arial"/>
        <family val="2"/>
      </rPr>
      <t>: Información de la ANT que no llega al público objetivo.</t>
    </r>
  </si>
  <si>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family val="2"/>
      </rPr>
      <t>Plan de Acción:</t>
    </r>
    <r>
      <rPr>
        <sz val="11"/>
        <color indexed="8"/>
        <rFont val="Arial"/>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</si>
  <si>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r>
      <rPr>
        <b/>
        <sz val="11"/>
        <color indexed="8"/>
        <rFont val="Arial"/>
        <family val="2"/>
      </rPr>
      <t>23/07/2019.  Actividad incumplida.</t>
    </r>
    <r>
      <rPr>
        <sz val="11"/>
        <color indexed="8"/>
        <rFont val="Arial"/>
        <family val="2"/>
      </rPr>
      <t xml:space="preserve"> Con base en los avances presentados por la dependencia, Se observo que esta se mantiene incumplida, toda vez que la solicitud de modificación al mapa de riesgos no ha sido efectiva. </t>
    </r>
  </si>
  <si>
    <r>
      <t xml:space="preserve">31/10/2019.  Actividad Incumplida
</t>
    </r>
    <r>
      <rPr>
        <sz val="11"/>
        <color theme="1"/>
        <rFont val="Arial"/>
        <family val="2"/>
      </rPr>
      <t>Se reitera la necesidad de adelantar la acciones que conlleven al cierre inmediato de la actividad formulada. Se sugiere disponer de las evidencias correspondientes.</t>
    </r>
  </si>
  <si>
    <r>
      <t xml:space="preserve">30/12/2019.  Actividad incumplida.  </t>
    </r>
    <r>
      <rPr>
        <sz val="11"/>
        <color theme="1"/>
        <rFont val="Arial"/>
        <family val="2"/>
      </rPr>
      <t xml:space="preserve"> Se reitera la necesidad de adelantar la acciones que conlleven al cierre inmediato de la actividad formulada. Se sugiere disponer de las evidencias correspondientes</t>
    </r>
  </si>
  <si>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family val="2"/>
      </rPr>
      <t>Informes entregados: Primer informe</t>
    </r>
    <r>
      <rPr>
        <sz val="11"/>
        <rFont val="Arial"/>
        <family val="2"/>
      </rPr>
      <t xml:space="preserve"> 28/06/2017 cronograma de actividades, </t>
    </r>
    <r>
      <rPr>
        <b/>
        <sz val="11"/>
        <rFont val="Arial"/>
        <family val="2"/>
      </rPr>
      <t xml:space="preserve">Segundo Informe </t>
    </r>
    <r>
      <rPr>
        <sz val="11"/>
        <rFont val="Arial"/>
        <family val="2"/>
      </rPr>
      <t xml:space="preserve"> 28/06/2017 estrategia integral de comunicaciones, </t>
    </r>
    <r>
      <rPr>
        <b/>
        <sz val="11"/>
        <rFont val="Arial"/>
        <family val="2"/>
      </rPr>
      <t xml:space="preserve">Tercer Informe </t>
    </r>
    <r>
      <rPr>
        <sz val="11"/>
        <rFont val="Arial"/>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family val="2"/>
      </rPr>
      <t xml:space="preserve">Cuarto Informe </t>
    </r>
    <r>
      <rPr>
        <sz val="11"/>
        <rFont val="Arial"/>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</si>
  <si>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r>
      <rPr>
        <b/>
        <sz val="11"/>
        <rFont val="Arial"/>
        <family val="2"/>
      </rPr>
      <t xml:space="preserve">28/10/2020.  </t>
    </r>
    <r>
      <rPr>
        <sz val="11"/>
        <rFont val="Arial"/>
        <family val="2"/>
      </rPr>
      <t>Se evidencia cumplimiento de la acción prevista</t>
    </r>
  </si>
  <si>
    <r>
      <t>16/10/2018.  Se observó la publicación en el sistema de gestión de la Agencia de la ficha del indicador "Desempeño del Plan de comunicaciones institucional", con fecha del 31/08/2018, el cual tiene como objetivo "</t>
    </r>
    <r>
      <rPr>
        <i/>
        <sz val="11"/>
        <color indexed="8"/>
        <rFont val="Arial"/>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</si>
  <si>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r>
      <rPr>
        <b/>
        <sz val="11"/>
        <color indexed="8"/>
        <rFont val="Arial"/>
        <family val="2"/>
      </rPr>
      <t>Materialización del riesgo No 61</t>
    </r>
    <r>
      <rPr>
        <sz val="11"/>
        <color indexed="8"/>
        <rFont val="Arial"/>
        <family val="2"/>
      </rPr>
      <t>: Incumplimientos Técnicos</t>
    </r>
  </si>
  <si>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family val="2"/>
      </rPr>
      <t xml:space="preserve">
</t>
    </r>
  </si>
  <si>
    <r>
      <rPr>
        <b/>
        <sz val="11"/>
        <color indexed="8"/>
        <rFont val="Arial"/>
        <family val="2"/>
      </rPr>
      <t>26/02/2019.  Actividad ejecutada</t>
    </r>
    <r>
      <rPr>
        <sz val="11"/>
        <color indexed="8"/>
        <rFont val="Arial"/>
        <family val="2"/>
      </rPr>
      <t xml:space="preserve">
Con base a la información suministrada por la Oficina de Planeación, se observó matriz de seguimiento no conformes consolidado, en la que se registra para el mes de octubre 74 fichas elaboradas,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</si>
  <si>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r>
      <rPr>
        <b/>
        <sz val="11"/>
        <color indexed="8"/>
        <rFont val="Arial"/>
        <family val="2"/>
      </rPr>
      <t>Materialización del riesgo 61</t>
    </r>
    <r>
      <rPr>
        <sz val="11"/>
        <color indexed="8"/>
        <rFont val="Arial"/>
        <family val="2"/>
      </rPr>
      <t>: Incumplimientos Técnicos</t>
    </r>
  </si>
  <si>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family val="2"/>
      </rPr>
      <t>Direccionamiento Estratégico: 0.</t>
    </r>
    <r>
      <rPr>
        <sz val="11"/>
        <color indexed="8"/>
        <rFont val="Arial"/>
        <family val="2"/>
      </rPr>
      <t xml:space="preserve">
</t>
    </r>
    <r>
      <rPr>
        <b/>
        <sz val="11"/>
        <color indexed="8"/>
        <rFont val="Arial"/>
        <family val="2"/>
      </rPr>
      <t>Comunicación y Gestión con Grupos de Interés: 2.</t>
    </r>
    <r>
      <rPr>
        <sz val="11"/>
        <color indexed="8"/>
        <rFont val="Arial"/>
        <family val="2"/>
      </rPr>
      <t xml:space="preserve"> COGGI-FT-001 PLAN ANTICORRUPCIÓN y COGGI-FT-002 POLÍTICAS, ESTRATEGIAS E INDICADORES DE TRANSPARENCIA DEFINIDOS.
</t>
    </r>
    <r>
      <rPr>
        <b/>
        <sz val="11"/>
        <color indexed="8"/>
        <rFont val="Arial"/>
        <family val="2"/>
      </rPr>
      <t>Inteligencia de la Información: 5.</t>
    </r>
    <r>
      <rPr>
        <sz val="11"/>
        <color indexed="8"/>
        <rFont val="Arial"/>
        <family val="2"/>
      </rPr>
      <t xml:space="preserve"> INTI-FT-001 ARQUITECTURA DE INFRAESTRUCTURA TECNOLÓGICA, INTI-FT-002 PETIC, INTI-FT-003 ARQUITECTURA DE INFORMACIÓN, INTI-FT-004 ARQUITECTURA DE NEGOCIO y INTI-FT-005 ESQUEMA DE GOBIERNO.
</t>
    </r>
    <r>
      <rPr>
        <b/>
        <sz val="11"/>
        <color indexed="8"/>
        <rFont val="Arial"/>
        <family val="2"/>
      </rPr>
      <t>Gestión del Modelo de Atención: 3.</t>
    </r>
    <r>
      <rPr>
        <sz val="11"/>
        <color indexed="8"/>
        <rFont val="Arial"/>
        <family val="2"/>
      </rPr>
      <t xml:space="preserve"> GEMA-FT-001 PQSRDyF VIABILIZADAS, GEMA-FT-002 COMUNICACIONES DE PROGRAMACIÓN DE MUNICIPIOS A LOS ALCALDES y GEMA-FT-003 CIRCULAR INTERNA INFORMANDO MUNICIPIOS PROGRAMADOS.
</t>
    </r>
    <r>
      <rPr>
        <b/>
        <sz val="11"/>
        <color indexed="8"/>
        <rFont val="Arial"/>
        <family val="2"/>
      </rPr>
      <t>Planificación del Ordenamiento Social de la Propiedad Rural: 5.</t>
    </r>
    <r>
      <rPr>
        <sz val="11"/>
        <color indexed="8"/>
        <rFont val="Arial"/>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family val="2"/>
      </rPr>
      <t xml:space="preserve">Seguridad Jurídica sobre la Titularidad de la Tierra y los Territorios: 10. </t>
    </r>
    <r>
      <rPr>
        <sz val="11"/>
        <color indexed="8"/>
        <rFont val="Arial"/>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family val="2"/>
      </rPr>
      <t>Acceso a la Propiedad de la Tierra y los Territorios: 13.</t>
    </r>
    <r>
      <rPr>
        <sz val="11"/>
        <color indexed="8"/>
        <rFont val="Arial"/>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family val="2"/>
      </rPr>
      <t>Administración de Tierras: 14.</t>
    </r>
    <r>
      <rPr>
        <sz val="11"/>
        <color indexed="8"/>
        <rFont val="Arial"/>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family val="2"/>
      </rPr>
      <t>Evaluación del impacto del Ordenamiento Social de la Propiedad Rural: 0.</t>
    </r>
    <r>
      <rPr>
        <sz val="11"/>
        <color indexed="8"/>
        <rFont val="Arial"/>
        <family val="2"/>
      </rPr>
      <t xml:space="preserve">
</t>
    </r>
    <r>
      <rPr>
        <b/>
        <sz val="11"/>
        <color indexed="8"/>
        <rFont val="Arial"/>
        <family val="2"/>
      </rPr>
      <t>Gestión de la información: 3.</t>
    </r>
    <r>
      <rPr>
        <sz val="11"/>
        <color indexed="8"/>
        <rFont val="Arial"/>
        <family val="2"/>
      </rPr>
      <t xml:space="preserve"> GINFO-FT-001 PUBLICACIONES PÁGINA WEB, GINFO-FT-002 REPORTES E INFORMES y GINFO-FT-003 SERVICIOS DE INTERCAMBIO DE INFORMACIÓN.
</t>
    </r>
    <r>
      <rPr>
        <b/>
        <sz val="11"/>
        <color indexed="8"/>
        <rFont val="Arial"/>
        <family val="2"/>
      </rPr>
      <t>Gestión del Talento Humano: 6.</t>
    </r>
    <r>
      <rPr>
        <sz val="11"/>
        <color indexed="8"/>
        <rFont val="Arial"/>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family val="2"/>
      </rPr>
      <t>Apoyo Jurídico: 4.</t>
    </r>
    <r>
      <rPr>
        <sz val="11"/>
        <color indexed="8"/>
        <rFont val="Arial"/>
        <family val="2"/>
      </rPr>
      <t xml:space="preserve"> APJUR-FT-001 EJECUCIÓN DE COBRO COACTIVO, APJUR-FT-002 VIABILIDAD JURÍDICA (DOCUMENTO). Artículo 13 No. 1 Dto. 2363, APJUR-FT-003 CONCEPTOS JURÍDICOS y APJUR-FT-004 DEMANDAS, ARTICULO 13 No. 2 Dto. 2363
</t>
    </r>
    <r>
      <rPr>
        <b/>
        <sz val="11"/>
        <color indexed="8"/>
        <rFont val="Arial"/>
        <family val="2"/>
      </rPr>
      <t>Adquisición de Bienes y Servicios: 7.</t>
    </r>
    <r>
      <rPr>
        <sz val="11"/>
        <color indexed="8"/>
        <rFont val="Arial"/>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family val="2"/>
      </rPr>
      <t>Administración de Bienes y Servicios: 3.</t>
    </r>
    <r>
      <rPr>
        <sz val="11"/>
        <color indexed="8"/>
        <rFont val="Arial"/>
        <family val="2"/>
      </rPr>
      <t xml:space="preserve"> ADMBS-FT-001 BAJA DE BIENES O SERVICIOS, ADMBS-FT-002 INFORME DE PÉRDIDA O FALTANTE DE INVENTARIOS y ADMBS-FT-003 REPORTE DE LA PÉRDIDA O FALTANTE ANTE LA AUTORIDAD DISCIPLINARIA
</t>
    </r>
    <r>
      <rPr>
        <b/>
        <sz val="11"/>
        <color indexed="8"/>
        <rFont val="Arial"/>
        <family val="2"/>
      </rPr>
      <t>Gestión Financiera: 0.</t>
    </r>
    <r>
      <rPr>
        <sz val="11"/>
        <color indexed="8"/>
        <rFont val="Arial"/>
        <family val="2"/>
      </rPr>
      <t xml:space="preserve">
</t>
    </r>
    <r>
      <rPr>
        <b/>
        <sz val="11"/>
        <color indexed="8"/>
        <rFont val="Arial"/>
        <family val="2"/>
      </rPr>
      <t xml:space="preserve">Seguimiento, Evaluación y Mejora: 5. </t>
    </r>
    <r>
      <rPr>
        <sz val="11"/>
        <color indexed="8"/>
        <rFont val="Arial"/>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</si>
  <si>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r>
      <rPr>
        <b/>
        <sz val="11"/>
        <color indexed="8"/>
        <rFont val="Arial"/>
        <family val="2"/>
      </rPr>
      <t>26/02/2019.  Actividad ejecutada</t>
    </r>
    <r>
      <rPr>
        <sz val="11"/>
        <color indexed="8"/>
        <rFont val="Arial"/>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family val="2"/>
      </rPr>
      <t>Direccionamiento Estratégico</t>
    </r>
    <r>
      <rPr>
        <sz val="11"/>
        <color indexed="8"/>
        <rFont val="Arial"/>
        <family val="2"/>
      </rPr>
      <t xml:space="preserve">: 3
</t>
    </r>
    <r>
      <rPr>
        <b/>
        <sz val="11"/>
        <color indexed="8"/>
        <rFont val="Arial"/>
        <family val="2"/>
      </rPr>
      <t xml:space="preserve">Comunicación y Gestión con Grupos de Interés: </t>
    </r>
    <r>
      <rPr>
        <sz val="11"/>
        <color indexed="8"/>
        <rFont val="Arial"/>
        <family val="2"/>
      </rPr>
      <t xml:space="preserve">3
</t>
    </r>
    <r>
      <rPr>
        <b/>
        <sz val="11"/>
        <color indexed="8"/>
        <rFont val="Arial"/>
        <family val="2"/>
      </rPr>
      <t>Inteligencia de la Información</t>
    </r>
    <r>
      <rPr>
        <sz val="11"/>
        <color indexed="8"/>
        <rFont val="Arial"/>
        <family val="2"/>
      </rPr>
      <t xml:space="preserve">: </t>
    </r>
    <r>
      <rPr>
        <b/>
        <sz val="11"/>
        <color indexed="8"/>
        <rFont val="Arial"/>
        <family val="2"/>
      </rPr>
      <t>5</t>
    </r>
    <r>
      <rPr>
        <sz val="11"/>
        <color indexed="8"/>
        <rFont val="Arial"/>
        <family val="2"/>
      </rPr>
      <t xml:space="preserve">. 
</t>
    </r>
    <r>
      <rPr>
        <b/>
        <sz val="11"/>
        <color indexed="8"/>
        <rFont val="Arial"/>
        <family val="2"/>
      </rPr>
      <t>Gestión del Modelo de Atención</t>
    </r>
    <r>
      <rPr>
        <sz val="11"/>
        <color indexed="8"/>
        <rFont val="Arial"/>
        <family val="2"/>
      </rPr>
      <t xml:space="preserve">: 3. 
</t>
    </r>
    <r>
      <rPr>
        <b/>
        <sz val="11"/>
        <color indexed="8"/>
        <rFont val="Arial"/>
        <family val="2"/>
      </rPr>
      <t>Planificación del Ordenamiento Social de la Propiedad Rural:</t>
    </r>
    <r>
      <rPr>
        <sz val="11"/>
        <color indexed="8"/>
        <rFont val="Arial"/>
        <family val="2"/>
      </rPr>
      <t xml:space="preserve"> 5.  
</t>
    </r>
    <r>
      <rPr>
        <b/>
        <sz val="11"/>
        <color indexed="8"/>
        <rFont val="Arial"/>
        <family val="2"/>
      </rPr>
      <t>Seguridad Jurídica sobre la Titularidad de la Tierra y los Territorios</t>
    </r>
    <r>
      <rPr>
        <sz val="11"/>
        <color indexed="8"/>
        <rFont val="Arial"/>
        <family val="2"/>
      </rPr>
      <t xml:space="preserve">: 10. 
</t>
    </r>
    <r>
      <rPr>
        <b/>
        <sz val="11"/>
        <color indexed="8"/>
        <rFont val="Arial"/>
        <family val="2"/>
      </rPr>
      <t>Acceso a la Propiedad de la Tierra y los Territorios</t>
    </r>
    <r>
      <rPr>
        <sz val="11"/>
        <color indexed="8"/>
        <rFont val="Arial"/>
        <family val="2"/>
      </rPr>
      <t xml:space="preserve">: 14. 
</t>
    </r>
    <r>
      <rPr>
        <b/>
        <sz val="11"/>
        <color indexed="8"/>
        <rFont val="Arial"/>
        <family val="2"/>
      </rPr>
      <t>Administración de Tierras:</t>
    </r>
    <r>
      <rPr>
        <sz val="11"/>
        <color indexed="8"/>
        <rFont val="Arial"/>
        <family val="2"/>
      </rPr>
      <t xml:space="preserve"> 15.  
</t>
    </r>
    <r>
      <rPr>
        <b/>
        <sz val="11"/>
        <color indexed="8"/>
        <rFont val="Arial"/>
        <family val="2"/>
      </rPr>
      <t>Evaluación del impacto del Ordenamiento Social de la Propiedad Rural</t>
    </r>
    <r>
      <rPr>
        <sz val="11"/>
        <color indexed="8"/>
        <rFont val="Arial"/>
        <family val="2"/>
      </rPr>
      <t xml:space="preserve">: 0.
</t>
    </r>
    <r>
      <rPr>
        <b/>
        <sz val="11"/>
        <color indexed="8"/>
        <rFont val="Arial"/>
        <family val="2"/>
      </rPr>
      <t>Gestión de la información:</t>
    </r>
    <r>
      <rPr>
        <sz val="11"/>
        <color indexed="8"/>
        <rFont val="Arial"/>
        <family val="2"/>
      </rPr>
      <t xml:space="preserve"> 3. 
</t>
    </r>
    <r>
      <rPr>
        <b/>
        <sz val="11"/>
        <color indexed="8"/>
        <rFont val="Arial"/>
        <family val="2"/>
      </rPr>
      <t>Gestión del Talento Humano</t>
    </r>
    <r>
      <rPr>
        <sz val="11"/>
        <color indexed="8"/>
        <rFont val="Arial"/>
        <family val="2"/>
      </rPr>
      <t xml:space="preserve">: 6. 
</t>
    </r>
    <r>
      <rPr>
        <b/>
        <sz val="11"/>
        <color indexed="8"/>
        <rFont val="Arial"/>
        <family val="2"/>
      </rPr>
      <t>Apoyo Jurídico</t>
    </r>
    <r>
      <rPr>
        <sz val="11"/>
        <color indexed="8"/>
        <rFont val="Arial"/>
        <family val="2"/>
      </rPr>
      <t xml:space="preserve">: 4. 
</t>
    </r>
    <r>
      <rPr>
        <b/>
        <sz val="11"/>
        <color indexed="8"/>
        <rFont val="Arial"/>
        <family val="2"/>
      </rPr>
      <t>Adquisición de Bienes y Servicios:</t>
    </r>
    <r>
      <rPr>
        <sz val="11"/>
        <color indexed="8"/>
        <rFont val="Arial"/>
        <family val="2"/>
      </rPr>
      <t xml:space="preserve"> 7. 
</t>
    </r>
    <r>
      <rPr>
        <b/>
        <sz val="11"/>
        <color indexed="8"/>
        <rFont val="Arial"/>
        <family val="2"/>
      </rPr>
      <t>Administración de Bienes y Servicios</t>
    </r>
    <r>
      <rPr>
        <sz val="11"/>
        <color indexed="8"/>
        <rFont val="Arial"/>
        <family val="2"/>
      </rPr>
      <t xml:space="preserve">: 3
</t>
    </r>
    <r>
      <rPr>
        <b/>
        <sz val="11"/>
        <color indexed="8"/>
        <rFont val="Arial"/>
        <family val="2"/>
      </rPr>
      <t>Gestión Financiera</t>
    </r>
    <r>
      <rPr>
        <sz val="11"/>
        <color indexed="8"/>
        <rFont val="Arial"/>
        <family val="2"/>
      </rPr>
      <t xml:space="preserve">: 1.
</t>
    </r>
    <r>
      <rPr>
        <b/>
        <sz val="11"/>
        <color indexed="8"/>
        <rFont val="Arial"/>
        <family val="2"/>
      </rPr>
      <t>Seguimiento, Evaluación y Mejora</t>
    </r>
    <r>
      <rPr>
        <sz val="11"/>
        <color indexed="8"/>
        <rFont val="Arial"/>
        <family val="2"/>
      </rPr>
      <t xml:space="preserve">: 6. </t>
    </r>
  </si>
  <si>
    <r>
      <rPr>
        <b/>
        <sz val="11"/>
        <color indexed="8"/>
        <rFont val="Arial"/>
        <family val="2"/>
      </rPr>
      <t xml:space="preserve">Materialización del riesgo No 32: </t>
    </r>
    <r>
      <rPr>
        <sz val="11"/>
        <color indexed="8"/>
        <rFont val="Arial"/>
        <family val="2"/>
      </rPr>
      <t>Matriz de Riesgos de Gestión 2017</t>
    </r>
  </si>
  <si>
    <r>
      <rPr>
        <b/>
        <sz val="11"/>
        <color indexed="8"/>
        <rFont val="Arial"/>
        <family val="2"/>
      </rPr>
      <t>26/02/2019.  Actividad ejecutada</t>
    </r>
    <r>
      <rPr>
        <sz val="11"/>
        <color indexed="8"/>
        <rFont val="Arial"/>
        <family val="2"/>
      </rPr>
      <t xml:space="preserve">
Con base a la información suministrada, se observaron los correos electrónicos mediante los cuales se realizaron campañas de socialización de "Política general de seguridad de la información, tratamiento y protección de datos personales" y " Lineamientos de seguridad de la información, tratamiento y protección de datos personales". Por lo anterior se da cumplimiento a la acción establecida de realizar dos campañas de socialización</t>
    </r>
  </si>
  <si>
    <r>
      <rPr>
        <b/>
        <sz val="11"/>
        <color indexed="8"/>
        <rFont val="Arial"/>
        <family val="2"/>
      </rPr>
      <t>Materialización del Riesgo No 38</t>
    </r>
    <r>
      <rPr>
        <sz val="11"/>
        <color indexed="8"/>
        <rFont val="Arial"/>
        <family val="2"/>
      </rPr>
      <t xml:space="preserve"> "Provisión parcial de las plantas de personal de la Agencia"</t>
    </r>
  </si>
  <si>
    <r>
      <rPr>
        <b/>
        <sz val="11"/>
        <color indexed="8"/>
        <rFont val="Arial"/>
        <family val="2"/>
      </rPr>
      <t>Materialización del Riesgo No 12</t>
    </r>
    <r>
      <rPr>
        <sz val="11"/>
        <color indexed="8"/>
        <rFont val="Arial"/>
        <family val="2"/>
      </rPr>
      <t xml:space="preserve"> "Respuesta inoportuna a las PQRSD"</t>
    </r>
  </si>
  <si>
    <r>
      <rPr>
        <b/>
        <sz val="11"/>
        <color indexed="8"/>
        <rFont val="Arial"/>
        <family val="2"/>
      </rPr>
      <t xml:space="preserve">26/02/2019.  Actividad ejecutada
</t>
    </r>
    <r>
      <rPr>
        <sz val="11"/>
        <color indexed="8"/>
        <rFont val="Arial"/>
        <family val="2"/>
      </rPr>
      <t>Con base a la información suministrada por Secretaría General, se observó el segundo informe de implementación de la estrategia de PQRSD con corte a diciembre 2018.</t>
    </r>
  </si>
  <si>
    <r>
      <rPr>
        <b/>
        <sz val="11"/>
        <color indexed="8"/>
        <rFont val="Arial"/>
        <family val="2"/>
      </rPr>
      <t>Materialización del Riesgo No 43</t>
    </r>
    <r>
      <rPr>
        <sz val="11"/>
        <color indexed="8"/>
        <rFont val="Arial"/>
        <family val="2"/>
      </rPr>
      <t xml:space="preserve"> "Formulación de Ficha Técnica Inexacta"</t>
    </r>
  </si>
  <si>
    <r>
      <rPr>
        <b/>
        <sz val="11"/>
        <color indexed="8"/>
        <rFont val="Arial"/>
        <family val="2"/>
      </rPr>
      <t>26/02/2019.  Actividad ejecutada</t>
    </r>
    <r>
      <rPr>
        <sz val="11"/>
        <color indexed="8"/>
        <rFont val="Arial"/>
        <family val="2"/>
      </rPr>
      <t xml:space="preserve">
Se observó la elaboración y publicación del Instructivo ADQBS-I-003 Lineamientos para la formulación de la ficha técnica del proceso de bienes y servicios del la Agencia Nacional de Tierras </t>
    </r>
  </si>
  <si>
    <r>
      <rPr>
        <b/>
        <sz val="11"/>
        <color indexed="8"/>
        <rFont val="Arial"/>
        <family val="2"/>
      </rPr>
      <t>Materialización del Riesgo</t>
    </r>
    <r>
      <rPr>
        <sz val="11"/>
        <color indexed="8"/>
        <rFont val="Arial"/>
        <family val="2"/>
      </rPr>
      <t xml:space="preserve"> </t>
    </r>
    <r>
      <rPr>
        <b/>
        <sz val="11"/>
        <color indexed="8"/>
        <rFont val="Arial"/>
        <family val="2"/>
      </rPr>
      <t xml:space="preserve">No 44 </t>
    </r>
    <r>
      <rPr>
        <sz val="11"/>
        <color indexed="8"/>
        <rFont val="Arial"/>
        <family val="2"/>
      </rPr>
      <t>"Falta de conocimientos técnicos relacionados con las necesidades a contratar, por parte del profesional del grupo de contratos, en la revisión de los documentos precontractuales"</t>
    </r>
  </si>
  <si>
    <r>
      <t xml:space="preserve">26/02/2019.  Actividad ejecutada
</t>
    </r>
    <r>
      <rPr>
        <sz val="11"/>
        <color indexed="8"/>
        <rFont val="Arial"/>
        <family val="2"/>
      </rPr>
      <t>Se observó correo electrónico del 23/10/2018 de Secretaría General, en el que se presenta la razón por la que se solicitó la eliminación del riesgo de Adquisición de bienes y servicios.</t>
    </r>
    <r>
      <rPr>
        <b/>
        <sz val="11"/>
        <color indexed="8"/>
        <rFont val="Arial"/>
        <family val="2"/>
      </rPr>
      <t xml:space="preserve">
</t>
    </r>
  </si>
  <si>
    <r>
      <rPr>
        <b/>
        <sz val="11"/>
        <rFont val="Arial"/>
        <family val="2"/>
      </rPr>
      <t>Conclusiones</t>
    </r>
    <r>
      <rPr>
        <sz val="11"/>
        <rFont val="Arial"/>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</si>
  <si>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</si>
  <si>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rFont val="Arial"/>
        <family val="2"/>
      </rPr>
      <t xml:space="preserve">28/10/2020. </t>
    </r>
    <r>
      <rPr>
        <sz val="11"/>
        <rFont val="Arial"/>
        <family val="2"/>
      </rPr>
      <t xml:space="preserve"> La acción se encuentra en desarrollo </t>
    </r>
  </si>
  <si>
    <r>
      <rPr>
        <b/>
        <sz val="11"/>
        <rFont val="Arial"/>
        <family val="2"/>
      </rPr>
      <t xml:space="preserve">19/01/2021. </t>
    </r>
    <r>
      <rPr>
        <sz val="11"/>
        <rFont val="Arial"/>
        <family val="2"/>
      </rPr>
      <t xml:space="preserve"> Se allego el documento "Muestra PQRSD I Semestre 2019 Corregida Sub Tierras de la Nación", a través del cual en la columna AA se evidenció el seguimiento a la muestra objeto de análisis.</t>
    </r>
  </si>
  <si>
    <r>
      <rPr>
        <b/>
        <sz val="11"/>
        <rFont val="Arial"/>
        <family val="2"/>
      </rPr>
      <t>Conclusiones</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</si>
  <si>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La actividad se encuentra en términos para su ejecución. Cabe señalar que, la fecha de inicio de ejecución fue junio del 2020, sin embargo, el responsable de ejecución no reportó avances de gestión.</t>
    </r>
  </si>
  <si>
    <r>
      <rPr>
        <b/>
        <sz val="11"/>
        <rFont val="Arial"/>
        <family val="2"/>
      </rPr>
      <t xml:space="preserve">19/01/2021.  </t>
    </r>
    <r>
      <rPr>
        <sz val="11"/>
        <rFont val="Arial"/>
        <family val="2"/>
      </rPr>
      <t>Se allegó fotografía de agenda llevada a acaben el marco del cronograma de capacitación del Sistema Orfeo.</t>
    </r>
  </si>
  <si>
    <r>
      <rPr>
        <b/>
        <sz val="11"/>
        <rFont val="Arial"/>
        <family val="2"/>
      </rPr>
      <t xml:space="preserve">Conclusiones </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</si>
  <si>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rFont val="Arial"/>
        <family val="2"/>
      </rPr>
      <t xml:space="preserve">19/01/2021.  </t>
    </r>
    <r>
      <rPr>
        <sz val="11"/>
        <rFont val="Arial"/>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family val="2"/>
      </rPr>
      <t>http://intranet.agenciadetierras.gov.co/wp-content/uploads/2020/12/GEMA-FT-001-PQSRD-Y-FELICITACIONES-FILTRADAS-Y-VIABILIZADAS-Versi%C3%B3n-2-.pdf</t>
    </r>
  </si>
  <si>
    <r>
      <rPr>
        <b/>
        <sz val="11"/>
        <color theme="1"/>
        <rFont val="Arial"/>
        <family val="2"/>
      </rPr>
      <t xml:space="preserve">08/07/2020.  </t>
    </r>
    <r>
      <rPr>
        <sz val="11"/>
        <color theme="1"/>
        <rFont val="Arial"/>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family val="2"/>
      </rPr>
      <t>Normalizar las actividades requeridas para la recepción de las comunicaciones oficiales, independiente de su soporte o medio de ingreso, así como la gestión de las mismas dentro de la Entidad</t>
    </r>
    <r>
      <rPr>
        <sz val="11"/>
        <color theme="1"/>
        <rFont val="Arial"/>
        <family val="2"/>
      </rPr>
      <t xml:space="preserve">".
Por otra parte, se observaron soportes relacionados con la capacitación en el Acuerdo 060 de 2001 al equipo de correspondencia, a saber:
</t>
    </r>
    <r>
      <rPr>
        <b/>
        <sz val="11"/>
        <color theme="1"/>
        <rFont val="Arial"/>
        <family val="2"/>
      </rPr>
      <t>Listado de asistencia</t>
    </r>
    <r>
      <rPr>
        <sz val="11"/>
        <color theme="1"/>
        <rFont val="Arial"/>
        <family val="2"/>
      </rPr>
      <t xml:space="preserve">, del 16/03/2020, en cual participaron8 colaboradores de gestión documental.
</t>
    </r>
    <r>
      <rPr>
        <b/>
        <sz val="11"/>
        <color theme="1"/>
        <rFont val="Arial"/>
        <family val="2"/>
      </rPr>
      <t>Evaluación de la capacitación</t>
    </r>
    <r>
      <rPr>
        <sz val="11"/>
        <color theme="1"/>
        <rFont val="Arial"/>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</si>
  <si>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family val="2"/>
      </rPr>
      <t>"El acta o informe de entrega del cargo debe indicar la relación y ubicación de los archivos físicos y electrónicos entregados</t>
    </r>
    <r>
      <rPr>
        <sz val="11"/>
        <color theme="1"/>
        <rFont val="Arial"/>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family val="2"/>
      </rPr>
      <t xml:space="preserve">http://intranet.agenciadetierras.gov.co/wp-content/uploads/2020/01/ADQBS-I-001-MANUAL-DE-CONTRATACI%C3%93N-V-3-1.pdf
</t>
    </r>
    <r>
      <rPr>
        <sz val="11"/>
        <color theme="1"/>
        <rFont val="Arial"/>
        <family val="2"/>
      </rPr>
      <t>Expuesto lo anterior, la actividad presentó incumplimiento, toda vez que, no se evidenció la incorporación de lineamientos para la entrega de inventarios en el Manual de Contratación.</t>
    </r>
  </si>
  <si>
    <r>
      <rPr>
        <b/>
        <sz val="11"/>
        <rFont val="Arial"/>
        <family val="2"/>
      </rPr>
      <t xml:space="preserve">28/10/2020.  </t>
    </r>
    <r>
      <rPr>
        <sz val="11"/>
        <rFont val="Arial"/>
        <family val="2"/>
      </rPr>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r>
  </si>
  <si>
    <r>
      <rPr>
        <b/>
        <sz val="11"/>
        <rFont val="Arial"/>
        <family val="2"/>
      </rPr>
      <t xml:space="preserve">19/01/2021.  </t>
    </r>
    <r>
      <rPr>
        <sz val="11"/>
        <rFont val="Arial"/>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</si>
  <si>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family val="2"/>
      </rPr>
      <t>27/07/2021.</t>
    </r>
    <r>
      <rPr>
        <sz val="11"/>
        <rFont val="Arial"/>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</si>
  <si>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family val="2"/>
      </rPr>
      <t xml:space="preserve">25/10/2021.  </t>
    </r>
    <r>
      <rPr>
        <sz val="11"/>
        <rFont val="Arial"/>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</si>
  <si>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rFont val="Arial"/>
        <family val="2"/>
      </rPr>
      <t>28/01/2022.</t>
    </r>
    <r>
      <rPr>
        <sz val="11"/>
        <rFont val="Arial"/>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</si>
  <si>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rFont val="Arial"/>
        <family val="2"/>
      </rPr>
      <t xml:space="preserve">28/10/2020. </t>
    </r>
    <r>
      <rPr>
        <sz val="11"/>
        <rFont val="Arial"/>
        <family val="2"/>
      </rPr>
      <t xml:space="preserve"> La dependencia se encuentra en fase preparatoria para el desarrollo de la acción</t>
    </r>
  </si>
  <si>
    <r>
      <rPr>
        <b/>
        <sz val="11"/>
        <rFont val="Arial"/>
        <family val="2"/>
      </rPr>
      <t xml:space="preserve">19/01/2021.  </t>
    </r>
    <r>
      <rPr>
        <sz val="11"/>
        <rFont val="Arial"/>
        <family val="2"/>
      </rPr>
      <t>Se observó el Acta No. 10 del 03/11/2020 del Comité Institucional de Gestión y Desempeño, mediante la cual se presentó y aprobó el cuadro de clasificación documental.</t>
    </r>
  </si>
  <si>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family val="2"/>
      </rPr>
      <t xml:space="preserve">
FEBRERO</t>
    </r>
    <r>
      <rPr>
        <sz val="11"/>
        <color theme="1"/>
        <rFont val="Arial"/>
        <family val="2"/>
      </rPr>
      <t xml:space="preserve">
</t>
    </r>
    <r>
      <rPr>
        <b/>
        <sz val="11"/>
        <color theme="1"/>
        <rFont val="Arial"/>
        <family val="2"/>
      </rPr>
      <t>Acta No. 1 del 04/02/2020</t>
    </r>
    <r>
      <rPr>
        <sz val="11"/>
        <color theme="1"/>
        <rFont val="Arial"/>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family val="2"/>
      </rPr>
      <t>Acta No. 2 del 05/02/2020</t>
    </r>
    <r>
      <rPr>
        <sz val="11"/>
        <color theme="1"/>
        <rFont val="Arial"/>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family val="2"/>
      </rPr>
      <t>Acta No. 3 del 12/02/2020</t>
    </r>
    <r>
      <rPr>
        <sz val="11"/>
        <color theme="1"/>
        <rFont val="Arial"/>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family val="2"/>
      </rPr>
      <t>Acta No. 4 del 13/02/2020</t>
    </r>
    <r>
      <rPr>
        <sz val="11"/>
        <color theme="1"/>
        <rFont val="Arial"/>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family val="2"/>
      </rPr>
      <t>Acta No. 5 del 14/02/2020</t>
    </r>
    <r>
      <rPr>
        <sz val="11"/>
        <color theme="1"/>
        <rFont val="Arial"/>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family val="2"/>
      </rPr>
      <t>Acta No. 6 del 17/02/2020</t>
    </r>
    <r>
      <rPr>
        <sz val="11"/>
        <color theme="1"/>
        <rFont val="Arial"/>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family val="2"/>
      </rPr>
      <t xml:space="preserve">Acta No. 7 del 18/02/2020 </t>
    </r>
    <r>
      <rPr>
        <sz val="11"/>
        <color theme="1"/>
        <rFont val="Arial"/>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family val="2"/>
      </rPr>
      <t>Acta No. 8 del 19/02/2020</t>
    </r>
    <r>
      <rPr>
        <sz val="11"/>
        <color theme="1"/>
        <rFont val="Arial"/>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family val="2"/>
      </rPr>
      <t>Acta No. 9 del 24/02/2020</t>
    </r>
    <r>
      <rPr>
        <sz val="11"/>
        <color theme="1"/>
        <rFont val="Arial"/>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family val="2"/>
      </rPr>
      <t>Acta No. 10 del 25/02/2020</t>
    </r>
    <r>
      <rPr>
        <sz val="11"/>
        <color theme="1"/>
        <rFont val="Arial"/>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</si>
  <si>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</si>
  <si>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No Conformidad No. 6</t>
    </r>
    <r>
      <rPr>
        <sz val="11"/>
        <rFont val="Arial"/>
        <family val="2"/>
      </rPr>
      <t>: Incumplimiento en la publicación del Programa de Gestión Documental – PGD de la Agencia.</t>
    </r>
  </si>
  <si>
    <r>
      <rPr>
        <b/>
        <sz val="11"/>
        <color theme="1"/>
        <rFont val="Arial"/>
        <family val="2"/>
      </rPr>
      <t xml:space="preserve">08/07/2020. </t>
    </r>
    <r>
      <rPr>
        <sz val="11"/>
        <color theme="1"/>
        <rFont val="Arial"/>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family val="2"/>
      </rPr>
      <t xml:space="preserve"> www.agenciadetierras.gov.co/wp-content/uploads/2018/12/ADMBS-Plan-002-PROGRAMA-DE-GESTION-DOCUMENTAL-ANT.pdf</t>
    </r>
    <r>
      <rPr>
        <sz val="11"/>
        <color theme="1"/>
        <rFont val="Arial"/>
        <family val="2"/>
      </rPr>
      <t xml:space="preserve"> </t>
    </r>
  </si>
  <si>
    <r>
      <t>08/07/2020.  Se observó el documento Política de Gestión Documental 2020,  cuyo objeto es "</t>
    </r>
    <r>
      <rPr>
        <i/>
        <sz val="11"/>
        <color theme="1"/>
        <rFont val="Arial"/>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</si>
  <si>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 xml:space="preserve">19/01/2021. </t>
    </r>
    <r>
      <rPr>
        <sz val="11"/>
        <rFont val="Arial"/>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</si>
  <si>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t>08/07/2020.  Se observó el Acta No. 20190925-01 del  29/04/2020, de tema Socialización y Aplicación Plan de Preservación Digital a Largo Plazo y en cuyo resumen de compromisos y observaciones se estableció que "</t>
    </r>
    <r>
      <rPr>
        <i/>
        <sz val="11"/>
        <color theme="1"/>
        <rFont val="Arial"/>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</si>
  <si>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r>
      <rPr>
        <b/>
        <sz val="11"/>
        <rFont val="Arial"/>
        <family val="2"/>
      </rPr>
      <t xml:space="preserve">28/10/2020. </t>
    </r>
    <r>
      <rPr>
        <sz val="11"/>
        <rFont val="Arial"/>
        <family val="2"/>
      </rPr>
      <t xml:space="preserve"> 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r>
  </si>
  <si>
    <r>
      <rPr>
        <b/>
        <sz val="11"/>
        <rFont val="Arial"/>
        <family val="2"/>
      </rPr>
      <t xml:space="preserve">19/01/2021. </t>
    </r>
    <r>
      <rPr>
        <sz val="11"/>
        <rFont val="Arial"/>
        <family val="2"/>
      </rPr>
      <t xml:space="preserve"> Se allegó documento Cronograma Plan de Preservación Digital a largo plazo, sin embargo, este no contiene las fechas de inicio y finalización de las actividades propuestas.</t>
    </r>
  </si>
  <si>
    <r>
      <rPr>
        <b/>
        <sz val="11"/>
        <rFont val="Arial"/>
        <family val="2"/>
      </rPr>
      <t xml:space="preserve">27/07/2021. </t>
    </r>
    <r>
      <rPr>
        <sz val="11"/>
        <rFont val="Arial"/>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</si>
  <si>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t xml:space="preserve">En atención a la no conformidad, el equipo de Infraestructura y Soporte Tecnológico de la Secretaría General, elabora y formaliza en el Sistema Integrado de Gestión el Procedimiento para la configuración de equipos de computo en la ANT, información que se puede verificar en el siguiente enlace:
</t>
    </r>
    <r>
      <rPr>
        <sz val="11"/>
        <color theme="8"/>
        <rFont val="Arial"/>
        <family val="2"/>
      </rPr>
      <t xml:space="preserve">http://intranet.agenciadetierras.gov.co/wp-content/uploads/2020/06/GINFO-P-008-CONFIGURACI%C3%93N-DE-EQUIPOS-DE-C%C3%93MPUTO-2.pdf </t>
    </r>
  </si>
  <si>
    <r>
      <rPr>
        <b/>
        <sz val="11"/>
        <color theme="1"/>
        <rFont val="Arial"/>
        <family val="2"/>
      </rPr>
      <t xml:space="preserve">08/07/2020.  </t>
    </r>
    <r>
      <rPr>
        <sz val="11"/>
        <color theme="1"/>
        <rFont val="Arial"/>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family val="2"/>
      </rPr>
      <t>http://intranet.agenciadetierras.gov.co/wp-content/uploads/2020/06/GINFO-P-008-CONFIGURACI%C3%93N-DE-EQUIPOS-DE-C%C3%93MPUTO-2.pdf</t>
    </r>
  </si>
  <si>
    <r>
      <rPr>
        <b/>
        <sz val="11"/>
        <rFont val="Arial"/>
        <family val="2"/>
      </rPr>
      <t xml:space="preserve">No conformidad 1.  </t>
    </r>
    <r>
      <rPr>
        <sz val="11"/>
        <rFont val="Arial"/>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</si>
  <si>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family val="2"/>
      </rPr>
      <t>Correo Ajuste Plan de Mejoramiento</t>
    </r>
    <r>
      <rPr>
        <sz val="11"/>
        <color theme="1"/>
        <rFont val="Arial"/>
        <family val="2"/>
      </rPr>
      <t>, se podrá visualizar la trazabilidad de estas comunicaciones
De igual manera se expresa que al corte no se reportan avances.</t>
    </r>
  </si>
  <si>
    <r>
      <rPr>
        <b/>
        <sz val="11"/>
        <rFont val="Arial"/>
        <family val="2"/>
      </rPr>
      <t xml:space="preserve">28/10/2020.  </t>
    </r>
    <r>
      <rPr>
        <sz val="11"/>
        <rFont val="Arial"/>
        <family val="2"/>
      </rPr>
      <t xml:space="preserve">Se evidencia cumplimiento de las acciones programadas </t>
    </r>
  </si>
  <si>
    <r>
      <rPr>
        <b/>
        <sz val="11"/>
        <rFont val="Arial"/>
        <family val="2"/>
      </rPr>
      <t xml:space="preserve">20/01/2021. </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</si>
  <si>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family val="2"/>
      </rPr>
      <t xml:space="preserve">No conformidad 1. </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</si>
  <si>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 xml:space="preserve">28/10/2020. </t>
    </r>
    <r>
      <rPr>
        <sz val="11"/>
        <rFont val="Arial"/>
        <family val="2"/>
      </rPr>
      <t xml:space="preserve"> Se evidencia cumplimiento parcial de las acciones programadas </t>
    </r>
  </si>
  <si>
    <r>
      <rPr>
        <b/>
        <sz val="11"/>
        <rFont val="Arial"/>
        <family val="2"/>
      </rPr>
      <t>20/01/2021.</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</si>
  <si>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</si>
  <si>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family val="2"/>
      </rPr>
      <t xml:space="preserve">20/01/2021. </t>
    </r>
    <r>
      <rPr>
        <sz val="11"/>
        <rFont val="Arial"/>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</si>
  <si>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</si>
  <si>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r>
      <rPr>
        <b/>
        <sz val="11"/>
        <rFont val="Arial"/>
        <family val="2"/>
      </rPr>
      <t>No conformidad 1.</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</si>
  <si>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28/10/2020.</t>
    </r>
    <r>
      <rPr>
        <sz val="11"/>
        <rFont val="Arial"/>
        <family val="2"/>
      </rPr>
      <t xml:space="preserve">  Se evidencia cumplimiento de las acciones programadas </t>
    </r>
  </si>
  <si>
    <r>
      <rPr>
        <b/>
        <sz val="11"/>
        <rFont val="Arial"/>
        <family val="2"/>
      </rPr>
      <t xml:space="preserve">20/01/2021. </t>
    </r>
    <r>
      <rPr>
        <sz val="11"/>
        <rFont val="Arial"/>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</si>
  <si>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family val="2"/>
      </rPr>
      <t>No conformidad 2.</t>
    </r>
    <r>
      <rPr>
        <sz val="11"/>
        <rFont val="Arial"/>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</si>
  <si>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family val="2"/>
      </rPr>
      <t xml:space="preserve">20/01/2021. </t>
    </r>
    <r>
      <rPr>
        <sz val="11"/>
        <rFont val="Arial"/>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</si>
  <si>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family val="2"/>
      </rPr>
      <t xml:space="preserve">20/01/2021.  </t>
    </r>
    <r>
      <rPr>
        <sz val="11"/>
        <rFont val="Arial"/>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</si>
  <si>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r>
      <rPr>
        <b/>
        <sz val="11"/>
        <rFont val="Arial"/>
        <family val="2"/>
      </rPr>
      <t xml:space="preserve">29/07/2021. </t>
    </r>
    <r>
      <rPr>
        <sz val="11"/>
        <rFont val="Arial"/>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</si>
  <si>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family val="2"/>
      </rPr>
      <t xml:space="preserve">Conclusión 2. </t>
    </r>
    <r>
      <rPr>
        <sz val="11"/>
        <rFont val="Arial"/>
        <family val="2"/>
      </rPr>
      <t xml:space="preserve"> Fortalecer los mecanismos para el cargue de los documentos asociados a la información suministrada, la cual sirve de soporte para evidenciar las actividades ejecutadas durante el periodo evaluado y dar cumplimiento a la normatividad</t>
    </r>
  </si>
  <si>
    <r>
      <rPr>
        <b/>
        <sz val="11"/>
        <rFont val="Arial"/>
        <family val="2"/>
      </rPr>
      <t>29/01/2021.</t>
    </r>
    <r>
      <rPr>
        <sz val="11"/>
        <rFont val="Arial"/>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</si>
  <si>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family val="2"/>
      </rPr>
      <t>Conclusión 1.</t>
    </r>
    <r>
      <rPr>
        <sz val="11"/>
        <rFont val="Arial"/>
        <family val="2"/>
      </rPr>
      <t xml:space="preserve">  Todos los indicadores presentan incumplimiento al reporte de avance cualitativo y cuantitativo y o fueron actualizados de forma extemporánea</t>
    </r>
  </si>
  <si>
    <r>
      <rPr>
        <b/>
        <sz val="11"/>
        <rFont val="Arial"/>
        <family val="2"/>
      </rPr>
      <t xml:space="preserve">29/01/2021.  </t>
    </r>
    <r>
      <rPr>
        <sz val="11"/>
        <rFont val="Arial"/>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</si>
  <si>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family val="2"/>
      </rPr>
      <t xml:space="preserve">27/07/2021. </t>
    </r>
    <r>
      <rPr>
        <sz val="11"/>
        <rFont val="Arial"/>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</si>
  <si>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family val="2"/>
      </rPr>
      <t>Conclusiones</t>
    </r>
    <r>
      <rPr>
        <sz val="11"/>
        <color theme="1"/>
        <rFont val="Arial"/>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</si>
  <si>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r>
      <rPr>
        <b/>
        <sz val="11"/>
        <color theme="1"/>
        <rFont val="Arial"/>
        <family val="2"/>
      </rPr>
      <t xml:space="preserve">28/10/2020. </t>
    </r>
    <r>
      <rPr>
        <sz val="11"/>
        <color theme="1"/>
        <rFont val="Arial"/>
        <family val="2"/>
      </rPr>
      <t xml:space="preserve"> En términos.</t>
    </r>
  </si>
  <si>
    <r>
      <rPr>
        <b/>
        <sz val="11"/>
        <color theme="1"/>
        <rFont val="Arial"/>
        <family val="2"/>
      </rPr>
      <t xml:space="preserve">19/01/2021. </t>
    </r>
    <r>
      <rPr>
        <sz val="11"/>
        <color theme="1"/>
        <rFont val="Arial"/>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</si>
  <si>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r>
      <rPr>
        <b/>
        <sz val="11"/>
        <color theme="1"/>
        <rFont val="Arial"/>
        <family val="2"/>
      </rPr>
      <t>27/07/2021.</t>
    </r>
    <r>
      <rPr>
        <sz val="11"/>
        <color theme="1"/>
        <rFont val="Arial"/>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</si>
  <si>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family val="2"/>
      </rPr>
      <t xml:space="preserve">21/01/2021. </t>
    </r>
    <r>
      <rPr>
        <sz val="11"/>
        <rFont val="Arial"/>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</si>
  <si>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family val="2"/>
      </rPr>
      <t xml:space="preserve">21/01/2021.  </t>
    </r>
    <r>
      <rPr>
        <sz val="11"/>
        <rFont val="Arial"/>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</si>
  <si>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r>
      <rPr>
        <b/>
        <sz val="11"/>
        <rFont val="Arial"/>
        <family val="2"/>
      </rPr>
      <t xml:space="preserve">27/07/2021.  </t>
    </r>
    <r>
      <rPr>
        <sz val="11"/>
        <rFont val="Arial"/>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</si>
  <si>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rFont val="Arial"/>
        <family val="2"/>
      </rPr>
      <t>15/07/2022</t>
    </r>
    <r>
      <rPr>
        <sz val="11"/>
        <rFont val="Arial"/>
        <family val="2"/>
      </rPr>
      <t>. El equipo auditor de la Oficina de Control Interno en el ejercicio de la auditoria Adjudicación Del Subsidio Integral De Reforma Agraria – SIRA 2021 evaluó la efectividad de la presente acción,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</si>
  <si>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r>
      <rPr>
        <b/>
        <sz val="11"/>
        <color theme="1"/>
        <rFont val="Arial"/>
        <family val="2"/>
      </rPr>
      <t xml:space="preserve">29/01/2021. </t>
    </r>
    <r>
      <rPr>
        <sz val="11"/>
        <color theme="1"/>
        <rFont val="Arial"/>
        <family val="2"/>
      </rPr>
      <t xml:space="preserve"> La acción de mejora se encuentra en términos para su ejecución</t>
    </r>
  </si>
  <si>
    <r>
      <rPr>
        <b/>
        <sz val="11"/>
        <color theme="1"/>
        <rFont val="Arial"/>
        <family val="2"/>
      </rPr>
      <t xml:space="preserve">30/07/2021.  </t>
    </r>
    <r>
      <rPr>
        <sz val="11"/>
        <color theme="1"/>
        <rFont val="Arial"/>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
30/07/2021. </t>
    </r>
    <r>
      <rPr>
        <sz val="11"/>
        <color theme="1"/>
        <rFont val="Arial"/>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</si>
  <si>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r>
      <rPr>
        <b/>
        <sz val="11"/>
        <color theme="1"/>
        <rFont val="Arial"/>
        <family val="2"/>
      </rPr>
      <t>Como avance de gestión,</t>
    </r>
    <r>
      <rPr>
        <sz val="11"/>
        <color theme="1"/>
        <rFont val="Arial"/>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</si>
  <si>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family val="2"/>
      </rPr>
      <t xml:space="preserve">9/10/2021. </t>
    </r>
    <r>
      <rPr>
        <sz val="11"/>
        <color theme="1"/>
        <rFont val="Arial"/>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</si>
  <si>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family val="2"/>
      </rPr>
      <t>15/01/2022.</t>
    </r>
    <r>
      <rPr>
        <sz val="11"/>
        <color theme="1"/>
        <rFont val="Arial"/>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</si>
  <si>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family val="2"/>
      </rPr>
      <t xml:space="preserve">30/07/2021. </t>
    </r>
    <r>
      <rPr>
        <sz val="11"/>
        <color theme="1"/>
        <rFont val="Arial"/>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30/07/2021. </t>
    </r>
    <r>
      <rPr>
        <sz val="11"/>
        <color theme="1"/>
        <rFont val="Arial"/>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</si>
  <si>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family val="2"/>
      </rPr>
      <t>Se solicita pasar el estado de esta acción a ejecutada,</t>
    </r>
    <r>
      <rPr>
        <sz val="11"/>
        <color theme="1"/>
        <rFont val="Arial"/>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críticos de la Entidad con sus respectivas matrices de medición de impactos.
</t>
    </r>
  </si>
  <si>
    <r>
      <rPr>
        <b/>
        <sz val="11"/>
        <color theme="1"/>
        <rFont val="Arial"/>
        <family val="2"/>
      </rPr>
      <t>9/10/2021.</t>
    </r>
    <r>
      <rPr>
        <sz val="11"/>
        <color theme="1"/>
        <rFont val="Arial"/>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</si>
  <si>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family val="2"/>
      </rPr>
      <t xml:space="preserve">27/07/2021.  </t>
    </r>
    <r>
      <rPr>
        <sz val="11"/>
        <color theme="1"/>
        <rFont val="Arial"/>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</si>
  <si>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family val="2"/>
      </rPr>
      <t xml:space="preserve">Como avance de gestión, </t>
    </r>
    <r>
      <rPr>
        <sz val="11"/>
        <color theme="1"/>
        <rFont val="Arial"/>
        <family val="2"/>
      </rPr>
      <t xml:space="preserve">está en el proceso de la ejecución de las actividades previstas para el informe de resultados del BIA  se anexa el informe preliminar el cual esta en construcción </t>
    </r>
  </si>
  <si>
    <r>
      <rPr>
        <b/>
        <sz val="11"/>
        <color theme="1"/>
        <rFont val="Arial"/>
        <family val="2"/>
      </rPr>
      <t>9/10/2021.</t>
    </r>
    <r>
      <rPr>
        <sz val="11"/>
        <color theme="1"/>
        <rFont val="Arial"/>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</si>
  <si>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family val="2"/>
      </rPr>
      <t xml:space="preserve">15/01/2022. </t>
    </r>
    <r>
      <rPr>
        <sz val="11"/>
        <color theme="1"/>
        <rFont val="Arial"/>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</si>
  <si>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r>
      <rPr>
        <b/>
        <sz val="11"/>
        <color theme="1"/>
        <rFont val="Arial"/>
        <family val="2"/>
      </rPr>
      <t xml:space="preserve">27/07/2021.  </t>
    </r>
    <r>
      <rPr>
        <sz val="11"/>
        <color theme="1"/>
        <rFont val="Arial"/>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</si>
  <si>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family val="2"/>
      </rPr>
      <t xml:space="preserve">21/10/2021. </t>
    </r>
    <r>
      <rPr>
        <sz val="11"/>
        <color theme="1"/>
        <rFont val="Arial"/>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family val="2"/>
      </rPr>
      <t xml:space="preserve">
10/10/2021. </t>
    </r>
    <r>
      <rPr>
        <sz val="11"/>
        <color theme="1"/>
        <rFont val="Arial"/>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</si>
  <si>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family val="2"/>
      </rPr>
      <t xml:space="preserve">19/01/2021. </t>
    </r>
    <r>
      <rPr>
        <sz val="11"/>
        <color theme="1"/>
        <rFont val="Arial"/>
        <family val="2"/>
      </rPr>
      <t xml:space="preserve">  No se allegaron avances de gestión por parte de la Secretaría General.</t>
    </r>
  </si>
  <si>
    <r>
      <rPr>
        <b/>
        <sz val="11"/>
        <color theme="1"/>
        <rFont val="Arial"/>
        <family val="2"/>
      </rPr>
      <t xml:space="preserve">27/07/2021. </t>
    </r>
    <r>
      <rPr>
        <sz val="11"/>
        <color theme="1"/>
        <rFont val="Arial"/>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</si>
  <si>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family val="2"/>
      </rPr>
      <t xml:space="preserve">27/07/2021. </t>
    </r>
    <r>
      <rPr>
        <sz val="11"/>
        <color theme="1"/>
        <rFont val="Arial"/>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</si>
  <si>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family val="2"/>
      </rPr>
      <t xml:space="preserve">29/07/2021. </t>
    </r>
    <r>
      <rPr>
        <sz val="11"/>
        <color theme="1"/>
        <rFont val="Arial"/>
        <family val="2"/>
      </rPr>
      <t>Se allegó 6 archivos TFS Status, sin embargo, no se suministró los correos electrónicos enviados a la SSIT junto con el indicador.
Acción de mejora en términos.</t>
    </r>
  </si>
  <si>
    <r>
      <rPr>
        <b/>
        <sz val="11"/>
        <color theme="1"/>
        <rFont val="Arial"/>
        <family val="2"/>
      </rPr>
      <t>Se solicita pasar el estado de esta acción a ejecutada,</t>
    </r>
    <r>
      <rPr>
        <sz val="11"/>
        <color theme="1"/>
        <rFont val="Arial"/>
        <family val="2"/>
      </rPr>
      <t xml:space="preserve"> ya que se remiten los correos con la generación y entrega de indicadores de seguimiento al procedimiento de Construcción de software mensual correspondientes de enero a agosto del 2021</t>
    </r>
  </si>
  <si>
    <r>
      <rPr>
        <b/>
        <sz val="11"/>
        <color theme="1"/>
        <rFont val="Arial"/>
        <family val="2"/>
      </rPr>
      <t xml:space="preserve">10/10/2021. </t>
    </r>
    <r>
      <rPr>
        <sz val="11"/>
        <color theme="1"/>
        <rFont val="Arial"/>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</si>
  <si>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family val="2"/>
      </rPr>
      <t xml:space="preserve">27/07/2021. </t>
    </r>
    <r>
      <rPr>
        <sz val="11"/>
        <color theme="1"/>
        <rFont val="Arial"/>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</si>
  <si>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family val="2"/>
      </rPr>
      <t>13/10/2021.</t>
    </r>
    <r>
      <rPr>
        <sz val="11"/>
        <color theme="1"/>
        <rFont val="Arial"/>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</si>
  <si>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family val="2"/>
      </rPr>
      <t>27/07/2021.</t>
    </r>
    <r>
      <rPr>
        <sz val="11"/>
        <color theme="1"/>
        <rFont val="Arial"/>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</si>
  <si>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family val="2"/>
      </rPr>
      <t>14/10/2021.</t>
    </r>
    <r>
      <rPr>
        <sz val="11"/>
        <color theme="1"/>
        <rFont val="Arial"/>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</si>
  <si>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family val="2"/>
      </rPr>
      <t xml:space="preserve">27/07/2021. </t>
    </r>
    <r>
      <rPr>
        <sz val="11"/>
        <color theme="1"/>
        <rFont val="Arial"/>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</si>
  <si>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family val="2"/>
      </rPr>
      <t xml:space="preserve">14/10/2021. </t>
    </r>
    <r>
      <rPr>
        <sz val="11"/>
        <color theme="1"/>
        <rFont val="Arial"/>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 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</si>
  <si>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r>
      <rPr>
        <b/>
        <sz val="11"/>
        <rFont val="Arial"/>
        <family val="2"/>
      </rPr>
      <t>Conclusión 1.</t>
    </r>
    <r>
      <rPr>
        <sz val="11"/>
        <rFont val="Arial"/>
        <family val="2"/>
      </rPr>
      <t xml:space="preserve"> La Notificación o comunicación de actos administrativos, se evidenciaron incumplimientos relacionados con el no uso del buzón info@agenciadetierras.gov.co y la autorización de medios electrónicos.</t>
    </r>
  </si>
  <si>
    <r>
      <rPr>
        <b/>
        <sz val="11"/>
        <color theme="1"/>
        <rFont val="Arial"/>
        <family val="2"/>
      </rPr>
      <t xml:space="preserve">27/07/2021. </t>
    </r>
    <r>
      <rPr>
        <sz val="11"/>
        <color theme="1"/>
        <rFont val="Arial"/>
        <family val="2"/>
      </rPr>
      <t xml:space="preserve"> Se observó banner y correos electrónicos informativos sobre el uso del correo electrónico Info@agenciadetierras.gov.co</t>
    </r>
  </si>
  <si>
    <r>
      <rPr>
        <b/>
        <sz val="11"/>
        <color theme="1"/>
        <rFont val="Arial"/>
        <family val="2"/>
      </rPr>
      <t xml:space="preserve">27/07/2021.  </t>
    </r>
    <r>
      <rPr>
        <sz val="11"/>
        <color theme="1"/>
        <rFont val="Arial"/>
        <family val="2"/>
      </rPr>
      <t>La acción de mejora presentó avances de gestión documentados, observándose el documento base del procedimiento NUMERACIÓN, NOTIFICACIÓN, COMUNICACIÓN Y PUBLICACIÓN DE RESOLUCIONES Y AUTOS</t>
    </r>
  </si>
  <si>
    <r>
      <rPr>
        <b/>
        <sz val="11"/>
        <color theme="1"/>
        <rFont val="Arial"/>
        <family val="2"/>
      </rPr>
      <t xml:space="preserve">25/10/2021. </t>
    </r>
    <r>
      <rPr>
        <sz val="11"/>
        <color theme="1"/>
        <rFont val="Arial"/>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</si>
  <si>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family val="2"/>
      </rPr>
      <t xml:space="preserve">31/01/2022.  </t>
    </r>
    <r>
      <rPr>
        <sz val="11"/>
        <color theme="1"/>
        <rFont val="Arial"/>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family val="2"/>
      </rPr>
      <t xml:space="preserve">
28/01/2022.  </t>
    </r>
    <r>
      <rPr>
        <sz val="11"/>
        <color theme="1"/>
        <rFont val="Arial"/>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</si>
  <si>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rFont val="Arial"/>
        <family val="2"/>
      </rPr>
      <t xml:space="preserve">Conclusión 2. </t>
    </r>
    <r>
      <rPr>
        <sz val="11"/>
        <rFont val="Arial"/>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</si>
  <si>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r>
      <rPr>
        <b/>
        <sz val="11"/>
        <color theme="1"/>
        <rFont val="Arial"/>
        <family val="2"/>
      </rPr>
      <t xml:space="preserve">27/07/2021. </t>
    </r>
    <r>
      <rPr>
        <sz val="11"/>
        <color theme="1"/>
        <rFont val="Arial"/>
        <family val="2"/>
      </rPr>
      <t xml:space="preserve"> Se observó caso IM-85-814-7-148  a través del cual se solicitó la modificación de los tiempos de respuesta así, Petición 30 días, Solicitud de documentos 20 días, Consultas 35 días.</t>
    </r>
  </si>
  <si>
    <r>
      <rPr>
        <b/>
        <sz val="11"/>
        <color theme="1"/>
        <rFont val="Arial"/>
        <family val="2"/>
      </rPr>
      <t xml:space="preserve">27/07/2021. </t>
    </r>
    <r>
      <rPr>
        <sz val="11"/>
        <color theme="1"/>
        <rFont val="Arial"/>
        <family val="2"/>
      </rPr>
      <t xml:space="preserve"> Se observó banner y correos electrónicos de notificación al personal de la ANT la modificación de los términos de respuestas a peticiones </t>
    </r>
  </si>
  <si>
    <r>
      <rPr>
        <b/>
        <sz val="11"/>
        <rFont val="Arial"/>
        <family val="2"/>
      </rPr>
      <t xml:space="preserve">Conclusión 3. </t>
    </r>
    <r>
      <rPr>
        <sz val="11"/>
        <rFont val="Arial"/>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</si>
  <si>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color theme="1"/>
        <rFont val="Arial"/>
        <family val="2"/>
      </rPr>
      <t xml:space="preserve">27/07/2021. </t>
    </r>
    <r>
      <rPr>
        <sz val="11"/>
        <color theme="1"/>
        <rFont val="Arial"/>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</si>
  <si>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family val="2"/>
      </rPr>
      <t xml:space="preserve">25/10/2021.  </t>
    </r>
    <r>
      <rPr>
        <sz val="11"/>
        <color theme="1"/>
        <rFont val="Arial"/>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</si>
  <si>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r>
      <rPr>
        <b/>
        <sz val="11"/>
        <color theme="1"/>
        <rFont val="Arial"/>
        <family val="2"/>
      </rPr>
      <t xml:space="preserve">28/01/2022. </t>
    </r>
    <r>
      <rPr>
        <sz val="11"/>
        <color theme="1"/>
        <rFont val="Arial"/>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</si>
  <si>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r>
      <rPr>
        <b/>
        <sz val="11"/>
        <rFont val="Arial"/>
        <family val="2"/>
      </rPr>
      <t>Conclusión 4.</t>
    </r>
    <r>
      <rPr>
        <sz val="11"/>
        <rFont val="Arial"/>
        <family val="2"/>
      </rPr>
      <t xml:space="preserve"> La administración de bienes, se evidenciaron inconsistencias relacionadas con el control de la salida de los bienes, tales como, el no diligenciamiento de la forma ADMBS-F-032 Salida Individual de elementos establecida para tal fin.</t>
    </r>
  </si>
  <si>
    <r>
      <rPr>
        <b/>
        <sz val="11"/>
        <color theme="1"/>
        <rFont val="Arial"/>
        <family val="2"/>
      </rPr>
      <t xml:space="preserve">27/07/2021. </t>
    </r>
    <r>
      <rPr>
        <sz val="11"/>
        <color theme="1"/>
        <rFont val="Arial"/>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</si>
  <si>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family val="2"/>
      </rPr>
      <t xml:space="preserve">25/10/2021. </t>
    </r>
    <r>
      <rPr>
        <sz val="11"/>
        <color theme="1"/>
        <rFont val="Arial"/>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</si>
  <si>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family val="2"/>
      </rPr>
      <t>28/01/2022.</t>
    </r>
    <r>
      <rPr>
        <sz val="11"/>
        <color theme="1"/>
        <rFont val="Arial"/>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</si>
  <si>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family val="2"/>
      </rPr>
      <t xml:space="preserve">25/04/2022.  </t>
    </r>
    <r>
      <rPr>
        <sz val="11"/>
        <color theme="1"/>
        <rFont val="Arial"/>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</si>
  <si>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r>
      <rPr>
        <b/>
        <sz val="11"/>
        <color theme="1"/>
        <rFont val="Arial"/>
        <family val="2"/>
      </rPr>
      <t>T</t>
    </r>
    <r>
      <rPr>
        <sz val="11"/>
        <color theme="1"/>
        <rFont val="Arial"/>
        <family val="2"/>
      </rPr>
      <t>eniendo en cuenta  la observación realizada por la Oficina  de control interno,  respecto al seguimiento y  control de salida de bienes, se  informa que se realizo una mejora al formato ADMBS-F-032 FORMA SALIDA INDIVIDUAL DE ELEMENTOS, se creo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t>
    </r>
  </si>
  <si>
    <r>
      <rPr>
        <b/>
        <sz val="11"/>
        <color theme="1"/>
        <rFont val="Arial"/>
        <family val="2"/>
      </rPr>
      <t xml:space="preserve">19/07/2022. </t>
    </r>
    <r>
      <rPr>
        <sz val="11"/>
        <color theme="1"/>
        <rFont val="Arial"/>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</si>
  <si>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rFont val="Arial"/>
        <family val="2"/>
      </rPr>
      <t>Conclusión 5.</t>
    </r>
    <r>
      <rPr>
        <sz val="11"/>
        <rFont val="Arial"/>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</si>
  <si>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r>
      <rPr>
        <b/>
        <sz val="11"/>
        <color theme="1"/>
        <rFont val="Arial"/>
        <family val="2"/>
      </rPr>
      <t xml:space="preserve">27/07/2021. </t>
    </r>
    <r>
      <rPr>
        <sz val="11"/>
        <color theme="1"/>
        <rFont val="Arial"/>
        <family val="2"/>
      </rPr>
      <t xml:space="preserve"> Se observó soporte de programación de reunión para el 01/02/2021, así mismo, se allegó  la configuración del túnel y su activación.</t>
    </r>
  </si>
  <si>
    <r>
      <rPr>
        <b/>
        <sz val="11"/>
        <rFont val="Arial"/>
        <family val="2"/>
      </rPr>
      <t xml:space="preserve">NO CONFORMIDAD N°1 NO PUBLICACIÓN EN TIENDA VIRTUAL DEL ESTADO COLOMBIANO 
</t>
    </r>
    <r>
      <rPr>
        <sz val="11"/>
        <rFont val="Arial"/>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family val="2"/>
      </rPr>
      <t xml:space="preserve">
</t>
    </r>
  </si>
  <si>
    <r>
      <rPr>
        <b/>
        <sz val="11"/>
        <color theme="1"/>
        <rFont val="Arial"/>
        <family val="2"/>
      </rPr>
      <t xml:space="preserve">27/07/2021.  </t>
    </r>
    <r>
      <rPr>
        <sz val="11"/>
        <color theme="1"/>
        <rFont val="Arial"/>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</si>
  <si>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family val="2"/>
      </rPr>
      <t>27/07/2021.</t>
    </r>
    <r>
      <rPr>
        <sz val="11"/>
        <color theme="1"/>
        <rFont val="Arial"/>
        <family val="2"/>
      </rPr>
      <t xml:space="preserve">  La acción de mejora reportó avances de gestión documentados, su ejecución esta programada para diciembre del 2021</t>
    </r>
  </si>
  <si>
    <r>
      <rPr>
        <b/>
        <sz val="11"/>
        <color theme="1"/>
        <rFont val="Arial"/>
        <family val="2"/>
      </rPr>
      <t xml:space="preserve">26/10/2021.  </t>
    </r>
    <r>
      <rPr>
        <sz val="11"/>
        <color theme="1"/>
        <rFont val="Arial"/>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</si>
  <si>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family val="2"/>
      </rPr>
      <t xml:space="preserve">28/01/2022. </t>
    </r>
    <r>
      <rPr>
        <sz val="11"/>
        <color theme="1"/>
        <rFont val="Arial"/>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</si>
  <si>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family val="2"/>
      </rPr>
      <t xml:space="preserve">27/07/2021.  </t>
    </r>
    <r>
      <rPr>
        <sz val="11"/>
        <color theme="1"/>
        <rFont val="Arial"/>
        <family val="2"/>
      </rPr>
      <t>Se observó captura de pantalla de SECOP, donde se evidencia la publicación del acta de audiencia de adjudicación LP-002-202</t>
    </r>
  </si>
  <si>
    <r>
      <t xml:space="preserve">NO CONFORMIDAD N°2. NO DISPONIBILIDAD DE INFORMACIÓN (PUBLICIDAD) 
</t>
    </r>
    <r>
      <rPr>
        <sz val="11"/>
        <rFont val="Arial"/>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family val="2"/>
      </rPr>
      <t xml:space="preserve">
-INCONSISTENCIAS EN LA INFORMACIÓN PUBLICADA POR LA ANT EN LAS PLATAFORMAS. </t>
    </r>
  </si>
  <si>
    <r>
      <rPr>
        <b/>
        <sz val="11"/>
        <color theme="1"/>
        <rFont val="Arial"/>
        <family val="2"/>
      </rPr>
      <t>26/10/2021.</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</si>
  <si>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rFont val="Arial"/>
        <family val="2"/>
      </rPr>
      <t xml:space="preserve">NO CONFORMIDAD N°3. FALTA A LOS PRINCIPIOS DE LA CONTRATACION ESTATAL POR LA CANCELACION DE ORDENES DE COMPRA 
</t>
    </r>
    <r>
      <rPr>
        <sz val="11"/>
        <rFont val="Arial"/>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</si>
  <si>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rPr>
        <b/>
        <sz val="11"/>
        <color theme="1"/>
        <rFont val="Arial"/>
        <family val="2"/>
      </rPr>
      <t>25/10/2021</t>
    </r>
    <r>
      <rPr>
        <sz val="11"/>
        <color theme="1"/>
        <rFont val="Arial"/>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</si>
  <si>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family val="2"/>
      </rPr>
      <t xml:space="preserve">26/10/2021. </t>
    </r>
    <r>
      <rPr>
        <sz val="11"/>
        <color theme="1"/>
        <rFont val="Arial"/>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</si>
  <si>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family val="2"/>
      </rPr>
      <t>28/01/2022.</t>
    </r>
    <r>
      <rPr>
        <sz val="11"/>
        <color theme="1"/>
        <rFont val="Arial"/>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</si>
  <si>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rFont val="Arial"/>
        <family val="2"/>
      </rPr>
      <t>NO CONFORMIDAD N°4 DEBILIDADES EN LA PUBLICACIÓN DE LA INFORMACIÓN PRESUPUESTAL.</t>
    </r>
    <r>
      <rPr>
        <sz val="11"/>
        <rFont val="Arial"/>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</si>
  <si>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color theme="1"/>
        <rFont val="Arial"/>
        <family val="2"/>
      </rPr>
      <t>25/10/2021.</t>
    </r>
    <r>
      <rPr>
        <sz val="11"/>
        <color theme="1"/>
        <rFont val="Arial"/>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</si>
  <si>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family val="2"/>
      </rPr>
      <t xml:space="preserve">27/07/2021.  </t>
    </r>
    <r>
      <rPr>
        <sz val="11"/>
        <color theme="1"/>
        <rFont val="Arial"/>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</si>
  <si>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family val="2"/>
      </rPr>
      <t xml:space="preserve">25/10/2021. </t>
    </r>
    <r>
      <rPr>
        <sz val="11"/>
        <color theme="1"/>
        <rFont val="Arial"/>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</si>
  <si>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rFont val="Arial"/>
        <family val="2"/>
      </rPr>
      <t>NO CONFORMIDAD N° 5. PRODUCTOS ENTREGABLES CONVENIO 1056 COFESCO.</t>
    </r>
    <r>
      <rPr>
        <sz val="11"/>
        <rFont val="Arial"/>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</si>
  <si>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</si>
  <si>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rFont val="Arial"/>
        <family val="2"/>
      </rPr>
      <t>NO CONFORMIDAD NO.6. EJECUCION FINANCIERA DEL CONVENIO DE ASOCIACION.</t>
    </r>
    <r>
      <rPr>
        <sz val="11"/>
        <rFont val="Arial"/>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</si>
  <si>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</si>
  <si>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family val="2"/>
      </rPr>
      <t xml:space="preserve">27/07/2021.  </t>
    </r>
    <r>
      <rPr>
        <sz val="11"/>
        <color theme="1"/>
        <rFont val="Arial"/>
        <family val="2"/>
      </rPr>
      <t>La acción de mejora presentó incumplimiento, no se allegaron avances de gestión.</t>
    </r>
  </si>
  <si>
    <r>
      <rPr>
        <b/>
        <sz val="11"/>
        <color theme="1"/>
        <rFont val="Arial"/>
        <family val="2"/>
      </rPr>
      <t xml:space="preserve">28/10/2021. </t>
    </r>
    <r>
      <rPr>
        <sz val="11"/>
        <color theme="1"/>
        <rFont val="Arial"/>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family val="2"/>
      </rPr>
      <t xml:space="preserve">
</t>
    </r>
    <r>
      <rPr>
        <sz val="11"/>
        <color theme="1"/>
        <rFont val="Arial"/>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18/10/2021. </t>
    </r>
    <r>
      <rPr>
        <sz val="11"/>
        <color theme="1"/>
        <rFont val="Arial"/>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</si>
  <si>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</si>
  <si>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28/01/2022. </t>
    </r>
    <r>
      <rPr>
        <sz val="11"/>
        <color theme="1"/>
        <rFont val="Arial"/>
        <family val="2"/>
      </rPr>
      <t xml:space="preserve">Para el periodo evaluado, no se allegaron avances de gestión, la acción de mejora se encuentra en términos, su finalización esta programada para el 31/01/2022.
</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</si>
  <si>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13/04/2022. </t>
    </r>
    <r>
      <rPr>
        <sz val="11"/>
        <color theme="1"/>
        <rFont val="Arial"/>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</si>
  <si>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rFont val="Arial"/>
        <family val="2"/>
      </rPr>
      <t xml:space="preserve">OPORTUNIDAD DE MEJORA:
</t>
    </r>
    <r>
      <rPr>
        <sz val="11"/>
        <rFont val="Arial"/>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</si>
  <si>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r>
      <rPr>
        <b/>
        <sz val="11"/>
        <color theme="1"/>
        <rFont val="Arial"/>
        <family val="2"/>
      </rPr>
      <t xml:space="preserve">27/07/2021.  </t>
    </r>
    <r>
      <rPr>
        <sz val="11"/>
        <color theme="1"/>
        <rFont val="Arial"/>
        <family val="2"/>
      </rPr>
      <t>Se observaron listados de asistencia a capacitación con los lineamientos de la programación y actualización del PAA dados a la DAE, DGJT, DOSP, DG, SG, OJ, OP, OIGT, SAF, OCI.  Así mismo, se allegó las memorias de las capacitaciones.</t>
    </r>
  </si>
  <si>
    <r>
      <rPr>
        <b/>
        <sz val="11"/>
        <rFont val="Arial"/>
        <family val="2"/>
      </rPr>
      <t xml:space="preserve">OPORTUNIDAD DE MEJORA:
</t>
    </r>
    <r>
      <rPr>
        <sz val="11"/>
        <rFont val="Arial"/>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</si>
  <si>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r>
      <rPr>
        <b/>
        <sz val="11"/>
        <color theme="1"/>
        <rFont val="Arial"/>
        <family val="2"/>
      </rPr>
      <t>28/07/2021.</t>
    </r>
    <r>
      <rPr>
        <sz val="11"/>
        <color theme="1"/>
        <rFont val="Arial"/>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family val="2"/>
      </rPr>
      <t xml:space="preserve">
27/07/2021. </t>
    </r>
    <r>
      <rPr>
        <sz val="11"/>
        <color theme="1"/>
        <rFont val="Arial"/>
        <family val="2"/>
      </rPr>
      <t xml:space="preserve"> Se observó indicador de seguimiento y cumplimiento al PAA y solicitud de publicación del 28/06/2021 a la Oficina Planeación, sin embargo, al consultar el Sistema Integrado de Gestión, el indicador no ha sido publicado.</t>
    </r>
  </si>
  <si>
    <r>
      <rPr>
        <b/>
        <sz val="11"/>
        <color theme="1"/>
        <rFont val="Arial"/>
        <family val="2"/>
      </rPr>
      <t>No conformidad No. 1: Incumplimiento en los tiempos establecidos para la atención de las solicitudes de revocatoria directa de los actos de adjudicación de baldíos a persona natural.</t>
    </r>
    <r>
      <rPr>
        <sz val="11"/>
        <color theme="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</si>
  <si>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family val="2"/>
      </rPr>
      <t>27/07/2021.</t>
    </r>
    <r>
      <rPr>
        <sz val="11"/>
        <color theme="1"/>
        <rFont val="Arial"/>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</si>
  <si>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r>
      <rPr>
        <b/>
        <sz val="11"/>
        <color theme="1"/>
        <rFont val="Arial"/>
        <family val="2"/>
      </rPr>
      <t xml:space="preserve">18/10/2021. </t>
    </r>
    <r>
      <rPr>
        <sz val="11"/>
        <color theme="1"/>
        <rFont val="Arial"/>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</si>
  <si>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family val="2"/>
      </rPr>
      <t>27/07/2021.</t>
    </r>
    <r>
      <rPr>
        <sz val="11"/>
        <color theme="1"/>
        <rFont val="Arial"/>
        <family val="2"/>
      </rPr>
      <t xml:space="preserve">  Acción de mejora en términos para su ejecución</t>
    </r>
  </si>
  <si>
    <r>
      <rPr>
        <b/>
        <sz val="11"/>
        <color theme="1"/>
        <rFont val="Arial"/>
        <family val="2"/>
      </rPr>
      <t xml:space="preserve">18/10/2021. </t>
    </r>
    <r>
      <rPr>
        <sz val="11"/>
        <color theme="1"/>
        <rFont val="Arial"/>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</si>
  <si>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family val="2"/>
      </rPr>
      <t xml:space="preserve">28/01/2022.  </t>
    </r>
    <r>
      <rPr>
        <sz val="11"/>
        <color theme="1"/>
        <rFont val="Arial"/>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</si>
  <si>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family val="2"/>
      </rPr>
      <t xml:space="preserve">13/04/2022. </t>
    </r>
    <r>
      <rPr>
        <sz val="11"/>
        <color theme="1"/>
        <rFont val="Arial"/>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</si>
  <si>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family val="2"/>
      </rPr>
      <t>22/07/2022.</t>
    </r>
    <r>
      <rPr>
        <sz val="11"/>
        <color theme="1"/>
        <rFont val="Arial"/>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</si>
  <si>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r>
      <rPr>
        <b/>
        <sz val="11"/>
        <color theme="1"/>
        <rFont val="Arial"/>
        <family val="2"/>
      </rPr>
      <t>30/09/2022.</t>
    </r>
    <r>
      <rPr>
        <sz val="11"/>
        <color theme="1"/>
        <rFont val="Arial"/>
        <family val="2"/>
      </rPr>
      <t xml:space="preserv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t>
    </r>
  </si>
  <si>
    <r>
      <rPr>
        <b/>
        <sz val="11"/>
        <color theme="1"/>
        <rFont val="Arial"/>
        <family val="2"/>
      </rPr>
      <t xml:space="preserve">25/10/2022.  </t>
    </r>
    <r>
      <rPr>
        <sz val="11"/>
        <color theme="1"/>
        <rFont val="Arial"/>
        <family val="2"/>
      </rPr>
      <t xml:space="preserve">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presentó incumplimiento, toda vez que, no se observó la elaboración e implementación  del plan de descongestión de revocatoria, con seguimiento continuo durante un año.
</t>
    </r>
    <r>
      <rPr>
        <b/>
        <sz val="11"/>
        <color theme="1"/>
        <rFont val="Arial"/>
        <family val="2"/>
      </rPr>
      <t xml:space="preserve">
06/10/2022.  </t>
    </r>
    <r>
      <rPr>
        <sz val="11"/>
        <color theme="1"/>
        <rFont val="Arial"/>
        <family val="2"/>
      </rPr>
      <t>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se encuentra en términos, su finalización esta programada para el 31/08/2022.  Para el periodo evaluado se reportó gestión, sin embargo, es preciso indicar que la acción inició su ejecución el  31/05/2021, por lo cual se invita a la Subdirección a reportar los avances sobre la elaboración e implementación del plan de descongestión de revocatoria, con seguimiento continuo durante un año.</t>
    </r>
  </si>
  <si>
    <r>
      <rPr>
        <b/>
        <sz val="11"/>
        <color theme="1"/>
        <rFont val="Arial"/>
        <family val="2"/>
      </rPr>
      <t xml:space="preserve">27/07/2021.  </t>
    </r>
    <r>
      <rPr>
        <sz val="11"/>
        <color theme="1"/>
        <rFont val="Arial"/>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</si>
  <si>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family val="2"/>
      </rPr>
      <t xml:space="preserve">28/10/2021. </t>
    </r>
    <r>
      <rPr>
        <sz val="11"/>
        <color theme="1"/>
        <rFont val="Arial"/>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 </t>
    </r>
    <r>
      <rPr>
        <sz val="11"/>
        <color theme="1"/>
        <rFont val="Arial"/>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</si>
  <si>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family val="2"/>
      </rPr>
      <t xml:space="preserve">No conformidad No.  2:  </t>
    </r>
    <r>
      <rPr>
        <sz val="11"/>
        <color theme="1"/>
        <rFont val="Arial"/>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</si>
  <si>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family val="2"/>
      </rPr>
      <t>27/07/2021.</t>
    </r>
    <r>
      <rPr>
        <sz val="11"/>
        <color theme="1"/>
        <rFont val="Arial"/>
        <family val="2"/>
      </rPr>
      <t xml:space="preserve">  La acción de mejora se encuentra en términos para su ejecución, no reportó avances de gestión documentados.</t>
    </r>
  </si>
  <si>
    <r>
      <rPr>
        <b/>
        <sz val="11"/>
        <color theme="1"/>
        <rFont val="Arial"/>
        <family val="2"/>
      </rPr>
      <t xml:space="preserve">28/10/2021. </t>
    </r>
    <r>
      <rPr>
        <sz val="11"/>
        <color theme="1"/>
        <rFont val="Arial"/>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family val="2"/>
      </rPr>
      <t>meetingAttendanceReport(CAPACITACIÓN DE CONCEPTOS GRUPOS DE REVOCATORIA) (2).csv del 30/07/2021</t>
    </r>
    <r>
      <rPr>
        <sz val="11"/>
        <color theme="1"/>
        <rFont val="Arial"/>
        <family val="2"/>
      </rPr>
      <t xml:space="preserve">, CAPACITACIÓN DE CONCEPTOS GRUPOS DE REVOCATORIA, Número total de participantes 14.
</t>
    </r>
    <r>
      <rPr>
        <b/>
        <sz val="11"/>
        <color theme="1"/>
        <rFont val="Arial"/>
        <family val="2"/>
      </rPr>
      <t>meetingAttendanceReport(CAPACITACIÓN DE CONCEPTOS DE REVOCATORIA ).csv del 29/07/2021</t>
    </r>
    <r>
      <rPr>
        <sz val="11"/>
        <color theme="1"/>
        <rFont val="Arial"/>
        <family val="2"/>
      </rPr>
      <t xml:space="preserve">, CAPACITACIÓN DE CONCEPTOS DE REVOCATORIA, Número total de participantes 18.
</t>
    </r>
    <r>
      <rPr>
        <b/>
        <sz val="11"/>
        <color theme="1"/>
        <rFont val="Arial"/>
        <family val="2"/>
      </rPr>
      <t>meetingAttendanceReport(CAPACITACIÓN ACTUALIZACIÓN DE TEMAS DE REVOCATORIA).csv del 16/07/2021</t>
    </r>
    <r>
      <rPr>
        <sz val="11"/>
        <color theme="1"/>
        <rFont val="Arial"/>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t>
    </r>
    <r>
      <rPr>
        <sz val="11"/>
        <color theme="1"/>
        <rFont val="Arial"/>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</si>
  <si>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family val="2"/>
      </rPr>
      <t>No conformidad No. 3: Debilidades en la organización de archivos de gestión.</t>
    </r>
    <r>
      <rPr>
        <sz val="11"/>
        <color theme="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</si>
  <si>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family val="2"/>
      </rPr>
      <t xml:space="preserve">27/07/2021.  </t>
    </r>
    <r>
      <rPr>
        <sz val="11"/>
        <color theme="1"/>
        <rFont val="Arial"/>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</si>
  <si>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family val="2"/>
      </rPr>
      <t xml:space="preserve">18/10/2021. </t>
    </r>
    <r>
      <rPr>
        <sz val="11"/>
        <color theme="1"/>
        <rFont val="Arial"/>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</si>
  <si>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</si>
  <si>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28/01/2022. </t>
    </r>
    <r>
      <rPr>
        <sz val="11"/>
        <color theme="1"/>
        <rFont val="Arial"/>
        <family val="2"/>
      </rPr>
      <t>Para el periodo evaluado, no se allegaron avances de gestión, la acción de mejora se encuentra en términos, su finalización esta programada para el 1/07/2022.</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</si>
  <si>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13/04/2022. </t>
    </r>
    <r>
      <rPr>
        <sz val="11"/>
        <color theme="1"/>
        <rFont val="Arial"/>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</si>
  <si>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</si>
  <si>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family val="2"/>
      </rPr>
      <t xml:space="preserve">22/07/2022.  </t>
    </r>
    <r>
      <rPr>
        <sz val="11"/>
        <color theme="1"/>
        <rFont val="Arial"/>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</si>
  <si>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family val="2"/>
      </rPr>
      <t>06/10/2022.</t>
    </r>
    <r>
      <rPr>
        <sz val="11"/>
        <color theme="1"/>
        <rFont val="Arial"/>
        <family val="2"/>
      </rPr>
      <t xml:space="preserve">  La Dirección de Acceso a Tierras indicó que, se realiza avance de 17 posesos, los cuales corresponden a  21 tomos, de los predios El Gran Chaparral, Angie, Casa Lote, La Misericordia, Brisas del Magdalena, Palmichas, Cuatro Vientos, Las Lagunas, Santa Lucina, El Triángulo, Guasimal, El Milagro, Brisas del Llano, La Laguna, Los Mangones, Los Centauros y El Tanque.
Respecto a la información suministrada se solicita sea aclarado la cantidad registrada en la hoja de control en el ítem "No. CARPETA", dado que esta no coincide con el total de hojas de control suministradas y los folios registrados en estas.
La acción de mejora se encuentra en términos para su ejecución, a la espera de la aclaración requerida a fin de dar avance físico a la acción.</t>
    </r>
  </si>
  <si>
    <r>
      <rPr>
        <b/>
        <sz val="11"/>
        <color theme="1"/>
        <rFont val="Arial"/>
        <family val="2"/>
      </rPr>
      <t xml:space="preserve">27/07/2021. </t>
    </r>
    <r>
      <rPr>
        <sz val="11"/>
        <color theme="1"/>
        <rFont val="Arial"/>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</si>
  <si>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family val="2"/>
      </rPr>
      <t xml:space="preserve">27/07/2021.  </t>
    </r>
    <r>
      <rPr>
        <sz val="11"/>
        <color theme="1"/>
        <rFont val="Arial"/>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</si>
  <si>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family val="2"/>
      </rPr>
      <t>No Conformidad No. 4: Deficiencias en la atención de las peticiones concernientes con la revocatoria directa de los actos de adjudicación de baldíos a persona natural.</t>
    </r>
    <r>
      <rPr>
        <sz val="11"/>
        <color theme="1"/>
        <rFont val="Arial"/>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</si>
  <si>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family val="2"/>
      </rPr>
      <t xml:space="preserve">27/07/2021.  </t>
    </r>
    <r>
      <rPr>
        <sz val="11"/>
        <color theme="1"/>
        <rFont val="Arial"/>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</si>
  <si>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family val="2"/>
      </rPr>
      <t xml:space="preserve">28/10/2021.  </t>
    </r>
    <r>
      <rPr>
        <sz val="11"/>
        <color theme="1"/>
        <rFont val="Arial"/>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family val="2"/>
      </rPr>
      <t xml:space="preserve">
</t>
    </r>
    <r>
      <rPr>
        <sz val="11"/>
        <color theme="1"/>
        <rFont val="Arial"/>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family val="2"/>
      </rPr>
      <t xml:space="preserve">
18/10/2021. </t>
    </r>
    <r>
      <rPr>
        <sz val="11"/>
        <color theme="1"/>
        <rFont val="Arial"/>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</si>
  <si>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28/05/2021.
</t>
    </r>
  </si>
  <si>
    <r>
      <rPr>
        <b/>
        <sz val="11"/>
        <color theme="1"/>
        <rFont val="Arial"/>
        <family val="2"/>
      </rPr>
      <t>13/04/2022.</t>
    </r>
    <r>
      <rPr>
        <sz val="11"/>
        <color theme="1"/>
        <rFont val="Arial"/>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</si>
  <si>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family val="2"/>
      </rPr>
      <t>27/07/2021.</t>
    </r>
    <r>
      <rPr>
        <sz val="11"/>
        <color theme="1"/>
        <rFont val="Arial"/>
        <family val="2"/>
      </rPr>
      <t xml:space="preserve">  La acción se encuentra en términos para su ejecución.</t>
    </r>
  </si>
  <si>
    <r>
      <rPr>
        <b/>
        <sz val="11"/>
        <color theme="1"/>
        <rFont val="Arial"/>
        <family val="2"/>
      </rPr>
      <t>18/10/2021.</t>
    </r>
    <r>
      <rPr>
        <sz val="11"/>
        <color theme="1"/>
        <rFont val="Arial"/>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</si>
  <si>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family val="2"/>
      </rPr>
      <t>28/01/2022.</t>
    </r>
    <r>
      <rPr>
        <sz val="11"/>
        <color theme="1"/>
        <rFont val="Arial"/>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</si>
  <si>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family val="2"/>
      </rPr>
      <t>13/04/2022.</t>
    </r>
    <r>
      <rPr>
        <sz val="11"/>
        <color theme="1"/>
        <rFont val="Arial"/>
        <family val="2"/>
      </rPr>
      <t xml:space="preserve">  La Subdirección de Acceso a Tierras en Zonas Focalizadas allegó las siguientes Actas:
</t>
    </r>
    <r>
      <rPr>
        <b/>
        <sz val="11"/>
        <color theme="1"/>
        <rFont val="Arial"/>
        <family val="2"/>
      </rPr>
      <t>Acta No. 2 del 15/11/2021</t>
    </r>
    <r>
      <rPr>
        <sz val="11"/>
        <color theme="1"/>
        <rFont val="Arial"/>
        <family val="2"/>
      </rPr>
      <t xml:space="preserve">, seguimiento peticiones de los Predios El Oasis, Casa Lote, Campo Verde.
</t>
    </r>
    <r>
      <rPr>
        <b/>
        <sz val="11"/>
        <color theme="1"/>
        <rFont val="Arial"/>
        <family val="2"/>
      </rPr>
      <t>Acta No. 1 del 20/08/2021</t>
    </r>
    <r>
      <rPr>
        <sz val="11"/>
        <color theme="1"/>
        <rFont val="Arial"/>
        <family val="2"/>
      </rPr>
      <t xml:space="preserve">, seguimiento peticiones de los Predios El Brillante, Campo Verde, Lote Urbano.
</t>
    </r>
    <r>
      <rPr>
        <b/>
        <sz val="11"/>
        <color theme="1"/>
        <rFont val="Arial"/>
        <family val="2"/>
      </rPr>
      <t>Acta No. 3 del 28/01/2022</t>
    </r>
    <r>
      <rPr>
        <sz val="11"/>
        <color theme="1"/>
        <rFont val="Arial"/>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</si>
  <si>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family val="2"/>
      </rPr>
      <t xml:space="preserve">22/07/2022. </t>
    </r>
    <r>
      <rPr>
        <sz val="11"/>
        <color theme="1"/>
        <rFont val="Arial"/>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</si>
  <si>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r>
      <rPr>
        <b/>
        <sz val="11"/>
        <color theme="1"/>
        <rFont val="Arial"/>
        <family val="2"/>
      </rPr>
      <t>No Conformidad No. 5: Debilidades en la tipificación de documentos según su naturaleza.</t>
    </r>
    <r>
      <rPr>
        <sz val="11"/>
        <color theme="1"/>
        <rFont val="Arial"/>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</si>
  <si>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r>
      <rPr>
        <b/>
        <sz val="11"/>
        <color theme="1"/>
        <rFont val="Arial"/>
        <family val="2"/>
      </rPr>
      <t xml:space="preserve">28/10/2021.   </t>
    </r>
    <r>
      <rPr>
        <sz val="11"/>
        <color theme="1"/>
        <rFont val="Arial"/>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family val="2"/>
      </rPr>
      <t xml:space="preserve">420 - SATDD </t>
    </r>
    <r>
      <rPr>
        <sz val="11"/>
        <color theme="1"/>
        <rFont val="Arial"/>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family val="2"/>
      </rPr>
      <t xml:space="preserve">410 - SATZF </t>
    </r>
    <r>
      <rPr>
        <sz val="11"/>
        <color theme="1"/>
        <rFont val="Arial"/>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family val="2"/>
      </rPr>
      <t xml:space="preserve">
18/10/2021. </t>
    </r>
    <r>
      <rPr>
        <sz val="11"/>
        <color theme="1"/>
        <rFont val="Arial"/>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</si>
  <si>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31/08/2021.
</t>
    </r>
  </si>
  <si>
    <r>
      <rPr>
        <b/>
        <sz val="11"/>
        <color theme="1"/>
        <rFont val="Arial"/>
        <family val="2"/>
      </rPr>
      <t>13/04/2022.</t>
    </r>
    <r>
      <rPr>
        <sz val="11"/>
        <color theme="1"/>
        <rFont val="Arial"/>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</si>
  <si>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family val="2"/>
      </rPr>
      <t>1</t>
    </r>
    <r>
      <rPr>
        <sz val="11"/>
        <color theme="1"/>
        <rFont val="Arial"/>
        <family val="2"/>
      </rPr>
      <t xml:space="preserve">. Organizar y asignar las peticiones por tiempos de entrada y/o días de vencimiento para su atención dentro de los términos que establece la Ley. 
</t>
    </r>
    <r>
      <rPr>
        <b/>
        <sz val="11"/>
        <color theme="1"/>
        <rFont val="Arial"/>
        <family val="2"/>
      </rPr>
      <t>2</t>
    </r>
    <r>
      <rPr>
        <sz val="11"/>
        <color theme="1"/>
        <rFont val="Arial"/>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family val="2"/>
      </rPr>
      <t>3</t>
    </r>
    <r>
      <rPr>
        <sz val="11"/>
        <color theme="1"/>
        <rFont val="Arial"/>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family val="2"/>
      </rPr>
      <t>4</t>
    </r>
    <r>
      <rPr>
        <sz val="11"/>
        <color theme="1"/>
        <rFont val="Arial"/>
        <family val="2"/>
      </rPr>
      <t xml:space="preserve">. Elaborar el protocolo para la atención de solicitudes que requieren información adicional o casos especiales.
</t>
    </r>
    <r>
      <rPr>
        <b/>
        <sz val="11"/>
        <color theme="1"/>
        <rFont val="Arial"/>
        <family val="2"/>
      </rPr>
      <t>5.</t>
    </r>
    <r>
      <rPr>
        <sz val="11"/>
        <color theme="1"/>
        <rFont val="Arial"/>
        <family val="2"/>
      </rPr>
      <t xml:space="preserve"> Capacitar al personal en el manejo adecuado de la nueva versión del sistema ORFEO, para autocontrol respecto al vencimiento de los términos de respuesta a las peticiones y solicitudes.</t>
    </r>
  </si>
  <si>
    <r>
      <rPr>
        <b/>
        <sz val="11"/>
        <color theme="1"/>
        <rFont val="Arial"/>
        <family val="2"/>
      </rPr>
      <t>1</t>
    </r>
    <r>
      <rPr>
        <sz val="11"/>
        <color theme="1"/>
        <rFont val="Arial"/>
        <family val="2"/>
      </rPr>
      <t xml:space="preserve">. Matriz de asignación mensual
</t>
    </r>
    <r>
      <rPr>
        <b/>
        <sz val="11"/>
        <color theme="1"/>
        <rFont val="Arial"/>
        <family val="2"/>
      </rPr>
      <t>2</t>
    </r>
    <r>
      <rPr>
        <sz val="11"/>
        <color theme="1"/>
        <rFont val="Arial"/>
        <family val="2"/>
      </rPr>
      <t xml:space="preserve">. Matriz de seguimiento de tiempos de respuesta
</t>
    </r>
    <r>
      <rPr>
        <b/>
        <sz val="11"/>
        <color theme="1"/>
        <rFont val="Arial"/>
        <family val="2"/>
      </rPr>
      <t>3</t>
    </r>
    <r>
      <rPr>
        <sz val="11"/>
        <color theme="1"/>
        <rFont val="Arial"/>
        <family val="2"/>
      </rPr>
      <t xml:space="preserve">. Matriz de seguimiento a los certificados de envío cargados en el sistema de ORFEO
</t>
    </r>
    <r>
      <rPr>
        <b/>
        <sz val="11"/>
        <color theme="1"/>
        <rFont val="Arial"/>
        <family val="2"/>
      </rPr>
      <t>4</t>
    </r>
    <r>
      <rPr>
        <sz val="11"/>
        <color theme="1"/>
        <rFont val="Arial"/>
        <family val="2"/>
      </rPr>
      <t xml:space="preserve">. Protocolo publicado
</t>
    </r>
    <r>
      <rPr>
        <b/>
        <sz val="11"/>
        <color theme="1"/>
        <rFont val="Arial"/>
        <family val="2"/>
      </rPr>
      <t>5</t>
    </r>
    <r>
      <rPr>
        <sz val="11"/>
        <color theme="1"/>
        <rFont val="Arial"/>
        <family val="2"/>
      </rPr>
      <t>. Capacitación ORFEO</t>
    </r>
  </si>
  <si>
    <r>
      <rPr>
        <b/>
        <sz val="11"/>
        <color theme="1"/>
        <rFont val="Arial"/>
        <family val="2"/>
      </rPr>
      <t>1</t>
    </r>
    <r>
      <rPr>
        <sz val="11"/>
        <color theme="1"/>
        <rFont val="Arial"/>
        <family val="2"/>
      </rPr>
      <t xml:space="preserve">. 9
</t>
    </r>
    <r>
      <rPr>
        <b/>
        <sz val="11"/>
        <color theme="1"/>
        <rFont val="Arial"/>
        <family val="2"/>
      </rPr>
      <t>2</t>
    </r>
    <r>
      <rPr>
        <sz val="11"/>
        <color theme="1"/>
        <rFont val="Arial"/>
        <family val="2"/>
      </rPr>
      <t xml:space="preserve">. 9
</t>
    </r>
    <r>
      <rPr>
        <b/>
        <sz val="11"/>
        <color theme="1"/>
        <rFont val="Arial"/>
        <family val="2"/>
      </rPr>
      <t>3.</t>
    </r>
    <r>
      <rPr>
        <sz val="11"/>
        <color theme="1"/>
        <rFont val="Arial"/>
        <family val="2"/>
      </rPr>
      <t xml:space="preserve"> 9
</t>
    </r>
    <r>
      <rPr>
        <b/>
        <sz val="11"/>
        <color theme="1"/>
        <rFont val="Arial"/>
        <family val="2"/>
      </rPr>
      <t>4.</t>
    </r>
    <r>
      <rPr>
        <sz val="11"/>
        <color theme="1"/>
        <rFont val="Arial"/>
        <family val="2"/>
      </rPr>
      <t xml:space="preserve"> 1
</t>
    </r>
    <r>
      <rPr>
        <b/>
        <sz val="11"/>
        <color theme="1"/>
        <rFont val="Arial"/>
        <family val="2"/>
      </rPr>
      <t>5</t>
    </r>
    <r>
      <rPr>
        <sz val="11"/>
        <color theme="1"/>
        <rFont val="Arial"/>
        <family val="2"/>
      </rPr>
      <t>. 1</t>
    </r>
  </si>
  <si>
    <r>
      <rPr>
        <b/>
        <sz val="11"/>
        <color theme="1"/>
        <rFont val="Arial"/>
        <family val="2"/>
      </rPr>
      <t>27/07/2021.</t>
    </r>
    <r>
      <rPr>
        <sz val="11"/>
        <color theme="1"/>
        <rFont val="Arial"/>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</si>
  <si>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family val="2"/>
      </rPr>
      <t xml:space="preserve">21/10/2021.  </t>
    </r>
    <r>
      <rPr>
        <sz val="11"/>
        <color theme="1"/>
        <rFont val="Arial"/>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</si>
  <si>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family val="2"/>
      </rPr>
      <t>18/01/2022.</t>
    </r>
    <r>
      <rPr>
        <sz val="11"/>
        <color theme="1"/>
        <rFont val="Arial"/>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</si>
  <si>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family val="2"/>
      </rPr>
      <t>No Conformidad No. 1. Desactualización de los Documentos del Sistema Integrado de Gestión de la ANT, con la normatividad actual y el proceso que realiza la Agencia.</t>
    </r>
    <r>
      <rPr>
        <sz val="11"/>
        <color theme="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</si>
  <si>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color theme="1"/>
        <rFont val="Arial"/>
        <family val="2"/>
      </rPr>
      <t xml:space="preserve">27/07/2021.  </t>
    </r>
    <r>
      <rPr>
        <sz val="11"/>
        <color theme="1"/>
        <rFont val="Arial"/>
        <family val="2"/>
      </rPr>
      <t>Acción de mejora en términos para su ejecución</t>
    </r>
  </si>
  <si>
    <r>
      <rPr>
        <b/>
        <sz val="11"/>
        <color theme="1"/>
        <rFont val="Arial"/>
        <family val="2"/>
      </rPr>
      <t xml:space="preserve">21/10/2021.  </t>
    </r>
    <r>
      <rPr>
        <sz val="11"/>
        <color theme="1"/>
        <rFont val="Arial"/>
        <family val="2"/>
      </rPr>
      <t>Se observó el documento SEJUT-Caracterización SEGURIDAD JURÍDICA SOBRE LA TITULARIDAD DE LA TIERRA Y LOS TERRITORIOS versión 2 del 12/07/2021.
La acción de mejora presentó cumplimiento.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</si>
  <si>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30/06/2022, para el periodo evaluado no se reportaron avances de gestión.</t>
    </r>
  </si>
  <si>
    <r>
      <rPr>
        <b/>
        <sz val="11"/>
        <color theme="1"/>
        <rFont val="Arial"/>
        <family val="2"/>
      </rPr>
      <t>18/01/2022.</t>
    </r>
    <r>
      <rPr>
        <sz val="11"/>
        <color theme="1"/>
        <rFont val="Arial"/>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</si>
  <si>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family val="2"/>
      </rPr>
      <t>21/01/2022.</t>
    </r>
    <r>
      <rPr>
        <sz val="11"/>
        <color theme="1"/>
        <rFont val="Arial"/>
        <family val="2"/>
      </rPr>
      <t xml:space="preserve">  La acción de mejora se encuentra en términos, su finalización esta programada el 30/06/2022; para el periodo evaluado no reportó avances de gestión.</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</si>
  <si>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</si>
  <si>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19/07/2022.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</si>
  <si>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 xml:space="preserve">18/10/2022. </t>
    </r>
    <r>
      <rPr>
        <sz val="11"/>
        <color theme="1"/>
        <rFont val="Arial"/>
        <family val="2"/>
      </rPr>
      <t xml:space="preserve"> La Dirección de Gestión Jurídica de Tierras informó que, es preciso indicar que la actividad tiene fecha de inicio el 1/04/2021 y fecha de terminación 31/12/2023.
La acción se encuentra en términos, su finalización está programada para el 31/12/2023,sin embargo, dado que la acción surtió una ampliación de plazo, se invita a la Dirección a reportar los avances de gestión adelantados en cuanto al procedimiento.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</si>
  <si>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31/12/2021, para el periodo evaluado no se reportaron avances de gestión.</t>
    </r>
  </si>
  <si>
    <r>
      <rPr>
        <b/>
        <sz val="11"/>
        <color theme="1"/>
        <rFont val="Arial"/>
        <family val="2"/>
      </rPr>
      <t>18/01/2022.</t>
    </r>
    <r>
      <rPr>
        <sz val="11"/>
        <color theme="1"/>
        <rFont val="Arial"/>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</si>
  <si>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family val="2"/>
      </rPr>
      <t>18/01/2022.</t>
    </r>
    <r>
      <rPr>
        <sz val="11"/>
        <color theme="1"/>
        <rFont val="Arial"/>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</si>
  <si>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r>
      <rPr>
        <b/>
        <sz val="11"/>
        <color theme="1"/>
        <rFont val="Arial"/>
        <family val="2"/>
      </rPr>
      <t xml:space="preserve">No conformidad N.3 Debilidades en la efectividad (tiempo) del proceso de Formalización de Predios. </t>
    </r>
    <r>
      <rPr>
        <sz val="11"/>
        <color theme="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</si>
  <si>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</si>
  <si>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family val="2"/>
      </rPr>
      <t>ADMBS-Indicador-008</t>
    </r>
    <r>
      <rPr>
        <sz val="11"/>
        <color theme="1"/>
        <rFont val="Arial"/>
        <family val="2"/>
      </rPr>
      <t xml:space="preserve"> EJECUCIÓN PLAN ANUAL DE ADQUISICIONES, versión 1 del 23/07/2021.
</t>
    </r>
    <r>
      <rPr>
        <b/>
        <sz val="11"/>
        <color theme="1"/>
        <rFont val="Arial"/>
        <family val="2"/>
      </rPr>
      <t xml:space="preserve">GEFIN-Indicador-006 </t>
    </r>
    <r>
      <rPr>
        <sz val="11"/>
        <color theme="1"/>
        <rFont val="Arial"/>
        <family val="2"/>
      </rPr>
      <t xml:space="preserve">EJECUCIÓN DE LA RESERVA PRESUPUESTAL DE INVERSION, versión 1 del 31/08/2021.
</t>
    </r>
    <r>
      <rPr>
        <b/>
        <sz val="11"/>
        <color theme="1"/>
        <rFont val="Arial"/>
        <family val="2"/>
      </rPr>
      <t>GEFIN-Indicador-007</t>
    </r>
    <r>
      <rPr>
        <sz val="11"/>
        <color theme="1"/>
        <rFont val="Arial"/>
        <family val="2"/>
      </rPr>
      <t xml:space="preserve"> EJECUCIÓN DE LA RESERVA PRESUPUESTAL DE FUNCIONAMIENTO, versión 1 del 31/08/2021.
</t>
    </r>
    <r>
      <rPr>
        <b/>
        <sz val="11"/>
        <color theme="1"/>
        <rFont val="Arial"/>
        <family val="2"/>
      </rPr>
      <t>GEFIN-Indicador-005</t>
    </r>
    <r>
      <rPr>
        <sz val="11"/>
        <color theme="1"/>
        <rFont val="Arial"/>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</si>
  <si>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family val="2"/>
      </rPr>
      <t xml:space="preserve">28/01/2022.  </t>
    </r>
    <r>
      <rPr>
        <sz val="11"/>
        <color theme="1"/>
        <rFont val="Arial"/>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</si>
  <si>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family val="2"/>
      </rPr>
      <t xml:space="preserve">25/10/2021. </t>
    </r>
    <r>
      <rPr>
        <sz val="11"/>
        <color theme="1"/>
        <rFont val="Arial"/>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</si>
  <si>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family val="2"/>
      </rPr>
      <t>28/01/2022.</t>
    </r>
    <r>
      <rPr>
        <sz val="11"/>
        <color theme="1"/>
        <rFont val="Arial"/>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</si>
  <si>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25/04/2022</t>
    </r>
    <r>
      <rPr>
        <sz val="11"/>
        <color theme="1"/>
        <rFont val="Arial"/>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</si>
  <si>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 xml:space="preserve">19/07/2022. </t>
    </r>
    <r>
      <rPr>
        <sz val="11"/>
        <color theme="1"/>
        <rFont val="Arial"/>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</si>
  <si>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family val="2"/>
      </rPr>
      <t xml:space="preserve">25/10/2021.  </t>
    </r>
    <r>
      <rPr>
        <sz val="11"/>
        <color theme="1"/>
        <rFont val="Arial"/>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</si>
  <si>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family val="2"/>
      </rPr>
      <t xml:space="preserve">31/01/2022.  </t>
    </r>
    <r>
      <rPr>
        <sz val="11"/>
        <color theme="1"/>
        <rFont val="Arial"/>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family val="2"/>
      </rPr>
      <t xml:space="preserve">
28/01/2022.</t>
    </r>
    <r>
      <rPr>
        <sz val="11"/>
        <color theme="1"/>
        <rFont val="Arial"/>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</si>
  <si>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t xml:space="preserve">28/04/2022.  </t>
    </r>
    <r>
      <rPr>
        <sz val="11"/>
        <color theme="1"/>
        <rFont val="Arial"/>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family val="2"/>
      </rPr>
      <t xml:space="preserve">
27/04/2022.    </t>
    </r>
    <r>
      <rPr>
        <sz val="11"/>
        <color theme="1"/>
        <rFont val="Arial"/>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family val="2"/>
      </rPr>
      <t xml:space="preserve">
25/04/2022.  </t>
    </r>
    <r>
      <rPr>
        <sz val="11"/>
        <color theme="1"/>
        <rFont val="Arial"/>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</si>
  <si>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r>
      <rPr>
        <b/>
        <sz val="11"/>
        <color theme="1"/>
        <rFont val="Arial"/>
        <family val="2"/>
      </rPr>
      <t xml:space="preserve">26/07/2022. </t>
    </r>
    <r>
      <rPr>
        <sz val="11"/>
        <color theme="1"/>
        <rFont val="Arial"/>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family val="2"/>
      </rPr>
      <t>21/07/2022.</t>
    </r>
    <r>
      <rPr>
        <sz val="11"/>
        <color theme="1"/>
        <rFont val="Arial"/>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</si>
  <si>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25/10/2021</t>
    </r>
    <r>
      <rPr>
        <sz val="11"/>
        <color theme="1"/>
        <rFont val="Arial"/>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</si>
  <si>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family val="2"/>
      </rPr>
      <t>26/07/2022.</t>
    </r>
    <r>
      <rPr>
        <sz val="11"/>
        <color theme="1"/>
        <rFont val="Arial"/>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family val="2"/>
      </rPr>
      <t>21/07/2022.</t>
    </r>
    <r>
      <rPr>
        <sz val="11"/>
        <color theme="1"/>
        <rFont val="Arial"/>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</si>
  <si>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 xml:space="preserve">25/10/2021.  </t>
    </r>
    <r>
      <rPr>
        <sz val="11"/>
        <color theme="1"/>
        <rFont val="Arial"/>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</si>
  <si>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family val="2"/>
      </rPr>
      <t xml:space="preserve">25/10/2021. </t>
    </r>
    <r>
      <rPr>
        <sz val="11"/>
        <color theme="1"/>
        <rFont val="Arial"/>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</si>
  <si>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family val="2"/>
      </rPr>
      <t xml:space="preserve">28/01/2022. </t>
    </r>
    <r>
      <rPr>
        <sz val="11"/>
        <color theme="1"/>
        <rFont val="Arial"/>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</si>
  <si>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family val="2"/>
      </rPr>
      <t xml:space="preserve">25/10/2021.  </t>
    </r>
    <r>
      <rPr>
        <sz val="11"/>
        <color theme="1"/>
        <rFont val="Arial"/>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</si>
  <si>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rPr>
        <b/>
        <sz val="11"/>
        <color theme="1"/>
        <rFont val="Arial"/>
        <family val="2"/>
      </rPr>
      <t>14/10/2021.</t>
    </r>
    <r>
      <rPr>
        <sz val="11"/>
        <color theme="1"/>
        <rFont val="Arial"/>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</si>
  <si>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family val="2"/>
      </rPr>
      <t>14/10/2021.</t>
    </r>
    <r>
      <rPr>
        <sz val="11"/>
        <color theme="1"/>
        <rFont val="Arial"/>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</si>
  <si>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family val="2"/>
      </rPr>
      <t xml:space="preserve">31/01/2022.  </t>
    </r>
    <r>
      <rPr>
        <sz val="11"/>
        <color theme="1"/>
        <rFont val="Arial"/>
        <family val="2"/>
      </rPr>
      <t>La Subdirección Administrativa y Financiera</t>
    </r>
    <r>
      <rPr>
        <b/>
        <sz val="11"/>
        <color theme="1"/>
        <rFont val="Arial"/>
        <family val="2"/>
      </rPr>
      <t xml:space="preserve"> </t>
    </r>
    <r>
      <rPr>
        <sz val="11"/>
        <color theme="1"/>
        <rFont val="Arial"/>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family val="2"/>
      </rPr>
      <t xml:space="preserve">
28/01/2022. </t>
    </r>
    <r>
      <rPr>
        <sz val="11"/>
        <color theme="1"/>
        <rFont val="Arial"/>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</si>
  <si>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family val="2"/>
      </rPr>
      <t>25/04/2022.</t>
    </r>
    <r>
      <rPr>
        <sz val="11"/>
        <color theme="1"/>
        <rFont val="Arial"/>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</si>
  <si>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family val="2"/>
      </rPr>
      <t>11/07/2022</t>
    </r>
    <r>
      <rPr>
        <sz val="11"/>
        <color theme="1"/>
        <rFont val="Arial"/>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</si>
  <si>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13/10/2022. </t>
    </r>
    <r>
      <rPr>
        <sz val="11"/>
        <color theme="1"/>
        <rFont val="Arial"/>
        <family val="2"/>
      </rPr>
      <t>La Subdirección Administrativa y Financiera (SAF), manifiesta que, como resultado del incumplimiento de la Eficacia en las últimas dos (2) evaluaciones del PMI y a la Auditoria Interna al Procesos de Administración de Bienes y Servicios realizada el mes pasado, donde se reflejó el mismo estado anteriormente mencionado, la SAF ha solicitado a la OCI la modificación de la acción de mejora AMI-176, contemplando nuevas acciones para ser cumplidas en el periodo del 1 de octubre de 2022 hasta el 30 de agosto del 2023.  
Por consiguiente, y teniendo en cuenta que esta aprobación indicada anteriormente se encuentra en trámite, se concluye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</si>
  <si>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25/10/2021.  </t>
    </r>
    <r>
      <rPr>
        <sz val="11"/>
        <color theme="1"/>
        <rFont val="Arial"/>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</si>
  <si>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</si>
  <si>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family val="2"/>
      </rPr>
      <t xml:space="preserve">25/10/2021. </t>
    </r>
    <r>
      <rPr>
        <sz val="11"/>
        <color theme="1"/>
        <rFont val="Arial"/>
        <family val="2"/>
      </rPr>
      <t xml:space="preserve"> Antes de iniciar las actualizaciones de las matrices de identificación, evaluación y valoración de los peligros y riesgos, en reunión sostenida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</si>
  <si>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</si>
  <si>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26/10/2021.  </t>
    </r>
    <r>
      <rPr>
        <sz val="11"/>
        <color theme="1"/>
        <rFont val="Arial"/>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</si>
  <si>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25/10/2021.  </t>
    </r>
    <r>
      <rPr>
        <sz val="11"/>
        <color theme="1"/>
        <rFont val="Arial"/>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</si>
  <si>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22/10/2021.  </t>
    </r>
    <r>
      <rPr>
        <sz val="11"/>
        <color theme="1"/>
        <rFont val="Arial"/>
        <family val="2"/>
      </rPr>
      <t>La acción de mejora se encuentra en términos para su ejecución.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</si>
  <si>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acción de mejora se encuentra en términos, su finalización está programada para el 31/03/2022.</t>
    </r>
  </si>
  <si>
    <r>
      <rPr>
        <b/>
        <sz val="11"/>
        <color theme="1"/>
        <rFont val="Arial"/>
        <family val="2"/>
      </rPr>
      <t>25/04/2022.</t>
    </r>
    <r>
      <rPr>
        <sz val="11"/>
        <color theme="1"/>
        <rFont val="Arial"/>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</si>
  <si>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family val="2"/>
      </rPr>
      <t xml:space="preserve">25/04/2022. </t>
    </r>
    <r>
      <rPr>
        <sz val="11"/>
        <color theme="1"/>
        <rFont val="Arial"/>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</si>
  <si>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family val="2"/>
      </rPr>
      <t>31/01/2022.</t>
    </r>
    <r>
      <rPr>
        <sz val="11"/>
        <color theme="1"/>
        <rFont val="Arial"/>
        <family val="2"/>
      </rPr>
      <t xml:space="preserve">  La acción de mejora se encuentra en términos, su finalización está programada para el 3/05/2022.</t>
    </r>
  </si>
  <si>
    <r>
      <rPr>
        <b/>
        <sz val="11"/>
        <color theme="1"/>
        <rFont val="Arial"/>
        <family val="2"/>
      </rPr>
      <t xml:space="preserve">25/04/2022. </t>
    </r>
    <r>
      <rPr>
        <sz val="11"/>
        <color theme="1"/>
        <rFont val="Arial"/>
        <family val="2"/>
      </rPr>
      <t xml:space="preserve">La Subdirección de Talento Humano indicó que remitirá la información correspondiente en el seguimiento del II Trimestre de 2022. 
La acción se encuentra en términos. 
</t>
    </r>
  </si>
  <si>
    <r>
      <rPr>
        <b/>
        <sz val="11"/>
        <color theme="1"/>
        <rFont val="Arial"/>
        <family val="2"/>
      </rPr>
      <t>19/07/2022.</t>
    </r>
    <r>
      <rPr>
        <sz val="11"/>
        <color theme="1"/>
        <rFont val="Arial"/>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</si>
  <si>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r>
      <rPr>
        <b/>
        <sz val="11"/>
        <color theme="1"/>
        <rFont val="Arial"/>
        <family val="2"/>
      </rPr>
      <t xml:space="preserve">25/04/2022. </t>
    </r>
    <r>
      <rPr>
        <sz val="11"/>
        <color theme="1"/>
        <rFont val="Arial"/>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</si>
  <si>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theme="1"/>
        <rFont val="Arial"/>
        <family val="2"/>
      </rPr>
      <t xml:space="preserve">25/10/2021. </t>
    </r>
    <r>
      <rPr>
        <sz val="11"/>
        <color theme="1"/>
        <rFont val="Arial"/>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</si>
  <si>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</si>
  <si>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sz val="11"/>
        <rFont val="Arial"/>
        <family val="2"/>
      </rPr>
      <t>Se adjunta la ruta donde se encuentra publicado el Instructivo en la Intranet de la ANT:</t>
    </r>
    <r>
      <rPr>
        <u/>
        <sz val="11"/>
        <color theme="10"/>
        <rFont val="Arial"/>
        <family val="2"/>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</si>
  <si>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r>
      <rPr>
        <b/>
        <sz val="11"/>
        <color theme="1"/>
        <rFont val="Arial"/>
        <family val="2"/>
      </rPr>
      <t>25/10/2021.</t>
    </r>
    <r>
      <rPr>
        <sz val="11"/>
        <color theme="1"/>
        <rFont val="Arial"/>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</si>
  <si>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en fase preliminar aportó Acta de entrega elementos de protección personal contingencia COVID19 del 11/10/2021 a la SATDD.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</si>
  <si>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family val="2"/>
      </rPr>
      <t xml:space="preserve">31/01/2022. </t>
    </r>
    <r>
      <rPr>
        <sz val="11"/>
        <color theme="1"/>
        <rFont val="Arial"/>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</si>
  <si>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</si>
  <si>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r>
      <rPr>
        <b/>
        <sz val="11"/>
        <color theme="1"/>
        <rFont val="Arial"/>
        <family val="2"/>
      </rPr>
      <t xml:space="preserve">31/01/2022. </t>
    </r>
    <r>
      <rPr>
        <sz val="11"/>
        <color theme="1"/>
        <rFont val="Arial"/>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</si>
  <si>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family val="2"/>
      </rPr>
      <t xml:space="preserve">25/04/2022. </t>
    </r>
    <r>
      <rPr>
        <sz val="11"/>
        <color theme="1"/>
        <rFont val="Arial"/>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</si>
  <si>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r>
      <rPr>
        <b/>
        <sz val="11"/>
        <color theme="1"/>
        <rFont val="Arial"/>
        <family val="2"/>
      </rPr>
      <t xml:space="preserve">31/01/2022.  </t>
    </r>
    <r>
      <rPr>
        <sz val="11"/>
        <color theme="1"/>
        <rFont val="Arial"/>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family val="2"/>
      </rPr>
      <t xml:space="preserve">
31/01/2022.  </t>
    </r>
    <r>
      <rPr>
        <sz val="11"/>
        <color theme="1"/>
        <rFont val="Arial"/>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</si>
  <si>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family val="2"/>
      </rPr>
      <t xml:space="preserve">25/10/2021.  </t>
    </r>
    <r>
      <rPr>
        <sz val="11"/>
        <color theme="1"/>
        <rFont val="Arial"/>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</si>
  <si>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Actualizar las </t>
    </r>
    <r>
      <rPr>
        <b/>
        <sz val="11"/>
        <rFont val="Arial"/>
        <family val="2"/>
      </rPr>
      <t xml:space="preserve">medidas de prevención y control </t>
    </r>
    <r>
      <rPr>
        <sz val="11"/>
        <rFont val="Arial"/>
        <family val="2"/>
      </rPr>
      <t>con base en el resultado de la identificación de los peligros, evaluación y  Valoración de los riesgos</t>
    </r>
  </si>
  <si>
    <r>
      <rPr>
        <b/>
        <sz val="11"/>
        <color theme="1"/>
        <rFont val="Arial"/>
        <family val="2"/>
      </rPr>
      <t>25/10/2021.</t>
    </r>
    <r>
      <rPr>
        <sz val="11"/>
        <color theme="1"/>
        <rFont val="Arial"/>
        <family val="2"/>
      </rPr>
      <t xml:space="preserve">  En los meses de Julio y septiembre se hizo la actualización a la Matriz de Peligros, donde se tuvo encuentra la revisión de las intervenciones de los peligros y riesgos los cuales serán incluidos en el plan de trabajo para el año 2022.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</si>
  <si>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</si>
  <si>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</si>
  <si>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family val="2"/>
      </rPr>
      <t xml:space="preserve">31/01/2022. </t>
    </r>
    <r>
      <rPr>
        <sz val="11"/>
        <color theme="1"/>
        <rFont val="Arial"/>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</si>
  <si>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rFont val="Arial"/>
        <family val="2"/>
      </rPr>
      <t xml:space="preserve">26/10/2022. </t>
    </r>
    <r>
      <rPr>
        <sz val="11"/>
        <rFont val="Arial"/>
        <family val="2"/>
      </rPr>
      <t xml:space="preserve"> La Dirección de Gestión Jurídica de Tierras allegó mediante correo electrónico del 30/08/2022 el plan de mejoramiento, el cual fue asesorado por el grupo auditor el pasado, la comunicación de incorporación a la presente matriz se  realizó mediante memorando </t>
    </r>
  </si>
  <si>
    <r>
      <rPr>
        <b/>
        <sz val="11"/>
        <rFont val="Arial"/>
        <family val="2"/>
      </rPr>
      <t>27/10/2022.</t>
    </r>
    <r>
      <rPr>
        <sz val="11"/>
        <rFont val="Arial"/>
        <family val="2"/>
      </rPr>
      <t xml:space="preserve">  La Subdirección de Administración de Tierras de la Nación mediante correo electrónico del 26/10/2022 remitió el plan de mejoramiento ajustado en atención a las recomendaciones brindadas por la Oficina de Control Interno en el marco de la asesoría y acompañamiento en la metodología para la formulación de planes de mejoramiento.</t>
    </r>
  </si>
  <si>
    <r>
      <rPr>
        <b/>
        <sz val="11"/>
        <color rgb="FF000000"/>
        <rFont val="Arial"/>
        <family val="2"/>
      </rPr>
      <t>Oportunidad de Mejora Nro. 2. Bienes que salieron de la Agencia con modalidad de trabajo en casa</t>
    </r>
    <r>
      <rPr>
        <sz val="11"/>
        <color rgb="FF000000"/>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</si>
  <si>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rPr>
        <b/>
        <sz val="11"/>
        <rFont val="Arial"/>
        <family val="2"/>
      </rPr>
      <t>No Conformidad Nro. 1: Debilidades en la administración y control de los bienes (tangibles) con que cuenta la Agencia Nacional de Tierras:</t>
    </r>
    <r>
      <rPr>
        <sz val="11"/>
        <rFont val="Arial"/>
        <family val="2"/>
      </rPr>
      <t xml:space="preserve">
- En la inspección ocular efectuada por el equipo auditor a la muestra seleccionada, se observó referencias que se encuentran físicas en la Agencia en poder de un funcionario/contratista y no se observó el ingreso en el sistema Apoteosys, al igual que el documento de entrada a Almacén:
Ítem	Placa	Descripción	Ubicación Física	Observación
1	2913	CPU	Bodega Almacén	Se evidencia físico y no en Apoteosys
2	650	CPU	Bodega Almacén	Se evidencia físico y no en Apoteosys
3	10204	CPU	Bodega Almacén	Se evidencia físico y no en Apoteosys
4	4054	EQ All in One Dell	Piso 5, a la norte, OCI	Se evidencia físico y no en Apoteosys
5	5903	CPU	Bodega Almacén	Se evidencia físico y no en Apoteosys
- Igualmente, se evidenció que el bien con placa Nro. 4054 que comprende un computador de escritorio All in One de marca Dell, se encuentra en calidad de préstamo según forma ADMBS-F-032 (Salida Individual Elementos) con fecha del 29 de marzo de 2020, equipo que a la fecha del informe se encuentra en las instalaciones de la Agencia, y en funcionamiento,  sin embargo, se evidenció la misma referencia (Nro. 4054 computador de escritorio All in One de marca Dell), en la relación de los bienes dados de baja en el acta Nro. 20226200143626 de 17 de junio de 2022 y entregado por medio del acta Nro. 001 del 26 de julio del 2022 al Batallón de Infantería de Montaña Nro. 36. 
- También se observó que la Placa Nro. 5903 se encuentra duplicada en 2 bienes diferentes haciendo referencia a una CPU y a un lector de código de barras, estos elementos están a cargo y en poder del Almacén.
- De conformidad con la inspección física realizada por el equipo auditor, se evidenció que todos los bienes tangibles evaluados se encontraron en los departamentos o áreas indicadas y visitadas, sin embargo, en algunos casos, se observó que el responsable de los elementos no es la misma persona que utiliza y custodia el bien.
- Se evidenció bienes con placas del antiguo INCODER y que, por parte del Almacén, no se ha efectuado la “homologación” del cambio de estos rótulos a placas de la ANT.
De igual manera, de acuerdo con la información suministrada por el proceso, se observó 128 bienes catalogados como “Sobrantes”, que no se han efectuado la respectiva entrada a Almacén, por lo tanto, no han ingresado al aplicativo Apoteosys, incumpliendo con el Reglamento Operativo para el Manejo y Control de los Bienes.
Por otra parte, el equipo auditor no evidenció un procedimiento escrito para el control y administración de las impresiones de placas que van dirigidos a los elementos devolutivos, y para las placas que se encuentran duplicadas.
Por las anteriores situaciones observadas por el equipo auditor, se evidencia debilidades en el control de los bienes de propiedad de la ANT, y el incumplimiento al instructivo ADMBS-I-004 “Reglamento Operativo para el Manejo y Control Administrativo de los Bienes de la Agencia Nacional de Tierras, en su Capitulo II Adquisición de Bienes e Ingreso de Bienes Al Almacén” y al Manual de Política Contable GEFIN-I-001 “Las propiedades, planta y equipo se reconocerán y controlarán en un 100% mediante el aplicativo APOTEOSYS”</t>
    </r>
  </si>
  <si>
    <r>
      <rPr>
        <b/>
        <sz val="11"/>
        <rFont val="Arial"/>
        <family val="2"/>
      </rPr>
      <t>No Conformidad Nro. 2 Debilidades en el reconocimiento y control de los activos fijos mediante el aplicativo APOTEOSYS.</t>
    </r>
    <r>
      <rPr>
        <sz val="11"/>
        <rFont val="Arial"/>
        <family val="2"/>
      </rPr>
      <t xml:space="preserve">
El equipo auditor evidenció que las siguientes licencias y otros activos se lleva el control, registro y cálculos de la amortización en Excel y no se han registrado en el aplicativo Apoteosys:
- 55 licencias adquiridas por los proveedores Itsec SAS, Bim Latinoamérica, Unión Temporal Red – Inter, Controles Empresariales S.A.S, ESRI Colombia, Megacad Ingeniería Y Sistemas SAS, Maicrotel S.A.S por valor total de $3.441.375.344.
-Tokes proveedor Colsof por valor de $1.394.089.165
- Otros activos con los proveedores Unión Temporal Soft Ig 3 Y Colsof por valor total de $1.602.332.914.
El sistema Apoteosys es la herramienta de control que tiene la Agencia para los bienes propios de la Entidad, al no incluirlos en el sistema, se estaría incumpliendo con el Manual de Políticas Contables que estipulan “Las funciones de almacenamiento, control, custodia y suministro de bienes de la Agencia Nacional Tierras, está a cargo de la Subdirección Administrativa y Financiera - Almacén, y son controlados mediante el aplicativo APOTEOSYS”.
Las anteriores situaciones generan debilidades en el control de los bienes y posibilidad de incurrir en riesgos de error (de fórmula, complejidad de la información e inexistencia de controles apropiados para la seguridad e integridad) en la información manejados desde una hoja de cálculo de Excel y que son reportados a contabilidad para su registro.
Es de aclarar que en la Auditoria al Proceso de Gestión de Administración de Bienes y Servicios del año 2018 y en la Evaluación al Sistema de Control Interno Contable se identificaron dichas debilidades, en donde se formuló un Plan de Mejoramiento Interno, cuya acción de mejora AME-176 se encuentra incumplida, la fecha de terminación de la acción era el 31 diciembre 2021</t>
    </r>
  </si>
  <si>
    <t>N2</t>
  </si>
  <si>
    <t>AMI-219</t>
  </si>
  <si>
    <t>AMI-220</t>
  </si>
  <si>
    <t>AMI-221</t>
  </si>
  <si>
    <t xml:space="preserve">El aplicativo que se tiene para el control y manejo de bienes  de la Entidad (Apoteosys) carece de una estructura sistemática para generar el reporte  de activos fijos con la respectiva depreciación mensual, valor en libros y recalculo de vidas útiles, unificación de los sufijos  activos fijos y control intangibles                                                                                                                                                                                                                                                                                                             </t>
  </si>
  <si>
    <t>Formatos</t>
  </si>
  <si>
    <t xml:space="preserve">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t>
  </si>
  <si>
    <t>La accion de mejora se encuentra dentro de los terminos,  tiene fecha de terminacion 31/12/2023</t>
  </si>
  <si>
    <t xml:space="preserve">El 15/11/2022, se actualizo el PROCEDIMIENTO ÚNICO DE PROCESOS AGRARIOS CONFORME AL DECRETO LEY 902 DE 2017 - SEJUT-P-006. Actividad cumplida </t>
  </si>
  <si>
    <t>Administración de predios baldíos - Islas del Rosario
Gestión documental</t>
  </si>
  <si>
    <t xml:space="preserve">Como avance de producto, se cuenta con las siguientes reuniones de seguimiento al uso de los productos entregados en producción, por la Subdirección de Sistemas de Información de Tierras:
 - Módulo baldíos Persona Natural 160: se cuenta con un acta de reunión realizada el 21 de septiembre. 
 - Módulo baldíos restitución: se cuenta con la ultima reunión realizada el 30 de septiembre, para validar el desempeño funcional y proponer ajustes de ser requeridos
</t>
  </si>
  <si>
    <t>Como avance de producto,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</si>
  <si>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t>
  </si>
  <si>
    <t>Se están solicitando las facturas de pago de impuesto predial de los bienes registrados en el Fondo de Tierras por valor CERO, con el fin de obtener el valor catastral que registra en el Ente Rector y actualizar el valor en el inventario de bienes del Fondo de Tierras.</t>
  </si>
  <si>
    <t xml:space="preserve">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t>
  </si>
  <si>
    <t>En el trimestre no se reporta avance.</t>
  </si>
  <si>
    <t>En lo que se lleva del cuarto trimestre del año 2022 es decir, los meses de octubre y noviembre, la Subdirección de Acceso a Tierras por Demanda y Descongestión no ha diagnosticado ninguna resolución de los años 2009 al 2015.</t>
  </si>
  <si>
    <t>Se aporta la hoja de control y los 20 primeros folios y foto de la nidificación (rótulo fijado en carpeta) de los expedientes organizados.  
Además se informa, que los expedientes físicos entregados por el INCODER ya se encuentran debidamente organizados, foliados, con rótulo nuevo y hoja de control, sin embargo,  actualmente se está  haciendo búsqueda avanzada de la documentación en la plataforma de Orfeo para incluir la documentación en la hoja de control, por tal motivo, las hojas de control seguirán teniendo cambios, hasta tanto, se consolide toda la información de cada uno de los expedientes.</t>
  </si>
  <si>
    <t>Las Subdirección de Acceso a Tierras por Zonas Focalizadas y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t>
  </si>
  <si>
    <t>En término. Se realiza avance de 11 procesos, los cuales corresponden a  21 tomos, de los predios El Delirio, Revocatoria Acapuy 2, La Esperanza, Revocatoria-La Libertad (Comunidad Indigena Santa Ines De Guacamayas), Revocatoria-La Corocora (Comunidad Indigena Santa Ines De Guacamayas), Revocatoria-La Reserva (Comunidad Indigena Santa Ines De Guacamayas), Revocatoria-La Dorada (Comunidad Indigena Santa Ines De Guacamayas), Revocatoria-Yopalito (Comunidad Indigena Santa Ines De Guacamayas), Revocatoria-El Paraiso, (Comunidad Indigena Santa Ines De Guacamayas), Revocatoria-El Manantial (Comunidad Indigena Santa Ines De Guacamayas), Revocatoria-La Envidia (Comunidad Indigena Santa Ines De Guacamayas), Se anexan los soportes de los expediente intervenidos, de acuerdo a las recomendaciones de Control Interno. Ver carpeta AMI-155.
Con el fin de aclara el requerimiento que indica"" Respecto a la información suministrada se solicita sea aclarado la cantidad registrada en la hoja de control en el ítem "No. CARPETA", dado que esta no coincide con el total de hojas de control suministradas y los folios registrados en estas"".
Se aclara que la referencia en el campo "No. CARPETA", refiere la ubicación real que tiene dentro del inventario total del proceso de Revocatoria Directa, es decir la hoja de control puede indicar que solo corresponde a un (1) tomo, pero en la ubicación dentro la caja esta en la posición de acuerdo a la inventario total. Ver ejemplo del reporte anterior "Casa Lote - Res 1046 - Choco - Quibdo", en esta corresponde a un tomo pero la ubicación dice carpeta 2.</t>
  </si>
  <si>
    <t>Ejecutada. Se han realizado tres capacitaciones sobre el tema de la organización y control de los expedientes físicos como virtuales del procedimiento de bienes fiscales patrimoniales que se manejan dentro de la Subdirección de Acceso a Tierras por Demanda y Descongestión, las cuales fueron 16 de septiembre, 18 de noviembre y 5 de diciembre del 2022.</t>
  </si>
  <si>
    <t xml:space="preserve">Se decidió con el equipo de gestión documental de Acceso a Tierras y los abogados de la Subdirección de Acceso a Tierras por Demanda y Descongestión, que los expedientes a organizar según  los instructivos ADMBS-I-003, ADMBS-P-007 y ADMBS-I-010, fueran los del predio Jalisco y Mazatlán. </t>
  </si>
  <si>
    <t>En término. Se realizaron DOS mesas de trabajo sobre la actualización del procedimiento TRÁMITE ESPECIAL EN CASO DE OCUPACIÓN DE HECHO DE PREDIOS (ACTTI-P-015), con el abogado pertinente del tema de bienes fiscales patrimoniales.</t>
  </si>
  <si>
    <t>En término. La actividad vence el 1 de noviembre de 2023: La Agencia Nacional de Tierras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t>
  </si>
  <si>
    <t>Esta Acción de mejora que inicia el 1 de noviembre de 2023.Tiene como pre-requisito la AMI-199</t>
  </si>
  <si>
    <t>En término. La actividad vence el 31 de marzo de 2023, se proyectó el Acto Administrativo que modifica la Resolución 8462 de 2021 por el cual se integra al patrimonio de la ANT el predio La Albania con FMI 368-505.
Se encuentra en revisión para las aprobaciones correspondientes y continuar con el trámite de integración.</t>
  </si>
  <si>
    <t>En término. La actividad vence el 1 de julio de 2023. Se está revisando el procedimiento "ADMTI-P-014 Integración al Patrimonio de Predios Afectos al Servicio a Nombre de INCORA, INCODER Y UNAT" con el fin de realizar los ajustes relacionados en la acción de mejora establecida.</t>
  </si>
  <si>
    <t xml:space="preserve">La actividad vence el 31 de diciembre de 2022. Se verificó en el listado Share Point del Fondo de Tierras y se idenficaron 4982 registros de bienes fiscales patrimoniales.
Por lo anterior, la Subdirección de Administración de Tierras de la Nación determinó realizar la contratación de 2 técnicos en Gestión Documental que apoyarán esta labor durante la vigencia 2023. </t>
  </si>
  <si>
    <t>En término. La actividad vence el 31 de mayo de 2023.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t>
  </si>
  <si>
    <t>Ejecutada.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t>
  </si>
  <si>
    <t>Acción de mejora que inicia el 2 de enero de 2023. Tiene como pre-requisito la AMI-212</t>
  </si>
  <si>
    <t>Acción de mejora que inicia el 2 de marzo de 2023.Tiene como pre-requisito la AMI-213</t>
  </si>
  <si>
    <t>En el artículo 2 de la Resolución 20221000208306 del 16 de agosto de 2022, en su artículo 2 le delega la competencia a la Dirección de Acceso a Tierras para solicitar la inscripción de las EscriturasPúblicas protocolizadas en las Oficinas de Instrumentos Públicos correspondientes. la SATN no programó esta actividad y se solicita cambiar el responsable por la Dirección de Acceso a Tierras.</t>
  </si>
  <si>
    <t>En término. Acción de mejora con fecha de finalización 30 septiembre de 2023.</t>
  </si>
  <si>
    <t>En término. Acción de mejora con fecha de finalización 30 octubre de 2023.</t>
  </si>
  <si>
    <t>Acción de mejora que inicia el 1 de febrero de 2023.Tiene como pre-requisito la AMI-218</t>
  </si>
  <si>
    <t>En término. Acción de mejora con fecha de finalización 30 de septiembre de 2023</t>
  </si>
  <si>
    <t>Ejecutada. La competencia para la suscripción de Escrituras Públicas se encuentra delegado en la Dirección de Acceso a Tierras segun la Resolución 20221000208306 del 16 de agosto de 2022.</t>
  </si>
  <si>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</si>
  <si>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Debilidad en la determinación de la ruta jurídica que se debe implementar al interior de la ANT para lograr la suscripción de las escrituras públicas de sesión de los predios privados revocados por procesos de fallos judiciales que son atendidos mediante la asignación de subsidios.</t>
  </si>
  <si>
    <t>Formalizar la ruta jurídica para la suscripción de las escrituras públicas de donación de los predios privados revocados</t>
  </si>
  <si>
    <t>Expedir el Acto Administrativo para asignar al Director de Acceso a Tierras de la ANT las funciones de suscripción de escrituras públicas de cesión de predios privados revocados y remisión a ORIP, conforme al concepto que sea emitido por la Oficina Asesora Jurídica.</t>
  </si>
  <si>
    <r>
      <rPr>
        <b/>
        <sz val="11"/>
        <color theme="1"/>
        <rFont val="Arial"/>
        <family val="2"/>
      </rPr>
      <t xml:space="preserve">28/11/2022.  </t>
    </r>
    <r>
      <rPr>
        <sz val="11"/>
        <color theme="1"/>
        <rFont val="Arial"/>
        <family val="2"/>
      </rPr>
      <t>La Subdirección de Acceso a Tierras en Zonas Focalizadas mediante memorando 20224100353073 del 21/11/2022 allegó el plan de mejoramiento para dar tratamiento a las no conformidades observadas.</t>
    </r>
  </si>
  <si>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</si>
  <si>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Realizar verificación de los procesos de fallos judiciales en los cuales se requiere la incorporación  al patrimonio de la ANT de predios privados revocados</t>
  </si>
  <si>
    <t>Se realizará una validación sobre los subsidios SIRA otorgados por la ANT, identificando el tipo de fallo que se atiende (restitución de tierras, reubicación); en los casos de reubicación se validará si el predio del cual proviene es de naturaleza privada o pública, verificando el vencimiento de los plazos de la condición resolutoria sobre los predios privados revocados que no han sido incorporados a la ANT. (1 matriz cada semestre de cada año)</t>
  </si>
  <si>
    <t>Matriz de predios privados revocados que requieren ser ingresados al patrimonio de la ANT</t>
  </si>
  <si>
    <t>Direción de Acceso a Tierras</t>
  </si>
  <si>
    <t>Realizar programación de firma de las escrituras con las familias y el responsable de la ANT de adelantar dicha gestión, en función de los recursos financieros disponibles para el pago del proceso de escrituracion y gastos notariales.</t>
  </si>
  <si>
    <t>Cronograma de firmas de escrituras para incorporacion de predios al patrimonio de la ANT</t>
  </si>
  <si>
    <t xml:space="preserve">Dirección de Acceso a Tierras </t>
  </si>
  <si>
    <t>Realizar el registro de los predios o cuotas partes con la que se suscriban las escrituras de donación con la ANT e ingresarlas al patrimonio de la ANT</t>
  </si>
  <si>
    <t>Porcentaje de Predios privados revocados identificados en la matriz de subsidios que son ingresados al patrimonio de la ANT</t>
  </si>
  <si>
    <t>subdirección de acceso a tierras en zonas focalizadas
Dirección de Acceso a Tierras</t>
  </si>
  <si>
    <t>Realizar seguimiento semestral al estado de los procesos de fallos judiciales, para identificar los casos que no han sido revocados con el fin de informarlos a la DAT</t>
  </si>
  <si>
    <t xml:space="preserve">Actualizar semestralmente la matriz de revocatorias del proceso de subsidios en la cual se evidencie el estado actual del proceso de materialización del subsidio otorgado y el estado de la expedición de los actos adminsitrativos de revocatoria y las gestiones administrativas requeridas para los subsidios y predios otorgados con anterioridad (1 matriz cada semestre) </t>
  </si>
  <si>
    <t xml:space="preserve">Matriz  revocatorias Subsidio </t>
  </si>
  <si>
    <r>
      <t xml:space="preserve">Debilidades en las revocatorias de subsidios y en los desembolsos de  nuevos subsidios por órdenes judiciales: </t>
    </r>
    <r>
      <rPr>
        <sz val="11"/>
        <rFont val="Arial"/>
        <family val="2"/>
      </rPr>
      <t>En desarrollo de la Auditoría el equipo auditor pudo establecer que se efectuaron 30 revocatorias durante la vigencia 2020 y 3 en el año 2021, correspondientes al  subsidio Integral de Reforma Agraria SIRA, en la verificación realizada, se evidenció que e</t>
    </r>
    <r>
      <rPr>
        <b/>
        <sz val="11"/>
        <rFont val="Arial"/>
        <family val="2"/>
      </rPr>
      <t xml:space="preserve">n siete (7) de ellos, se efectuó el pago y el desembolso para la compra del predio y de los gastos notariales por valor de $ 516.550.668, sin antes revocar los subsidios otorgados con anterioridad por el extinto INCODER, </t>
    </r>
    <r>
      <rPr>
        <sz val="11"/>
        <rFont val="Arial"/>
        <family val="2"/>
      </rPr>
      <t>presentando de esta manera la coexistencia en una misma persona de dos beneficios económicos de origen público (predio) para estos beneficiarios, incumpliendo con la Ley 160 de 1994 en el artículo 40 numeral 5</t>
    </r>
  </si>
  <si>
    <t>Debilidad en la identificación de competencias para la expedición de actos administrativos de revocatoria de predios otorgados por el extinto INCODER, dado que es la Dirección de Acceso a Tierras la dependencia competente para expedir dichos actos administrativos</t>
  </si>
  <si>
    <t>Matriz  revocatorias Subsidio</t>
  </si>
  <si>
    <t>Realizar seguimiento semestral al estado de los procesos de fallos judiciales, para identificar los casos que no han sido revocadoscon el fin de informarlos a la DAT</t>
  </si>
  <si>
    <t>Informar a la Dirección de Acceso a Tierras sobre los procesos que requieran la expedición de actos administrativos de revocatoria, que hayan sido identificados dentro del seguimiento de la matríz de revocatorias, para que en virtud de sus competencias se expidan los actos administrativos correspondientes</t>
  </si>
  <si>
    <t>Porcentaje de procesos que requieren expedición de actos administrativos de revocatoria</t>
  </si>
  <si>
    <t>Realizar una mesa de trabajo con la Dirección de Acceso a Tierras y las subdirecciones a su cargo, para determinar las competencias sobre los proceso de revocatoria de procesos de fallos judiciales atendidos por subsidios</t>
  </si>
  <si>
    <t>Programar y realizar la mesa de trabajo en conjunto con la Dirección y las subdirecciones de acceso a tierras, en las cuales se analicen los casos pendientes de revocatorias y de ingreso al patrimonio de la ANT, para determinar las competencias y responsabilidades de cada área sobre las actividades a realizar en los casos estudiados</t>
  </si>
  <si>
    <t>Dirección de Acceso a Tierras en Zonas Focalizadas
Subdirección de Administración de Tierras
Subdirección de Demanda y Descongestón</t>
  </si>
  <si>
    <r>
      <rPr>
        <b/>
        <sz val="11"/>
        <rFont val="Arial"/>
        <family val="2"/>
      </rPr>
      <t>No Conformidad No. 3. Debilidades en la oportunidad de efectuar las acciones establecidas en las Resoluciones de revocatorias de subsidios anteriores, para la recuperación de los predios:</t>
    </r>
    <r>
      <rPr>
        <sz val="11"/>
        <rFont val="Arial"/>
        <family val="2"/>
      </rPr>
      <t xml:space="preserve"> Se observó en las revocatorias Subsidios SIRA 2020 y  2021  que en el Artículo 2 de las revocatorias estipula “Comunicar el presente acto administrativo a la Oficina de  Registro e Instrumentos Públicos, para que en el marco  de lo establecido en la Ley 1579 de 2012 realice la  correspondiente anotación en el folio de matrícula, con el  objeto de suprimir los efectos de las anotaciones.” de igual  forma, en el Articulo 3 “Remitir copia del expediente a la  Subdirección de Administración de Tierras de la Nación,  para que, en el marco de sus competencias, inicie el  procedimiento respectivo para recuperar las cuotas partes, del predio que han sido revocadas”, y en la verificación efectuada se evidencia que no se realiza oportunamente.</t>
    </r>
  </si>
  <si>
    <t>Debilidad en el seguimiento en las actividades a realizar dentro de los proceso de fallos judiciales relacionados con revocatorias por parte de la SATZF</t>
  </si>
  <si>
    <t>Realizar seguimiento semestral al estado de los procesos de fallos judiciales validando la revocatoria y las comunicaciones a la ORIP y la SATN</t>
  </si>
  <si>
    <t>Actualizar semestralmente la matriz de revocatorias proceso subsidio la cual se evidencie el estado actual de la expedición de los actos adminsitrativos de revocatoria y las gestiones administrativas requeridas registrando los memorandos y oficios mediante los cuales se remiten las revocatorias a la ORIP y/o SATN</t>
  </si>
  <si>
    <t>Matriz  revocatorias Subsidio con memorandos enviados a SATN y radicados de los oficios enviados a la ORIP</t>
  </si>
  <si>
    <t>Subdirección de Administración de Tierras</t>
  </si>
  <si>
    <r>
      <t xml:space="preserve">Debilidades en la recuperación de los predios entregados por subsidios, producto de  revocatorias directa de subsidio integral de reforma agraria, debido a que no han sido de propiedad del INCODER o de la Agencia: </t>
    </r>
    <r>
      <rPr>
        <sz val="11"/>
        <rFont val="Arial"/>
        <family val="2"/>
      </rPr>
      <t>Se evidenció en la revisión de las revocatorias directa de Subsidios Integral de Reforma Agraria de la vigencia 2020 y 2021, que los predios “Paraíso Terrenal” Villahermosa, Tolima con folio de matrícula inmobiliario 364-22082, 364-5844, 364-6792, 364-9981 y “Santa Rosa” identificado
con folio de matrícula No. 204-1035, ubicado en el municipio de Paicol en el departamento de Huila</t>
    </r>
    <r>
      <rPr>
        <b/>
        <u/>
        <sz val="11"/>
        <rFont val="Arial"/>
        <family val="2"/>
      </rPr>
      <t xml:space="preserve">, que a la fecha de la auditoria no se ha efectuado la recuperación material del predio.
</t>
    </r>
    <r>
      <rPr>
        <sz val="11"/>
        <rFont val="Arial"/>
        <family val="2"/>
      </rPr>
      <t xml:space="preserve">
De igual manera, se observaron los actos administrativos de revocatorias de subsidios, Resolución N. 476 de 31  enero 2020 y Resolución N. 9025 del 23 septiembre 2020, con el objeto de suprimir los efectos de los subsidios anteriores, y para evitar la adjudicación de más de un predio rural en una misma persona, en la misma resolución en el artículo 2 se estipulo "Comunicar el presente acto administrativo a la Oficina de Registro e Instrumentos Públicos, para que en el marco de lo  establecido en la Ley 1579 de 2012 realice la correspondiente anotación en el folio de matrícula, con el objeto de suprimir los efectos de las anotaciones en la cual se registró la Resolución N.16730 del 23 de octubre de 2019 y Resolución N.428 del 31 marzo 2017, efecto que no es procedente jurídicamente, debido a que los predios nunca estuvieron bajo la titularidad del INCODER o de la Agencia, sino que pasaron directamente al 
beneficiario del subsidio</t>
    </r>
    <r>
      <rPr>
        <b/>
        <sz val="11"/>
        <rFont val="Arial"/>
        <family val="2"/>
      </rPr>
      <t xml:space="preserve"> </t>
    </r>
    <r>
      <rPr>
        <sz val="11"/>
        <rFont val="Arial"/>
        <family val="2"/>
      </rPr>
      <t>(...)
Debido que en el Decreto Ley 2363 de 2015, no contempló la asignación de funciones respecto a los bienes producto del proceso de revocatorias de las resoluciones mediante las cuales se otorgó un subsidio integral y se adjudicaron predios, en atención a las sentencias judiciales y en los cuales los beneficiarios dieron su consentimiento expreso de revocatoria del respectivo acto administrativo y para que dichos predios se incorporaran al patrimonio de la ANT.
Por consiguiente, es necesario dar celeridad a la implementación de la ruta jurídica para la suscripción de escrituras públicas, producto de la revocatorias de subsidios por fallos judiciales de los bienes que fueron comprados directamente por el beneficiario con dineros del subsidio y que no pertenecían al Fondo Nacional  Agrario.</t>
    </r>
  </si>
  <si>
    <t>AMI-222</t>
  </si>
  <si>
    <t>Adelantar las gestiones tendientes a lograr la incorporación de la cuota parte de los predios El Paraiso Terrenal y las 25 cuotas partes del predio Santa Rosa - Paicol</t>
  </si>
  <si>
    <t>Acción de mejora que inicia el 2 de marzo de 2023.Tiene como pre-requisito la AMI-221</t>
  </si>
  <si>
    <t>AMI-223</t>
  </si>
  <si>
    <t>No se ha recibido por parte de la Dirección de Acceso a Tierras, la información de bienes producto de revocatorias de subsidios que deban ingresar al inventario del Fondo de Tierras.</t>
  </si>
  <si>
    <t>AMI-224</t>
  </si>
  <si>
    <r>
      <rPr>
        <b/>
        <sz val="11"/>
        <color indexed="8"/>
        <rFont val="Arial"/>
        <family val="2"/>
      </rPr>
      <t xml:space="preserve">Debilidades en la trazabilidad documental del expediente digital en el marco de la Adjudicación y Materialización de los Subsidios: </t>
    </r>
    <r>
      <rPr>
        <sz val="11"/>
        <color indexed="8"/>
        <rFont val="Arial"/>
        <family val="2"/>
      </rPr>
      <t>En la muestra de la auditoría realizada a los 33 subsidios con resolución de materialización de subsidios SIRA en la vigencia 2021, se observó que la mayoría de los expedientes digitales en el aplicativo SIT generaban error en el cargue de la documentación del soporte GEFIN-F_x0002_001 Forma Solicitud Pago Acreedores Varios y del formato ACCTI-F-080 Solicitud Pago Materialización Del Subsidio para el pago de predio, gastos notariales y proyecto productivo.
Así mismo, se evidenció que algunas formas como el GEFIN-002-Forma Creación Beneficiario Cuenta, del vendedor y del beneficiario, el formato ACCTI-F-080 Solicitud Pago Materialización del Subsidio, no se encontraban cargados en el aplicativo, (Ver Anexo 1 Matriz de verificación de subsidios SIRA vigencia 2021)
Por otro lado, en la muestra de la auditoría realizada a las 33 revocatorias del año 2020 y 2021, se observó que 9 de ellas no tenían cargado el oficio de envió de la inscripción de la revocatoria a la ORIP al aplicativo, ni reposaban en el expediente físico. (Ver anexo 2 Matriz de verificación de revocatorias directas de subsidios 2020 y 2021).</t>
    </r>
  </si>
  <si>
    <t xml:space="preserve">El sistema de información de subsidios (SIDRA -SIRA  y SIT) en el cual se encuentra cargada toda la información documental y de trazabilidad de los códigos de proyectos de los beneficiarios de subsidios presenta fallas en el cargue de información o requiere de actualizaciones constantes conforme a las necesidades y requerimientos que se evidencian dentro del proceso de materialización de los subsidios, sin que se cuente con el soporte de solución de problemas de manera permanente para atender estas situaciones de manera inmediata. </t>
  </si>
  <si>
    <t>Contar con  el soporte técnico permanente y realizar la validación del estado de funcionamiento del aplicativo de subsidios (SIDRA-SIRA y SIT) el cual incluye mejoras, actualizaciones, refinamientos y reportes.</t>
  </si>
  <si>
    <t>Definir, conforme a los lineamientosestablecidos por la Subdirección de Sistemas de Información,  el listado de requerimientos iniciales de ajustes, actualizaciones, mejoras y creación de nuevas funcionalidades que son necesarias para  garantizar la trazabilidad de los procesos del subsidio, priorizando los requerimientos que conformarán los sprint  de trabajo. Adicionalmente realizada la validación  de las mejoras o ajustes realizados al aplicativo se adelantará la identificación de nuevas necesidades o requerimientos que deban ser implementados en el sistema
 (2 anuales)</t>
  </si>
  <si>
    <t>Listado de requerimientos (Backlog)</t>
  </si>
  <si>
    <t>Subdirección de Sistemas de información de Tierras</t>
  </si>
  <si>
    <t>Acción de mejora que inicia el 2 de marzo de 2023</t>
  </si>
  <si>
    <t>AMI-225</t>
  </si>
  <si>
    <t>Realizar los levantamientos de información para las Historias de usuario  que conforman los sprint de trabajo y validar las mejoras o ajustes realizados mediante la aprobación de los test plan  de los sprint, conforme a los lineamientos definidos por la Subdirección de Sistemas de Información</t>
  </si>
  <si>
    <t xml:space="preserve">Actas de cierre de Sprint </t>
  </si>
  <si>
    <t>Acción de mejora que inicia el 2 de marzo de 2023. Se va ejecutando a medida que se vaya ejecutando la AMI-224</t>
  </si>
  <si>
    <t>AMI-226</t>
  </si>
  <si>
    <r>
      <rPr>
        <b/>
        <sz val="11"/>
        <rFont val="Arial"/>
        <family val="2"/>
      </rPr>
      <t xml:space="preserve">Debilidades en la trazabilidad documental del expediente digital en el marco de la Adjudicación y Materialización de los Subsidios: </t>
    </r>
    <r>
      <rPr>
        <sz val="11"/>
        <rFont val="Arial"/>
        <family val="2"/>
      </rPr>
      <t>En la muestra de la auditoría realizada a los 33 subsidios con resolución de materialización de subsidios SIRA en la vigencia 2021, se observó que la mayoría de los expedientes digitales en el aplicativo SIT generaban error en el cargue de la documentación del soporte GEFIN-F_x0002_001 Forma Solicitud Pago Acreedores Varios y del formato ACCTI-F-080 Solicitud Pago Materialización Del Subsidio para el pago de predio, gastos notariales y proyecto productivo.
Así mismo, se evidenció que algunas formas como el GEFIN-002-Forma Creación Beneficiario Cuenta, del vendedor y del beneficiario, el formato ACCTI-F-080 Solicitud Pago Materialización del Subsidio, no se encontraban cargados en el aplicativo, (Ver Anexo 1 Matriz de verificación de subsidios SIRA vigencia 2021)
Por otro lado, en la muestra de la auditoría realizada a las 33 revocatorias del año 2020 y 2021, se observó que 9 de ellas no tenían cargado el oficio de envió de la inscripción de la revocatoria a la ORIP al aplicativo, ni reposaban en el expediente físico. (Ver anexo 2 Matriz de verificación de revocatorias directas de subsidios 2020 y 2021).</t>
    </r>
  </si>
  <si>
    <t xml:space="preserve">La SATZF no cuenta con los profesionales de gestión documental suficientes adelantar la verificación y normalización documental física y digital de los proyectos de subsidios, por lo cual se apalanca en los equipos contratados a través del convenio de operatividad de la materializaicón del subsidio, los cuales sólo están vigentes generalmente en el segundo semestre del año. Así mismo, la situación coyuntural generada en el 2020 y 2021 relacionada con la pandemia del Covid 19, en la cual se realizaron todas las actividades de manera virtual, no le permitió a la SATZF realizar la verificación documental completa de los procesos en función de los documentos cargados en el aplicativo y los que fueron entregados de manera fìsica. </t>
  </si>
  <si>
    <t>Realizar seguimiento a los procesos de subsidios que se encuentran en proceso de materialización y etapa de desembolso de recursos.</t>
  </si>
  <si>
    <t>Realizar  anualmente la validación del cargue documental de los 116 expedientes en el aplicativo y el expediente fìsico frente a la lista de chequeo (incluidos los 33 expedientes de la muestra auditada), tomando una muestra aleatoria 10 proyectos SIRA que no hayan sido normalizados.</t>
  </si>
  <si>
    <t>Proyectos SIRA no normalizados</t>
  </si>
  <si>
    <t>En término. Acción de mejora con fecha de finalización 28 de febrero de 2024</t>
  </si>
  <si>
    <t>AMI-227</t>
  </si>
  <si>
    <t>AMI-228</t>
  </si>
  <si>
    <t>AMI-229</t>
  </si>
  <si>
    <t>AMI-230</t>
  </si>
  <si>
    <t>AMI-231</t>
  </si>
  <si>
    <t>AMI-232</t>
  </si>
  <si>
    <t>AMI-233</t>
  </si>
  <si>
    <t>AMI-234</t>
  </si>
  <si>
    <t xml:space="preserve">Subdirección de Acceso a Tierras por Demanda y Descongestión
</t>
  </si>
  <si>
    <t>Adjudicación del Subsidio Integral de Reforma Agraria – SIRA.</t>
  </si>
  <si>
    <t xml:space="preserve">Hacer seguimiento a la entrega del reporte de activos fijos y recalculo de vidas utiles, de acuerdo al cronograma establecido en la  la audiencia que se llevo a cabo el 16/09/2022 
</t>
  </si>
  <si>
    <t>Requerir mediante la mesa de servicios de Heisohn - apoteosys la parametrización del reporte y control de bienes intangibles</t>
  </si>
  <si>
    <t>Documento soporte de la solicitud realizada por  Almacen al proveedor</t>
  </si>
  <si>
    <t>AMI-230
AMI-231
AMI-232</t>
  </si>
  <si>
    <t>Los integrantes del Comité Institucional de Coordinación de Control Interno - CICCI en sesión extraordinaria del 18/07/2022 aprobaron la solicitud de eventualidad realizada por la Subdirección Administrativa y Financiera a través de memorando 20226200365793. 
Cabe señalar que, en el marco al seguimiento de PM realizado por la OCI con corte al III Trimestre del 2022 la acción de mejora se encontraba incumplida.</t>
  </si>
  <si>
    <t>Acta No. 03 de la sesión del Comité Institucional de Coordinación de Control Interno realizada el 13/12/2022.</t>
  </si>
  <si>
    <r>
      <rPr>
        <b/>
        <sz val="11"/>
        <color indexed="8"/>
        <rFont val="Arial"/>
        <family val="2"/>
      </rPr>
      <t>Hallazgo 43.</t>
    </r>
    <r>
      <rPr>
        <sz val="11"/>
        <color indexed="8"/>
        <rFont val="Arial"/>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</si>
  <si>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family val="2"/>
      </rPr>
      <t>22/01/2018.</t>
    </r>
    <r>
      <rPr>
        <sz val="11"/>
        <color indexed="8"/>
        <rFont val="Arial"/>
        <family val="2"/>
      </rPr>
      <t xml:space="preserve">  Se diseñó el procedimiento ADMTI-P-001 "Adm de predios fiscales patrimoniales", V 1, del 27/03/2017 y el ADMTI-P-007 "Adm de predios baldíos, V1 del 02/05/2017. Se socializaron a través del banner del SIG en la intranet.</t>
    </r>
  </si>
  <si>
    <r>
      <rPr>
        <b/>
        <sz val="11"/>
        <color theme="1"/>
        <rFont val="Arial"/>
        <family val="2"/>
      </rPr>
      <t xml:space="preserve">22/01/2021.  </t>
    </r>
    <r>
      <rPr>
        <sz val="11"/>
        <color theme="1"/>
        <rFont val="Arial"/>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</si>
  <si>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78.</t>
    </r>
    <r>
      <rPr>
        <sz val="11"/>
        <color indexed="8"/>
        <rFont val="Arial"/>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family val="2"/>
      </rPr>
      <t xml:space="preserve"> </t>
    </r>
  </si>
  <si>
    <r>
      <rPr>
        <b/>
        <sz val="11"/>
        <color theme="1"/>
        <rFont val="Arial"/>
        <family val="2"/>
      </rPr>
      <t>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</si>
  <si>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79. </t>
    </r>
    <r>
      <rPr>
        <sz val="11"/>
        <color indexed="8"/>
        <rFont val="Arial"/>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family val="2"/>
      </rPr>
      <t xml:space="preserve"> </t>
    </r>
  </si>
  <si>
    <r>
      <rPr>
        <b/>
        <sz val="11"/>
        <color indexed="8"/>
        <rFont val="Arial"/>
        <family val="2"/>
      </rPr>
      <t xml:space="preserve">Hallazgo 1. </t>
    </r>
    <r>
      <rPr>
        <sz val="11"/>
        <color indexed="8"/>
        <rFont val="Arial"/>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</si>
  <si>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22/01/2018.</t>
    </r>
    <r>
      <rPr>
        <sz val="11"/>
        <color indexed="8"/>
        <rFont val="Arial"/>
        <family val="2"/>
      </rPr>
      <t xml:space="preserve">  La Subdirección de Sistemas de Información desarrolló una certificación automática, generada desde el sistema mediante el cual se controla el inventario del FNA. </t>
    </r>
  </si>
  <si>
    <r>
      <rPr>
        <b/>
        <sz val="11"/>
        <color indexed="8"/>
        <rFont val="Arial"/>
        <family val="2"/>
      </rPr>
      <t xml:space="preserve">Hallazgo 1. </t>
    </r>
    <r>
      <rPr>
        <sz val="11"/>
        <color indexed="8"/>
        <rFont val="Arial"/>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</si>
  <si>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 xml:space="preserve">Hallazgo 22. </t>
    </r>
    <r>
      <rPr>
        <sz val="11"/>
        <color indexed="8"/>
        <rFont val="Arial"/>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family val="2"/>
      </rPr>
      <t xml:space="preserve"> </t>
    </r>
  </si>
  <si>
    <r>
      <rPr>
        <b/>
        <sz val="11"/>
        <color indexed="8"/>
        <rFont val="Arial"/>
        <family val="2"/>
      </rPr>
      <t xml:space="preserve">Hallazgo 23. </t>
    </r>
    <r>
      <rPr>
        <sz val="11"/>
        <color indexed="8"/>
        <rFont val="Arial"/>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</si>
  <si>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family val="2"/>
      </rPr>
      <t xml:space="preserve">Hallazgo 6. </t>
    </r>
    <r>
      <rPr>
        <sz val="11"/>
        <color indexed="8"/>
        <rFont val="Arial"/>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</si>
  <si>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family val="2"/>
      </rPr>
      <t xml:space="preserve">Hallazgo 1. (Casos Acumulación) - </t>
    </r>
    <r>
      <rPr>
        <sz val="11"/>
        <color indexed="8"/>
        <rFont val="Arial"/>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</si>
  <si>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family val="2"/>
      </rPr>
      <t xml:space="preserve">Hallazgo 2. (Casos Acumulación) </t>
    </r>
    <r>
      <rPr>
        <sz val="11"/>
        <color indexed="8"/>
        <rFont val="Arial"/>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</si>
  <si>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family val="2"/>
      </rPr>
      <t xml:space="preserve">Hallazgo 4. (Casos Acumulación) </t>
    </r>
    <r>
      <rPr>
        <sz val="11"/>
        <color indexed="8"/>
        <rFont val="Arial"/>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</si>
  <si>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family val="2"/>
      </rPr>
      <t xml:space="preserve">Hallazgo 5. (Casos Acumulación) - </t>
    </r>
    <r>
      <rPr>
        <sz val="11"/>
        <color indexed="8"/>
        <rFont val="Arial"/>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</si>
  <si>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t xml:space="preserve">INCODER. </t>
    </r>
    <r>
      <rPr>
        <b/>
        <sz val="11"/>
        <color indexed="8"/>
        <rFont val="Arial"/>
        <family val="2"/>
      </rPr>
      <t xml:space="preserve">ACES Mapiripán - febrero 2014:
</t>
    </r>
    <r>
      <rPr>
        <sz val="11"/>
        <color indexed="8"/>
        <rFont val="Arial"/>
        <family val="2"/>
      </rPr>
      <t>Actuación Especial Estudio de caso: Despojo y abandono de tierras en el Municipio de Mapiripán - Meta.  Vigencia Fiscal 2012</t>
    </r>
  </si>
  <si>
    <r>
      <rPr>
        <b/>
        <sz val="11"/>
        <color indexed="8"/>
        <rFont val="Arial"/>
        <family val="2"/>
      </rPr>
      <t xml:space="preserve">Hallazgo 1. </t>
    </r>
    <r>
      <rPr>
        <sz val="11"/>
        <color indexed="8"/>
        <rFont val="Arial"/>
        <family val="2"/>
      </rPr>
      <t xml:space="preserve">Se encontró Resoluciones de Adjudicación de Predios Baldíos con su consecuente folio de matrícula inmobiliaria, que no se encuentran en la base de datos suministrada por el INCODER. </t>
    </r>
  </si>
  <si>
    <r>
      <rPr>
        <b/>
        <sz val="11"/>
        <color indexed="8"/>
        <rFont val="Arial"/>
        <family val="2"/>
      </rPr>
      <t xml:space="preserve">Hallazgo 4. </t>
    </r>
    <r>
      <rPr>
        <sz val="11"/>
        <color indexed="8"/>
        <rFont val="Arial"/>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</si>
  <si>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family val="2"/>
      </rPr>
      <t>Hallazgo 5.</t>
    </r>
    <r>
      <rPr>
        <sz val="11"/>
        <color indexed="8"/>
        <rFont val="Arial"/>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</si>
  <si>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family val="2"/>
      </rPr>
      <t>Hallazgo 10</t>
    </r>
    <r>
      <rPr>
        <sz val="11"/>
        <color indexed="8"/>
        <rFont val="Arial"/>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</si>
  <si>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family val="2"/>
      </rPr>
      <t>Hallazgo 11:</t>
    </r>
    <r>
      <rPr>
        <sz val="11"/>
        <color indexed="8"/>
        <rFont val="Arial"/>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</si>
  <si>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family val="2"/>
      </rPr>
      <t>Hallazgo 11.</t>
    </r>
    <r>
      <rPr>
        <sz val="11"/>
        <color indexed="8"/>
        <rFont val="Arial"/>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</si>
  <si>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family val="2"/>
      </rPr>
      <t xml:space="preserve">Hallazgo 11. </t>
    </r>
    <r>
      <rPr>
        <sz val="11"/>
        <color indexed="8"/>
        <rFont val="Arial"/>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</si>
  <si>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family val="2"/>
      </rPr>
      <t>Hallazgo 11.</t>
    </r>
    <r>
      <rPr>
        <sz val="11"/>
        <color indexed="8"/>
        <rFont val="Arial"/>
        <family val="2"/>
      </rPr>
      <t xml:space="preserve"> En diciembre de 2007 el propietario del predio Los Esteros, FMI 236-39934 solicitó ante el INCODER el ingreso del predio al RUP, la cual fue tramitada tan solo en el año 2009.</t>
    </r>
  </si>
  <si>
    <r>
      <rPr>
        <b/>
        <sz val="11"/>
        <color indexed="8"/>
        <rFont val="Arial"/>
        <family val="2"/>
      </rPr>
      <t>Hallazgo 11- (MAPIRIPAN) Revocatoria</t>
    </r>
    <r>
      <rPr>
        <sz val="11"/>
        <color indexed="8"/>
        <rFont val="Arial"/>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family val="2"/>
      </rPr>
      <t xml:space="preserve">. </t>
    </r>
  </si>
  <si>
    <r>
      <rPr>
        <b/>
        <sz val="11"/>
        <color indexed="8"/>
        <rFont val="Arial"/>
        <family val="2"/>
      </rPr>
      <t xml:space="preserve">Hallazgo 12. </t>
    </r>
    <r>
      <rPr>
        <sz val="11"/>
        <color indexed="8"/>
        <rFont val="Arial"/>
        <family val="2"/>
      </rPr>
      <t xml:space="preserve"> Reubicación y compra de predios para el reasentamiento de la comunidad JIW en el Municipio de Mapiripán Meta. INCODER  y UARIV</t>
    </r>
  </si>
  <si>
    <r>
      <t>INCODER.</t>
    </r>
    <r>
      <rPr>
        <b/>
        <sz val="11"/>
        <color theme="1"/>
        <rFont val="Arial"/>
        <family val="2"/>
      </rPr>
      <t xml:space="preserve"> ACES Zona de Reserva Campesina:</t>
    </r>
    <r>
      <rPr>
        <sz val="11"/>
        <color theme="1"/>
        <rFont val="Arial"/>
        <family val="2"/>
      </rPr>
      <t xml:space="preserve">
Actuación Especial Políticas Zonas de Reservas Campesinas (ZRC) y Zonas de Desarrollo Empresarial (ZRE), Instrumentos de la Política de Desarrollo Rural.  Vigencia Fiscal 1997-2014.</t>
    </r>
  </si>
  <si>
    <r>
      <rPr>
        <b/>
        <sz val="11"/>
        <color indexed="8"/>
        <rFont val="Arial"/>
        <family val="2"/>
      </rPr>
      <t>Hallazgo 1.</t>
    </r>
    <r>
      <rPr>
        <sz val="11"/>
        <color indexed="8"/>
        <rFont val="Arial"/>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</si>
  <si>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family val="2"/>
      </rPr>
      <t>Hallazgo 2.</t>
    </r>
    <r>
      <rPr>
        <sz val="11"/>
        <color indexed="8"/>
        <rFont val="Arial"/>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</si>
  <si>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family val="2"/>
      </rPr>
      <t xml:space="preserve">Hallazgo 3. </t>
    </r>
    <r>
      <rPr>
        <sz val="11"/>
        <color indexed="8"/>
        <rFont val="Arial"/>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</si>
  <si>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family val="2"/>
      </rPr>
      <t xml:space="preserve">Hallazgo 4. </t>
    </r>
    <r>
      <rPr>
        <sz val="11"/>
        <color indexed="8"/>
        <rFont val="Arial"/>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family val="2"/>
      </rPr>
      <t>.</t>
    </r>
  </si>
  <si>
    <r>
      <rPr>
        <b/>
        <sz val="11"/>
        <color indexed="8"/>
        <rFont val="Arial"/>
        <family val="2"/>
      </rPr>
      <t>Hallazgo 5.</t>
    </r>
    <r>
      <rPr>
        <sz val="11"/>
        <color indexed="8"/>
        <rFont val="Arial"/>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</si>
  <si>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family val="2"/>
      </rPr>
      <t>Hallazgo 8.</t>
    </r>
    <r>
      <rPr>
        <sz val="11"/>
        <color indexed="8"/>
        <rFont val="Arial"/>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family val="2"/>
      </rPr>
      <t>.</t>
    </r>
  </si>
  <si>
    <r>
      <rPr>
        <b/>
        <sz val="11"/>
        <color indexed="8"/>
        <rFont val="Arial"/>
        <family val="2"/>
      </rPr>
      <t xml:space="preserve">Hallazgo 9.  </t>
    </r>
    <r>
      <rPr>
        <sz val="11"/>
        <color indexed="8"/>
        <rFont val="Arial"/>
        <family val="2"/>
      </rPr>
      <t>El INCODER ha incumplido los plazos legales para tramitar las solicitudes de constitución de ZRC.</t>
    </r>
  </si>
  <si>
    <r>
      <rPr>
        <b/>
        <sz val="11"/>
        <color indexed="8"/>
        <rFont val="Arial"/>
        <family val="2"/>
      </rPr>
      <t xml:space="preserve">Hallazgo 10. </t>
    </r>
    <r>
      <rPr>
        <sz val="11"/>
        <color indexed="8"/>
        <rFont val="Arial"/>
        <family val="2"/>
      </rPr>
      <t xml:space="preserve"> Luego de cerca de 20 años de expedida la Ley 160 de 1994, no se ha creado en el país ninguna ZDE adicional. </t>
    </r>
  </si>
  <si>
    <r>
      <rPr>
        <b/>
        <sz val="11"/>
        <color indexed="8"/>
        <rFont val="Arial"/>
        <family val="2"/>
      </rPr>
      <t xml:space="preserve">Hallazgo 11. </t>
    </r>
    <r>
      <rPr>
        <sz val="11"/>
        <color indexed="8"/>
        <rFont val="Arial"/>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</si>
  <si>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family val="2"/>
      </rPr>
      <t xml:space="preserve">Hallazgo 12. </t>
    </r>
    <r>
      <rPr>
        <sz val="11"/>
        <color indexed="8"/>
        <rFont val="Arial"/>
        <family val="2"/>
      </rPr>
      <t>La Corporación para el Desarrollo Sostenible del Norte y el Oriente Amazónico (CDA), no ha emitido el Plan Integrado de Manejo del Distrito de Manejo Integrado de los Recursos Naturales Renovables del Ariari Guayabero.</t>
    </r>
  </si>
  <si>
    <r>
      <t xml:space="preserve">INCODER. </t>
    </r>
    <r>
      <rPr>
        <b/>
        <sz val="11"/>
        <color theme="1"/>
        <rFont val="Arial"/>
        <family val="2"/>
      </rPr>
      <t>ACES URT:</t>
    </r>
    <r>
      <rPr>
        <sz val="11"/>
        <color theme="1"/>
        <rFont val="Arial"/>
        <family val="2"/>
      </rPr>
      <t xml:space="preserve">
Actuación Especial Política Pública: Unidad de Restitución de Tierras Despojadas y Abodanadas Nivel Central.  Vigencia Fiscal 2013.</t>
    </r>
  </si>
  <si>
    <r>
      <t xml:space="preserve">INCODER. </t>
    </r>
    <r>
      <rPr>
        <b/>
        <sz val="11"/>
        <color indexed="8"/>
        <rFont val="Arial"/>
        <family val="2"/>
      </rPr>
      <t xml:space="preserve">ACES Curvaradó y  Jiguamiandó.
</t>
    </r>
  </si>
  <si>
    <r>
      <rPr>
        <b/>
        <sz val="11"/>
        <color indexed="8"/>
        <rFont val="Arial"/>
        <family val="2"/>
      </rPr>
      <t>Hallazgo 1.</t>
    </r>
    <r>
      <rPr>
        <sz val="11"/>
        <color indexed="8"/>
        <rFont val="Arial"/>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</si>
  <si>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family val="2"/>
      </rPr>
      <t xml:space="preserve">Hallazgo 2. </t>
    </r>
    <r>
      <rPr>
        <sz val="11"/>
        <color indexed="8"/>
        <rFont val="Arial"/>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</si>
  <si>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family val="2"/>
      </rPr>
      <t xml:space="preserve">Hallazgo 3. </t>
    </r>
    <r>
      <rPr>
        <sz val="11"/>
        <color indexed="8"/>
        <rFont val="Arial"/>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</si>
  <si>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t xml:space="preserve">INCODER. </t>
    </r>
    <r>
      <rPr>
        <b/>
        <sz val="11"/>
        <color indexed="8"/>
        <rFont val="Arial"/>
        <family val="2"/>
      </rPr>
      <t xml:space="preserve">ACES  Adquisición de Tierras CI Cauca - noviembre 2013: </t>
    </r>
    <r>
      <rPr>
        <sz val="11"/>
        <color indexed="8"/>
        <rFont val="Arial"/>
        <family val="2"/>
      </rPr>
      <t xml:space="preserve">
Auditoría al proyecto de Adquisición de Tierras a Comunidades Indígenas del Cauca - Decreto 982 de 1999. Vigencia Fiscal 2012.</t>
    </r>
  </si>
  <si>
    <r>
      <rPr>
        <b/>
        <sz val="11"/>
        <color indexed="8"/>
        <rFont val="Arial"/>
        <family val="2"/>
      </rPr>
      <t>22/01/2018.</t>
    </r>
    <r>
      <rPr>
        <sz val="11"/>
        <color indexed="8"/>
        <rFont val="Arial"/>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</si>
  <si>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family val="2"/>
      </rPr>
      <t xml:space="preserve">22/01/2018.  </t>
    </r>
    <r>
      <rPr>
        <sz val="11"/>
        <color theme="1"/>
        <rFont val="Arial"/>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</si>
  <si>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t>
    </r>
    <r>
      <rPr>
        <sz val="11"/>
        <color indexed="8"/>
        <rFont val="Arial"/>
        <family val="2"/>
      </rPr>
      <t xml:space="preserve"> </t>
    </r>
    <r>
      <rPr>
        <b/>
        <sz val="11"/>
        <color rgb="FF000000"/>
        <rFont val="Arial"/>
        <family val="2"/>
      </rPr>
      <t>TITULACION DE PREDIOS ADQUIRIDOS A RESGUARDOS INDÍGENAS DEL CAUCA.</t>
    </r>
    <r>
      <rPr>
        <sz val="11"/>
        <color indexed="8"/>
        <rFont val="Arial"/>
        <family val="2"/>
      </rPr>
      <t xml:space="preserve">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</si>
  <si>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family val="2"/>
      </rPr>
      <t>Hallazgo  3.</t>
    </r>
    <r>
      <rPr>
        <sz val="11"/>
        <color indexed="8"/>
        <rFont val="Arial"/>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</si>
  <si>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family val="2"/>
      </rPr>
      <t>Hallazgo  5. GESTION DOCUMENTAL</t>
    </r>
    <r>
      <rPr>
        <sz val="11"/>
        <color indexed="8"/>
        <rFont val="Arial"/>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</si>
  <si>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family val="2"/>
      </rPr>
      <t>Hallazgo 6. CONTRATOS DE PRESTACION DE SERVICIOS PROFESIONALES</t>
    </r>
    <r>
      <rPr>
        <sz val="11"/>
        <color indexed="8"/>
        <rFont val="Arial"/>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</si>
  <si>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family val="2"/>
      </rPr>
      <t xml:space="preserve">Hallazgo 2. </t>
    </r>
    <r>
      <rPr>
        <sz val="11"/>
        <color indexed="8"/>
        <rFont val="Arial"/>
        <family val="2"/>
      </rPr>
      <t>Acumulación de terrenos baldíos por parte de particulares a partir de actualizaciones de área sin el lleno de requisitos. Hallazgo dirigido a la Superintentendencia de Notariado y Registro</t>
    </r>
  </si>
  <si>
    <r>
      <rPr>
        <b/>
        <sz val="11"/>
        <color indexed="8"/>
        <rFont val="Arial"/>
        <family val="2"/>
      </rPr>
      <t xml:space="preserve">Hallazgo 3. </t>
    </r>
    <r>
      <rPr>
        <sz val="11"/>
        <color indexed="8"/>
        <rFont val="Arial"/>
        <family val="2"/>
      </rPr>
      <t>Deficiente gestión jurídica del INCODER en la recuperación de los terrenos baldíos acumulados irregularmente por particulares.</t>
    </r>
  </si>
  <si>
    <r>
      <t xml:space="preserve">INCODER. </t>
    </r>
    <r>
      <rPr>
        <b/>
        <sz val="11"/>
        <color indexed="8"/>
        <rFont val="Arial"/>
        <family val="2"/>
      </rPr>
      <t xml:space="preserve">ACES Política Pública Restitución de Tierras:
</t>
    </r>
    <r>
      <rPr>
        <sz val="11"/>
        <color indexed="8"/>
        <rFont val="Arial"/>
        <family val="2"/>
      </rPr>
      <t>UAE de Gestión para la Restitución de Tierras Despojada, Vigencia 2014 - URT.</t>
    </r>
  </si>
  <si>
    <r>
      <rPr>
        <b/>
        <sz val="11"/>
        <color indexed="8"/>
        <rFont val="Arial"/>
        <family val="2"/>
      </rPr>
      <t>Hallazgo 1.</t>
    </r>
    <r>
      <rPr>
        <sz val="11"/>
        <color indexed="8"/>
        <rFont val="Arial"/>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</si>
  <si>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family val="2"/>
      </rPr>
      <t xml:space="preserve">Hallazgo 2. </t>
    </r>
    <r>
      <rPr>
        <sz val="11"/>
        <color indexed="8"/>
        <rFont val="Arial"/>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</si>
  <si>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family val="2"/>
      </rPr>
      <t xml:space="preserve">Hallazgo 4. </t>
    </r>
    <r>
      <rPr>
        <sz val="11"/>
        <color indexed="8"/>
        <rFont val="Arial"/>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</si>
  <si>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family val="2"/>
      </rPr>
      <t xml:space="preserve">Hallazgo 6. </t>
    </r>
    <r>
      <rPr>
        <sz val="11"/>
        <color indexed="8"/>
        <rFont val="Arial"/>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</si>
  <si>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family val="2"/>
      </rPr>
      <t>Hallazgo 7.</t>
    </r>
    <r>
      <rPr>
        <sz val="11"/>
        <color indexed="8"/>
        <rFont val="Arial"/>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</si>
  <si>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family val="2"/>
      </rPr>
      <t>Hallazgo 8.</t>
    </r>
    <r>
      <rPr>
        <sz val="11"/>
        <color indexed="8"/>
        <rFont val="Arial"/>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</si>
  <si>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family val="2"/>
      </rPr>
      <t xml:space="preserve">Hallazgo 9. </t>
    </r>
    <r>
      <rPr>
        <sz val="11"/>
        <color indexed="8"/>
        <rFont val="Arial"/>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</si>
  <si>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family val="2"/>
      </rPr>
      <t xml:space="preserve">Hallazgo 10. </t>
    </r>
    <r>
      <rPr>
        <sz val="11"/>
        <color indexed="8"/>
        <rFont val="Arial"/>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</si>
  <si>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family val="2"/>
      </rPr>
      <t xml:space="preserve">Hallazgo 14. </t>
    </r>
    <r>
      <rPr>
        <sz val="11"/>
        <color indexed="8"/>
        <rFont val="Arial"/>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</si>
  <si>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family val="2"/>
      </rPr>
      <t>Hallazgo 21.</t>
    </r>
    <r>
      <rPr>
        <sz val="11"/>
        <color indexed="8"/>
        <rFont val="Arial"/>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</si>
  <si>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family val="2"/>
      </rPr>
      <t>Hallazgo 22</t>
    </r>
    <r>
      <rPr>
        <sz val="11"/>
        <color indexed="8"/>
        <rFont val="Arial"/>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</si>
  <si>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family val="2"/>
      </rPr>
      <t>Hallazgo 24.</t>
    </r>
    <r>
      <rPr>
        <sz val="11"/>
        <color indexed="8"/>
        <rFont val="Arial"/>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</si>
  <si>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family val="2"/>
      </rPr>
      <t xml:space="preserve">Hallazgo 25. </t>
    </r>
    <r>
      <rPr>
        <sz val="11"/>
        <color indexed="8"/>
        <rFont val="Arial"/>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</si>
  <si>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family val="2"/>
      </rPr>
      <t>Hallazgo 27.</t>
    </r>
    <r>
      <rPr>
        <sz val="11"/>
        <color indexed="8"/>
        <rFont val="Arial"/>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</si>
  <si>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family val="2"/>
      </rPr>
      <t xml:space="preserve">Hallazgo 28. </t>
    </r>
    <r>
      <rPr>
        <sz val="11"/>
        <color indexed="8"/>
        <rFont val="Arial"/>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</si>
  <si>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family val="2"/>
      </rPr>
      <t xml:space="preserve">Hallazgo 30. </t>
    </r>
    <r>
      <rPr>
        <sz val="11"/>
        <color indexed="8"/>
        <rFont val="Arial"/>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</si>
  <si>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family val="2"/>
      </rPr>
      <t>Hallazgo 33.</t>
    </r>
    <r>
      <rPr>
        <sz val="11"/>
        <color indexed="8"/>
        <rFont val="Arial"/>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</si>
  <si>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rFont val="Arial"/>
        <family val="2"/>
      </rPr>
      <t xml:space="preserve">Secretaría General: </t>
    </r>
    <r>
      <rPr>
        <sz val="11"/>
        <rFont val="Arial"/>
        <family val="2"/>
      </rPr>
      <t>Atención al ciudadano</t>
    </r>
  </si>
  <si>
    <r>
      <rPr>
        <b/>
        <sz val="11"/>
        <color indexed="8"/>
        <rFont val="Arial"/>
        <family val="2"/>
      </rPr>
      <t xml:space="preserve">Hallazgo 37. </t>
    </r>
    <r>
      <rPr>
        <sz val="11"/>
        <color indexed="8"/>
        <rFont val="Arial"/>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</si>
  <si>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t>INCODER.</t>
    </r>
    <r>
      <rPr>
        <b/>
        <sz val="11"/>
        <color theme="1"/>
        <rFont val="Arial"/>
        <family val="2"/>
      </rPr>
      <t xml:space="preserve"> ACES  Casos de Acumulación:</t>
    </r>
    <r>
      <rPr>
        <sz val="11"/>
        <color theme="1"/>
        <rFont val="Arial"/>
        <family val="2"/>
      </rPr>
      <t xml:space="preserve">
Informe sobre (8) Casos de Acumulación de UAF - Denuncia Presentada por Wilson Neber Arias.  Vigencia Fiscal 2015.</t>
    </r>
  </si>
  <si>
    <r>
      <rPr>
        <b/>
        <sz val="11"/>
        <color indexed="8"/>
        <rFont val="Arial"/>
        <family val="2"/>
      </rPr>
      <t>Hallazgo 1.</t>
    </r>
    <r>
      <rPr>
        <sz val="11"/>
        <color indexed="8"/>
        <rFont val="Arial"/>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</si>
  <si>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family val="2"/>
      </rPr>
      <t xml:space="preserve">Hallazgo 2. </t>
    </r>
    <r>
      <rPr>
        <sz val="11"/>
        <color indexed="8"/>
        <rFont val="Arial"/>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</si>
  <si>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family val="2"/>
      </rPr>
      <t xml:space="preserve">Hallazgo 4.  </t>
    </r>
    <r>
      <rPr>
        <sz val="11"/>
        <color indexed="8"/>
        <rFont val="Arial"/>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</si>
  <si>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family val="2"/>
      </rPr>
      <t xml:space="preserve">Hallazgo 31. </t>
    </r>
    <r>
      <rPr>
        <sz val="11"/>
        <color indexed="8"/>
        <rFont val="Arial"/>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</si>
  <si>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family val="2"/>
      </rPr>
      <t xml:space="preserve">Hallazgo 1. Implementación de Indicadores. </t>
    </r>
    <r>
      <rPr>
        <sz val="11"/>
        <color indexed="8"/>
        <rFont val="Arial"/>
        <family val="2"/>
      </rPr>
      <t>Se evidencio que solamente se formulan indicadores de eficacia y eficiencia falta la implementación y medición de los indicadores de economía, equidad y valoración de los costos ambientales</t>
    </r>
  </si>
  <si>
    <r>
      <rPr>
        <b/>
        <sz val="11"/>
        <color indexed="8"/>
        <rFont val="Arial"/>
        <family val="2"/>
      </rPr>
      <t>Hallazgo 4.</t>
    </r>
    <r>
      <rPr>
        <sz val="11"/>
        <color indexed="8"/>
        <rFont val="Arial"/>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</si>
  <si>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family val="2"/>
      </rPr>
      <t xml:space="preserve">22/01/2018.  </t>
    </r>
    <r>
      <rPr>
        <sz val="11"/>
        <color indexed="8"/>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</si>
  <si>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family val="2"/>
      </rPr>
      <t xml:space="preserve">22/01/2018.  </t>
    </r>
    <r>
      <rPr>
        <sz val="11"/>
        <color theme="1"/>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</si>
  <si>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t>
    </r>
    <r>
      <rPr>
        <sz val="11"/>
        <color indexed="8"/>
        <rFont val="Arial"/>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</si>
  <si>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family val="2"/>
      </rPr>
      <t>Hallazgo 7. Gestión de Solicitudes de Titulación.</t>
    </r>
    <r>
      <rPr>
        <sz val="11"/>
        <color indexed="8"/>
        <rFont val="Arial"/>
        <family val="2"/>
      </rPr>
      <t>-Bajo porcentaje de gestión para el trámite de las solicitudes de titulación</t>
    </r>
  </si>
  <si>
    <r>
      <rPr>
        <b/>
        <sz val="11"/>
        <color indexed="8"/>
        <rFont val="Arial"/>
        <family val="2"/>
      </rPr>
      <t xml:space="preserve">22/01/2018.  </t>
    </r>
    <r>
      <rPr>
        <sz val="11"/>
        <color indexed="8"/>
        <rFont val="Arial"/>
        <family val="2"/>
      </rPr>
      <t>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</si>
  <si>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Se elaboró el procedimiento código ACCTIP-016 Materialización del subsidio - Adquisición de predio, el cual fue divulgado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</si>
  <si>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21.</t>
    </r>
    <r>
      <rPr>
        <sz val="11"/>
        <color indexed="8"/>
        <rFont val="Arial"/>
        <family val="2"/>
      </rPr>
      <t xml:space="preserve"> </t>
    </r>
    <r>
      <rPr>
        <b/>
        <sz val="11"/>
        <color indexed="8"/>
        <rFont val="Arial"/>
        <family val="2"/>
      </rPr>
      <t>Proyectos pendientes de desembolso.</t>
    </r>
    <r>
      <rPr>
        <sz val="11"/>
        <color indexed="8"/>
        <rFont val="Arial"/>
        <family val="2"/>
      </rPr>
      <t xml:space="preserve">  El INCODER no efectuó el desembolso de los subsidios a los beneficiarios de los proyectos relacionados en la tabla 15 ……..
</t>
    </r>
  </si>
  <si>
    <r>
      <rPr>
        <b/>
        <sz val="11"/>
        <color indexed="8"/>
        <rFont val="Arial"/>
        <family val="2"/>
      </rPr>
      <t xml:space="preserve">22/01/2018.  </t>
    </r>
    <r>
      <rPr>
        <sz val="11"/>
        <color indexed="8"/>
        <rFont val="Arial"/>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</si>
  <si>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theme="1"/>
        <rFont val="Arial"/>
        <family val="2"/>
      </rPr>
      <t xml:space="preserve">22/01/2018.  </t>
    </r>
    <r>
      <rPr>
        <sz val="11"/>
        <color theme="1"/>
        <rFont val="Arial"/>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</si>
  <si>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diseñó el Plan de acción de la Dirección de Acceso a Tierras, al cual se le hizo el respectivo seguimiento de las actividades establecidas en el mismo.</t>
    </r>
  </si>
  <si>
    <r>
      <rPr>
        <b/>
        <sz val="11"/>
        <color theme="1"/>
        <rFont val="Arial"/>
        <family val="2"/>
      </rPr>
      <t xml:space="preserve">22/01/2018.  </t>
    </r>
    <r>
      <rPr>
        <sz val="11"/>
        <color theme="1"/>
        <rFont val="Arial"/>
        <family val="2"/>
      </rPr>
      <t>Se diseñó el Plan de acción de la Dirección de Acceso a Tierras, al cual se le hizo el respectivo seguimiento de las actividades establecidas en el mismo.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</si>
  <si>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22.</t>
    </r>
    <r>
      <rPr>
        <sz val="11"/>
        <color indexed="8"/>
        <rFont val="Arial"/>
        <family val="2"/>
      </rPr>
      <t xml:space="preserve"> </t>
    </r>
    <r>
      <rPr>
        <b/>
        <sz val="11"/>
        <color indexed="8"/>
        <rFont val="Arial"/>
        <family val="2"/>
      </rPr>
      <t xml:space="preserve">Requisitos en el otorgamiento de subsidios.  </t>
    </r>
    <r>
      <rPr>
        <sz val="11"/>
        <color indexed="8"/>
        <rFont val="Arial"/>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</si>
  <si>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family val="2"/>
      </rPr>
      <t xml:space="preserve">22/01/2018. </t>
    </r>
    <r>
      <rPr>
        <sz val="11"/>
        <color indexed="8"/>
        <rFont val="Arial"/>
        <family val="2"/>
      </rPr>
      <t xml:space="preserve"> 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</si>
  <si>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 xml:space="preserve">Se elaboró el procedimiento código ACCTIP-016 Materialización del subsidio - Adquisición de predio, el cual fue divulgado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</si>
  <si>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cuenta con los correspondientes a la revisión y adjudicación del Subsidio del proyecto S-ARA-007.</t>
    </r>
  </si>
  <si>
    <r>
      <rPr>
        <b/>
        <sz val="11"/>
        <color theme="1"/>
        <rFont val="Arial"/>
        <family val="2"/>
      </rPr>
      <t xml:space="preserve">22/01/2018.  </t>
    </r>
    <r>
      <rPr>
        <sz val="11"/>
        <color theme="1"/>
        <rFont val="Arial"/>
        <family val="2"/>
      </rPr>
      <t>Se cuenta con los correspondientes a la revisión y adjudicación del Subsidio del proyecto S-ARA-007.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</si>
  <si>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23.</t>
    </r>
    <r>
      <rPr>
        <sz val="11"/>
        <color indexed="8"/>
        <rFont val="Arial"/>
        <family val="2"/>
      </rPr>
      <t xml:space="preserve"> </t>
    </r>
    <r>
      <rPr>
        <b/>
        <sz val="11"/>
        <color indexed="8"/>
        <rFont val="Arial"/>
        <family val="2"/>
      </rPr>
      <t>Proceso para avalúo y adquisición de predios.</t>
    </r>
    <r>
      <rPr>
        <sz val="11"/>
        <color indexed="8"/>
        <rFont val="Arial"/>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</si>
  <si>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family val="2"/>
      </rPr>
      <t xml:space="preserve">22/01/2018. </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</si>
  <si>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</si>
  <si>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</si>
  <si>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</si>
  <si>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</si>
  <si>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30.</t>
    </r>
    <r>
      <rPr>
        <sz val="11"/>
        <color indexed="8"/>
        <rFont val="Arial"/>
        <family val="2"/>
      </rPr>
      <t xml:space="preserve"> </t>
    </r>
    <r>
      <rPr>
        <b/>
        <sz val="11"/>
        <color indexed="8"/>
        <rFont val="Arial"/>
        <family val="2"/>
      </rPr>
      <t>Ejecución Recursos.</t>
    </r>
    <r>
      <rPr>
        <sz val="11"/>
        <color indexed="8"/>
        <rFont val="Arial"/>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</si>
  <si>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family val="2"/>
      </rPr>
      <t xml:space="preserve">22/01/2018. </t>
    </r>
    <r>
      <rPr>
        <sz val="11"/>
        <color indexed="8"/>
        <rFont val="Arial"/>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</si>
  <si>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theme="1"/>
        <rFont val="Arial"/>
        <family val="2"/>
      </rPr>
      <t xml:space="preserve">22/01/2018.  </t>
    </r>
    <r>
      <rPr>
        <sz val="11"/>
        <color theme="1"/>
        <rFont val="Arial"/>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</si>
  <si>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31. Ejecución Presupuestal y Cumplimiento de metas.</t>
    </r>
    <r>
      <rPr>
        <sz val="11"/>
        <color indexed="8"/>
        <rFont val="Arial"/>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</si>
  <si>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family val="2"/>
      </rPr>
      <t>22/01/2018.</t>
    </r>
    <r>
      <rPr>
        <sz val="11"/>
        <color indexed="8"/>
        <rFont val="Arial"/>
        <family val="2"/>
      </rPr>
      <t xml:space="preserve">  Se diseñó plan de acción para cada vigencia de la Dirección de Asuntos Étnicos y se efectuó seguimiento periódico a cada una de las actividades definidas.</t>
    </r>
  </si>
  <si>
    <r>
      <rPr>
        <b/>
        <sz val="11"/>
        <color theme="1"/>
        <rFont val="Arial"/>
        <family val="2"/>
      </rPr>
      <t xml:space="preserve">22/01/2018.  </t>
    </r>
    <r>
      <rPr>
        <sz val="11"/>
        <color theme="1"/>
        <rFont val="Arial"/>
        <family val="2"/>
      </rPr>
      <t xml:space="preserve">Se diseñó plan de acción para cada vigencia de la Dirección de Asuntos Étnicos y se efectuó seguimiento periódico a cada una de las actividades definidas.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</si>
  <si>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32</t>
    </r>
    <r>
      <rPr>
        <sz val="11"/>
        <color indexed="8"/>
        <rFont val="Arial"/>
        <family val="2"/>
      </rPr>
      <t xml:space="preserve">. </t>
    </r>
    <r>
      <rPr>
        <b/>
        <sz val="11"/>
        <color indexed="8"/>
        <rFont val="Arial"/>
        <family val="2"/>
      </rPr>
      <t xml:space="preserve">Acompañamiento a comunidades beneficiarias - Proyecto Adquisición de Predios Comunidades Indígenas. </t>
    </r>
    <r>
      <rPr>
        <sz val="11"/>
        <color indexed="8"/>
        <rFont val="Arial"/>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</si>
  <si>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family val="2"/>
      </rPr>
      <t>22/01/2018.</t>
    </r>
    <r>
      <rPr>
        <sz val="11"/>
        <color indexed="8"/>
        <rFont val="Arial"/>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</si>
  <si>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theme="1"/>
        <rFont val="Arial"/>
        <family val="2"/>
      </rPr>
      <t xml:space="preserve">22/01/2018.  </t>
    </r>
    <r>
      <rPr>
        <sz val="11"/>
        <color theme="1"/>
        <rFont val="Arial"/>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</si>
  <si>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33. Entrega material del predio San Francisco.</t>
    </r>
    <r>
      <rPr>
        <sz val="11"/>
        <color indexed="8"/>
        <rFont val="Arial"/>
        <family val="2"/>
      </rPr>
      <t xml:space="preserve"> Revisado el expediente del proceso de compra del predio San Francisco, (ubicado en el municipio de San Andrés de Sotavento en el departamento de Córdoba), y efectuada la visita de campo…</t>
    </r>
  </si>
  <si>
    <r>
      <rPr>
        <b/>
        <sz val="11"/>
        <color indexed="8"/>
        <rFont val="Arial"/>
        <family val="2"/>
      </rPr>
      <t>22/01/2018.</t>
    </r>
    <r>
      <rPr>
        <sz val="11"/>
        <color indexed="8"/>
        <rFont val="Arial"/>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</si>
  <si>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theme="1"/>
        <rFont val="Arial"/>
        <family val="2"/>
      </rPr>
      <t xml:space="preserve">22/01/2018.  </t>
    </r>
    <r>
      <rPr>
        <sz val="11"/>
        <color theme="1"/>
        <rFont val="Arial"/>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</si>
  <si>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34.  Entrega efectiva del predio Buenavista a los beneficiarios.</t>
    </r>
    <r>
      <rPr>
        <sz val="11"/>
        <color indexed="8"/>
        <rFont val="Arial"/>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</si>
  <si>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family val="2"/>
      </rPr>
      <t xml:space="preserve">22/01/2018. </t>
    </r>
    <r>
      <rPr>
        <sz val="11"/>
        <color indexed="8"/>
        <rFont val="Arial"/>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</si>
  <si>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family val="2"/>
      </rPr>
      <t xml:space="preserve">22/01/2018.  </t>
    </r>
    <r>
      <rPr>
        <sz val="11"/>
        <color theme="1"/>
        <rFont val="Arial"/>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</si>
  <si>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</si>
  <si>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</si>
  <si>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36.</t>
    </r>
    <r>
      <rPr>
        <sz val="11"/>
        <color indexed="8"/>
        <rFont val="Arial"/>
        <family val="2"/>
      </rPr>
      <t xml:space="preserve"> </t>
    </r>
    <r>
      <rPr>
        <b/>
        <sz val="11"/>
        <color indexed="8"/>
        <rFont val="Arial"/>
        <family val="2"/>
      </rPr>
      <t>Supervisión Convenio 619 de 2014.</t>
    </r>
    <r>
      <rPr>
        <sz val="11"/>
        <color indexed="8"/>
        <rFont val="Arial"/>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</si>
  <si>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family val="2"/>
      </rPr>
      <t>Hallazgo 37.</t>
    </r>
    <r>
      <rPr>
        <sz val="11"/>
        <color indexed="8"/>
        <rFont val="Arial"/>
        <family val="2"/>
      </rPr>
      <t xml:space="preserve"> </t>
    </r>
    <r>
      <rPr>
        <b/>
        <sz val="11"/>
        <color indexed="8"/>
        <rFont val="Arial"/>
        <family val="2"/>
      </rPr>
      <t xml:space="preserve">Formulación y viabilidad de proyectos productivos Comunidades Indígenas. </t>
    </r>
    <r>
      <rPr>
        <sz val="11"/>
        <color indexed="8"/>
        <rFont val="Arial"/>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</si>
  <si>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theme="1"/>
        <rFont val="Arial"/>
        <family val="2"/>
      </rPr>
      <t xml:space="preserve">22/01/2018. </t>
    </r>
    <r>
      <rPr>
        <sz val="11"/>
        <color theme="1"/>
        <rFont val="Arial"/>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</si>
  <si>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38.</t>
    </r>
    <r>
      <rPr>
        <sz val="11"/>
        <color indexed="8"/>
        <rFont val="Arial"/>
        <family val="2"/>
      </rPr>
      <t xml:space="preserve"> </t>
    </r>
    <r>
      <rPr>
        <b/>
        <sz val="11"/>
        <color indexed="8"/>
        <rFont val="Arial"/>
        <family val="2"/>
      </rPr>
      <t xml:space="preserve">Beneficiarios del proyecto, origen de los recursos. </t>
    </r>
    <r>
      <rPr>
        <sz val="11"/>
        <color indexed="8"/>
        <rFont val="Arial"/>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</si>
  <si>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</si>
  <si>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</si>
  <si>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</si>
  <si>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</si>
  <si>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42. Concepto pagos Convenio 619-2014.</t>
    </r>
    <r>
      <rPr>
        <sz val="11"/>
        <color indexed="8"/>
        <rFont val="Arial"/>
        <family val="2"/>
      </rPr>
      <t xml:space="preserve"> Las cláusulas no contemplan la participación de agremiaciones, pero si se reportan gastos de viaje fuera del país en el informe de gestión del contratista. Presunto detrimento</t>
    </r>
  </si>
  <si>
    <r>
      <rPr>
        <b/>
        <sz val="11"/>
        <color indexed="8"/>
        <rFont val="Arial"/>
        <family val="2"/>
      </rPr>
      <t>22/01/2018.</t>
    </r>
    <r>
      <rPr>
        <sz val="11"/>
        <color indexed="8"/>
        <rFont val="Arial"/>
        <family val="2"/>
      </rPr>
      <t xml:space="preserve">  Se realizó capacitación de supervisión contractual, por parte del grupo interno de Gestión contractual, la cual fue realizada el 05 de julio de 2017.</t>
    </r>
  </si>
  <si>
    <r>
      <rPr>
        <b/>
        <sz val="11"/>
        <color indexed="8"/>
        <rFont val="Arial"/>
        <family val="2"/>
      </rPr>
      <t xml:space="preserve">22/01/2018. </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</si>
  <si>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</si>
  <si>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</si>
  <si>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family val="2"/>
      </rPr>
      <t>Hallazgo 45. Notas Estados Financieros. convenio 619 de 2014.</t>
    </r>
    <r>
      <rPr>
        <sz val="11"/>
        <color indexed="8"/>
        <rFont val="Arial"/>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</si>
  <si>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family val="2"/>
      </rPr>
      <t xml:space="preserve">22/01/2018.  </t>
    </r>
    <r>
      <rPr>
        <sz val="11"/>
        <color indexed="8"/>
        <rFont val="Arial"/>
        <family val="2"/>
      </rPr>
      <t>Se realizó capacitación el 15 de noviembre de 2017 sobre la elaboración de las notas a los estados financieros, por parte de la Subdirección Administrativa y Financiera-Contabilidad.</t>
    </r>
  </si>
  <si>
    <r>
      <rPr>
        <b/>
        <sz val="11"/>
        <color theme="1"/>
        <rFont val="Arial"/>
        <family val="2"/>
      </rPr>
      <t xml:space="preserve">22/01/2018.  </t>
    </r>
    <r>
      <rPr>
        <sz val="11"/>
        <color theme="1"/>
        <rFont val="Arial"/>
        <family val="2"/>
      </rPr>
      <t>Se realizó capacitación el 15 de noviembre de 2017 sobre la elaboración de las notas a los estados financieros, por parte de la Subdirección Administrativa y Financiera-Contabilidad.</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</si>
  <si>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</si>
  <si>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Se realizó capacitación de supervisión contractual, por parte del grupo interno de Gestión contractual, la cual fue realizada el 05 de julio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</si>
  <si>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</si>
  <si>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49.</t>
    </r>
    <r>
      <rPr>
        <sz val="11"/>
        <color indexed="8"/>
        <rFont val="Arial"/>
        <family val="2"/>
      </rPr>
      <t xml:space="preserve"> </t>
    </r>
    <r>
      <rPr>
        <b/>
        <sz val="11"/>
        <color indexed="8"/>
        <rFont val="Arial"/>
        <family val="2"/>
      </rPr>
      <t xml:space="preserve">Plazo ejecución del procedimiento análisis y recibo de los predios aptos administrados por la Sociedad de Activos Especiales S.A.S - SAE. </t>
    </r>
    <r>
      <rPr>
        <sz val="11"/>
        <color indexed="8"/>
        <rFont val="Arial"/>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</si>
  <si>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family val="2"/>
      </rPr>
      <t>22/01/2018.</t>
    </r>
    <r>
      <rPr>
        <sz val="11"/>
        <color indexed="8"/>
        <rFont val="Arial"/>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</si>
  <si>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family val="2"/>
      </rPr>
      <t xml:space="preserve">22/01/2018.  </t>
    </r>
    <r>
      <rPr>
        <sz val="11"/>
        <color theme="1"/>
        <rFont val="Arial"/>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</si>
  <si>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50.</t>
    </r>
    <r>
      <rPr>
        <sz val="11"/>
        <color indexed="8"/>
        <rFont val="Arial"/>
        <family val="2"/>
      </rPr>
      <t xml:space="preserve"> </t>
    </r>
    <r>
      <rPr>
        <b/>
        <sz val="11"/>
        <color indexed="8"/>
        <rFont val="Arial"/>
        <family val="2"/>
      </rPr>
      <t xml:space="preserve">Predio Tierra Grata, municipio de Bolivar (Valle del Cauca).  </t>
    </r>
    <r>
      <rPr>
        <sz val="11"/>
        <color indexed="8"/>
        <rFont val="Arial"/>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</si>
  <si>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family val="2"/>
      </rPr>
      <t xml:space="preserve">22/01/2018.  </t>
    </r>
    <r>
      <rPr>
        <sz val="11"/>
        <color indexed="8"/>
        <rFont val="Arial"/>
        <family val="2"/>
      </rPr>
      <t>Se realizó capacitación frente a la creación del indicador, y como resultado de esta capacitación se obtiene los indicadores: a) Hectáreas identificadas b) revisión de solicitudes de familias</t>
    </r>
  </si>
  <si>
    <r>
      <rPr>
        <b/>
        <sz val="11"/>
        <color theme="1"/>
        <rFont val="Arial"/>
        <family val="2"/>
      </rPr>
      <t xml:space="preserve">22/01/2018.  </t>
    </r>
    <r>
      <rPr>
        <sz val="11"/>
        <color theme="1"/>
        <rFont val="Arial"/>
        <family val="2"/>
      </rPr>
      <t>Se realizó capacitación frente a la creación del indicador, y como resultado de esta capacitación se obtiene los indicadores: a) Hectáreas identificadas b) revisión de solicitudes de familias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</si>
  <si>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53.</t>
    </r>
    <r>
      <rPr>
        <sz val="11"/>
        <color indexed="8"/>
        <rFont val="Arial"/>
        <family val="2"/>
      </rPr>
      <t xml:space="preserve"> </t>
    </r>
    <r>
      <rPr>
        <b/>
        <sz val="11"/>
        <color indexed="8"/>
        <rFont val="Arial"/>
        <family val="2"/>
      </rPr>
      <t xml:space="preserve">Diferencias información inventario predios Fondo Nacional Agrario - FNA. </t>
    </r>
    <r>
      <rPr>
        <sz val="11"/>
        <color indexed="8"/>
        <rFont val="Arial"/>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</si>
  <si>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</si>
  <si>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54.</t>
    </r>
    <r>
      <rPr>
        <sz val="11"/>
        <color indexed="8"/>
        <rFont val="Arial"/>
        <family val="2"/>
      </rPr>
      <t xml:space="preserve"> </t>
    </r>
    <r>
      <rPr>
        <b/>
        <sz val="11"/>
        <color indexed="8"/>
        <rFont val="Arial"/>
        <family val="2"/>
      </rPr>
      <t>Consistencia de la información del informe de gestión INCODER vigencia 2014.</t>
    </r>
    <r>
      <rPr>
        <sz val="11"/>
        <color indexed="8"/>
        <rFont val="Arial"/>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</si>
  <si>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family val="2"/>
      </rPr>
      <t>Hallazgo No. 55.</t>
    </r>
    <r>
      <rPr>
        <sz val="11"/>
        <color indexed="8"/>
        <rFont val="Arial"/>
        <family val="2"/>
      </rPr>
      <t xml:space="preserve"> </t>
    </r>
    <r>
      <rPr>
        <b/>
        <sz val="11"/>
        <color indexed="8"/>
        <rFont val="Arial"/>
        <family val="2"/>
      </rPr>
      <t>Notificación y entrega de resoluciones de adjudicación de predios FNA.</t>
    </r>
    <r>
      <rPr>
        <sz val="11"/>
        <color indexed="8"/>
        <rFont val="Arial"/>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</si>
  <si>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family val="2"/>
      </rPr>
      <t xml:space="preserve">22/01/2018. </t>
    </r>
    <r>
      <rPr>
        <sz val="11"/>
        <color indexed="8"/>
        <rFont val="Arial"/>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</si>
  <si>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theme="1"/>
        <rFont val="Arial"/>
        <family val="2"/>
      </rPr>
      <t xml:space="preserve">22/01/2018.  </t>
    </r>
    <r>
      <rPr>
        <sz val="11"/>
        <color theme="1"/>
        <rFont val="Arial"/>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</si>
  <si>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56.</t>
    </r>
    <r>
      <rPr>
        <sz val="11"/>
        <color indexed="8"/>
        <rFont val="Arial"/>
        <family val="2"/>
      </rPr>
      <t xml:space="preserve"> </t>
    </r>
    <r>
      <rPr>
        <b/>
        <sz val="11"/>
        <color indexed="8"/>
        <rFont val="Arial"/>
        <family val="2"/>
      </rPr>
      <t>Levantamiento topográfico y determinación de linderos prefios FNA</t>
    </r>
    <r>
      <rPr>
        <sz val="11"/>
        <color indexed="8"/>
        <rFont val="Arial"/>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</si>
  <si>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family val="2"/>
      </rPr>
      <t xml:space="preserve">22/01/2018. </t>
    </r>
    <r>
      <rPr>
        <sz val="11"/>
        <color indexed="8"/>
        <rFont val="Arial"/>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</si>
  <si>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theme="1"/>
        <rFont val="Arial"/>
        <family val="2"/>
      </rPr>
      <t xml:space="preserve">22/01/2018.  </t>
    </r>
    <r>
      <rPr>
        <sz val="11"/>
        <color theme="1"/>
        <rFont val="Arial"/>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</si>
  <si>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58.</t>
    </r>
    <r>
      <rPr>
        <sz val="11"/>
        <color indexed="8"/>
        <rFont val="Arial"/>
        <family val="2"/>
      </rPr>
      <t xml:space="preserve"> </t>
    </r>
    <r>
      <rPr>
        <b/>
        <sz val="11"/>
        <color indexed="8"/>
        <rFont val="Arial"/>
        <family val="2"/>
      </rPr>
      <t>Resoluciones de remisión de expedientes a la UAEGRT.</t>
    </r>
    <r>
      <rPr>
        <sz val="11"/>
        <color indexed="8"/>
        <rFont val="Arial"/>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family val="2"/>
      </rPr>
      <t>.</t>
    </r>
  </si>
  <si>
    <r>
      <rPr>
        <b/>
        <sz val="11"/>
        <color indexed="8"/>
        <rFont val="Arial"/>
        <family val="2"/>
      </rPr>
      <t>Hallazgo 59</t>
    </r>
    <r>
      <rPr>
        <sz val="11"/>
        <color indexed="8"/>
        <rFont val="Arial"/>
        <family val="2"/>
      </rPr>
      <t xml:space="preserve">. </t>
    </r>
    <r>
      <rPr>
        <b/>
        <sz val="11"/>
        <color indexed="8"/>
        <rFont val="Arial"/>
        <family val="2"/>
      </rPr>
      <t xml:space="preserve">Área de predios del FNA adjudicados.  </t>
    </r>
    <r>
      <rPr>
        <sz val="11"/>
        <color indexed="8"/>
        <rFont val="Arial"/>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family val="2"/>
      </rPr>
      <t>.</t>
    </r>
  </si>
  <si>
    <r>
      <rPr>
        <b/>
        <sz val="11"/>
        <color indexed="8"/>
        <rFont val="Arial"/>
        <family val="2"/>
      </rPr>
      <t xml:space="preserve">22/01/2018. </t>
    </r>
    <r>
      <rPr>
        <sz val="11"/>
        <color indexed="8"/>
        <rFont val="Arial"/>
        <family val="2"/>
      </rPr>
      <t xml:space="preserve"> Se elaboró una guía metodológica para el cálculo de las Unidades Agrícolas Familiares, UAF.</t>
    </r>
  </si>
  <si>
    <r>
      <rPr>
        <b/>
        <sz val="11"/>
        <color indexed="8"/>
        <rFont val="Arial"/>
        <family val="2"/>
      </rPr>
      <t xml:space="preserve">Hallazgo 60. Productos entregables componentes RUPTA y FNA. </t>
    </r>
    <r>
      <rPr>
        <sz val="11"/>
        <color indexed="8"/>
        <rFont val="Arial"/>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</si>
  <si>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family val="2"/>
      </rPr>
      <t>Hallazgo 61.</t>
    </r>
    <r>
      <rPr>
        <sz val="11"/>
        <color indexed="8"/>
        <rFont val="Arial"/>
        <family val="2"/>
      </rPr>
      <t xml:space="preserve"> </t>
    </r>
    <r>
      <rPr>
        <b/>
        <sz val="11"/>
        <color indexed="8"/>
        <rFont val="Arial"/>
        <family val="2"/>
      </rPr>
      <t>Modificación ítems del Contrato 611 de 2013.</t>
    </r>
    <r>
      <rPr>
        <sz val="11"/>
        <color indexed="8"/>
        <rFont val="Arial"/>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</si>
  <si>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family val="2"/>
      </rPr>
      <t xml:space="preserve">Hallazgo 62. Compra de Bienes Convenio 611 de 2013. </t>
    </r>
    <r>
      <rPr>
        <sz val="11"/>
        <color indexed="8"/>
        <rFont val="Arial"/>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</si>
  <si>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theme="1"/>
        <rFont val="Arial"/>
        <family val="2"/>
      </rPr>
      <t>22/01/2018.</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</si>
  <si>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65. Verificación requisitos trámite apertura FMI.</t>
    </r>
    <r>
      <rPr>
        <sz val="11"/>
        <color indexed="8"/>
        <rFont val="Arial"/>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</si>
  <si>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family val="2"/>
      </rPr>
      <t>22/01/2018.</t>
    </r>
    <r>
      <rPr>
        <sz val="11"/>
        <color indexed="8"/>
        <rFont val="Arial"/>
        <family val="2"/>
      </rPr>
      <t xml:space="preserve">  No es competencia de la Dirección de Acceso a Tierras , es de la Unidad de Restitución de Tierras, se identifica entrega del plan estratégico RUPTA en memorando de octubre pasado a URT.</t>
    </r>
  </si>
  <si>
    <r>
      <rPr>
        <b/>
        <sz val="11"/>
        <color theme="1"/>
        <rFont val="Arial"/>
        <family val="2"/>
      </rPr>
      <t xml:space="preserve">22/01/2018. </t>
    </r>
    <r>
      <rPr>
        <sz val="11"/>
        <color theme="1"/>
        <rFont val="Arial"/>
        <family val="2"/>
      </rPr>
      <t xml:space="preserve"> No es competencia de la Dirección de Acceso a Tierras , es de la Unidad de Restitución de Tierras, se identifica entrega del plan estratégico RUPTA en memorando de octubre pasado a URT.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</si>
  <si>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66.</t>
    </r>
    <r>
      <rPr>
        <sz val="11"/>
        <color indexed="8"/>
        <rFont val="Arial"/>
        <family val="2"/>
      </rPr>
      <t xml:space="preserve"> </t>
    </r>
    <r>
      <rPr>
        <b/>
        <sz val="11"/>
        <color indexed="8"/>
        <rFont val="Arial"/>
        <family val="2"/>
      </rPr>
      <t xml:space="preserve">Adquisición de predios por intervención directa. </t>
    </r>
    <r>
      <rPr>
        <sz val="11"/>
        <color indexed="8"/>
        <rFont val="Arial"/>
        <family val="2"/>
      </rPr>
      <t xml:space="preserve"> Inexistencia de resultados en la actividad de “Adquirir predios por intervención directa para adelantar su adjudicación a familias campesinas". </t>
    </r>
    <r>
      <rPr>
        <b/>
        <sz val="11"/>
        <color indexed="8"/>
        <rFont val="Arial"/>
        <family val="2"/>
      </rPr>
      <t xml:space="preserve"> </t>
    </r>
  </si>
  <si>
    <r>
      <rPr>
        <b/>
        <sz val="11"/>
        <color indexed="8"/>
        <rFont val="Arial"/>
        <family val="2"/>
      </rPr>
      <t xml:space="preserve">22/01/2018. </t>
    </r>
    <r>
      <rPr>
        <sz val="11"/>
        <color indexed="8"/>
        <rFont val="Arial"/>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</si>
  <si>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family val="2"/>
      </rPr>
      <t xml:space="preserve">22/01/2018.  </t>
    </r>
    <r>
      <rPr>
        <sz val="11"/>
        <color theme="1"/>
        <rFont val="Arial"/>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</si>
  <si>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</si>
  <si>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theme="1"/>
        <rFont val="Arial"/>
        <family val="2"/>
      </rPr>
      <t xml:space="preserve">22/01/2018.  </t>
    </r>
    <r>
      <rPr>
        <sz val="11"/>
        <color theme="1"/>
        <rFont val="Arial"/>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</si>
  <si>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109</t>
    </r>
    <r>
      <rPr>
        <sz val="11"/>
        <color indexed="8"/>
        <rFont val="Arial"/>
        <family val="2"/>
      </rPr>
      <t>.</t>
    </r>
    <r>
      <rPr>
        <b/>
        <sz val="11"/>
        <color indexed="8"/>
        <rFont val="Arial"/>
        <family val="2"/>
      </rPr>
      <t xml:space="preserve"> Titulación en baldío reservado.</t>
    </r>
    <r>
      <rPr>
        <sz val="11"/>
        <color indexed="8"/>
        <rFont val="Arial"/>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</si>
  <si>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family val="2"/>
      </rPr>
      <t xml:space="preserve">22/01/2018. </t>
    </r>
    <r>
      <rPr>
        <sz val="11"/>
        <color indexed="8"/>
        <rFont val="Arial"/>
        <family val="2"/>
      </rPr>
      <t xml:space="preserve"> Se diseñó el procedimiento código ACCTI-P-003 "Adjudicación de baldíos a personas naturales", en versión 1 del 04/04/201 y se encuentra publicado en la Intranet Institucional</t>
    </r>
  </si>
  <si>
    <r>
      <rPr>
        <b/>
        <sz val="11"/>
        <color theme="1"/>
        <rFont val="Arial"/>
        <family val="2"/>
      </rPr>
      <t xml:space="preserve">22/01/2018.  </t>
    </r>
    <r>
      <rPr>
        <sz val="11"/>
        <color theme="1"/>
        <rFont val="Arial"/>
        <family val="2"/>
      </rPr>
      <t>Se diseñó el procedimiento código ACCTI-P-003 "Adjudicación de baldíos a personas naturales", en versión 1 del 04/04/201 y se encuentra publicado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</si>
  <si>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111.</t>
    </r>
    <r>
      <rPr>
        <sz val="11"/>
        <color indexed="8"/>
        <rFont val="Arial"/>
        <family val="2"/>
      </rPr>
      <t xml:space="preserve"> </t>
    </r>
    <r>
      <rPr>
        <b/>
        <sz val="11"/>
        <color indexed="8"/>
        <rFont val="Arial"/>
        <family val="2"/>
      </rPr>
      <t xml:space="preserve">Trámite y registro adjudicaciones de baldíos veredas de Los Pasaos, Juriepe, Samuco y Cinaruco del Municipio de Cravo Norte. </t>
    </r>
    <r>
      <rPr>
        <sz val="11"/>
        <color indexed="8"/>
        <rFont val="Arial"/>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</si>
  <si>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family val="2"/>
      </rPr>
      <t>22/01/2018.</t>
    </r>
    <r>
      <rPr>
        <sz val="11"/>
        <color indexed="8"/>
        <rFont val="Arial"/>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</si>
  <si>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theme="1"/>
        <rFont val="Arial"/>
        <family val="2"/>
      </rPr>
      <t xml:space="preserve">22/01/2018.  </t>
    </r>
    <r>
      <rPr>
        <sz val="11"/>
        <color theme="1"/>
        <rFont val="Arial"/>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</si>
  <si>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113</t>
    </r>
    <r>
      <rPr>
        <sz val="11"/>
        <color indexed="8"/>
        <rFont val="Arial"/>
        <family val="2"/>
      </rPr>
      <t>.</t>
    </r>
    <r>
      <rPr>
        <b/>
        <sz val="11"/>
        <color indexed="8"/>
        <rFont val="Arial"/>
        <family val="2"/>
      </rPr>
      <t xml:space="preserve"> Procesos de extinción de dominio. </t>
    </r>
    <r>
      <rPr>
        <sz val="11"/>
        <color indexed="8"/>
        <rFont val="Arial"/>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</si>
  <si>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family val="2"/>
      </rPr>
      <t xml:space="preserve">22/01/2018. </t>
    </r>
    <r>
      <rPr>
        <sz val="11"/>
        <color indexed="8"/>
        <rFont val="Arial"/>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</si>
  <si>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family val="2"/>
      </rPr>
      <t>Hallazgo 114.</t>
    </r>
    <r>
      <rPr>
        <sz val="11"/>
        <color indexed="8"/>
        <rFont val="Arial"/>
        <family val="2"/>
      </rPr>
      <t xml:space="preserve"> </t>
    </r>
    <r>
      <rPr>
        <b/>
        <sz val="11"/>
        <color indexed="8"/>
        <rFont val="Arial"/>
        <family val="2"/>
      </rPr>
      <t xml:space="preserve">Debido proceso titulación de baldíos y revocatoria directa. </t>
    </r>
    <r>
      <rPr>
        <sz val="11"/>
        <color indexed="8"/>
        <rFont val="Arial"/>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</si>
  <si>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family val="2"/>
      </rPr>
      <t xml:space="preserve">22/01/2018.  </t>
    </r>
    <r>
      <rPr>
        <sz val="11"/>
        <color indexed="8"/>
        <rFont val="Arial"/>
        <family val="2"/>
      </rPr>
      <t>Se realizaron capacitaciones sobre Retención documental Orfeo, Tablas de retención documental, transferencias documentales, las cuales fueron en Junio y Diciembre de 2017</t>
    </r>
  </si>
  <si>
    <r>
      <rPr>
        <b/>
        <sz val="11"/>
        <color theme="1"/>
        <rFont val="Arial"/>
        <family val="2"/>
      </rPr>
      <t xml:space="preserve">22/01/2018.  </t>
    </r>
    <r>
      <rPr>
        <sz val="11"/>
        <color theme="1"/>
        <rFont val="Arial"/>
        <family val="2"/>
      </rPr>
      <t xml:space="preserve">Se realizaron capacitaciones sobre Retención documental Orfeo, Tablas de retención documental, transferencias documentales, las cuales fueron en Junio y Diciembre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</si>
  <si>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118. Rezago Presupuestal 2013 ejecutado en 2014.</t>
    </r>
    <r>
      <rPr>
        <sz val="11"/>
        <color indexed="8"/>
        <rFont val="Arial"/>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</si>
  <si>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family val="2"/>
      </rPr>
      <t xml:space="preserve">22/01/2018. </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</si>
  <si>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family val="2"/>
      </rPr>
      <t xml:space="preserve">22/01/2018.  </t>
    </r>
    <r>
      <rPr>
        <sz val="11"/>
        <color theme="1"/>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</si>
  <si>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</si>
  <si>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120.</t>
    </r>
    <r>
      <rPr>
        <sz val="11"/>
        <color indexed="8"/>
        <rFont val="Arial"/>
        <family val="2"/>
      </rPr>
      <t xml:space="preserve"> </t>
    </r>
    <r>
      <rPr>
        <b/>
        <sz val="11"/>
        <color indexed="8"/>
        <rFont val="Arial"/>
        <family val="2"/>
      </rPr>
      <t>Consistencia Información Presupuestal</t>
    </r>
    <r>
      <rPr>
        <sz val="11"/>
        <color indexed="8"/>
        <rFont val="Arial"/>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</si>
  <si>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family val="2"/>
      </rPr>
      <t xml:space="preserve">22/01/2018.  </t>
    </r>
    <r>
      <rPr>
        <sz val="11"/>
        <color indexed="8"/>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</si>
  <si>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126.</t>
    </r>
    <r>
      <rPr>
        <sz val="11"/>
        <color indexed="8"/>
        <rFont val="Arial"/>
        <family val="2"/>
      </rPr>
      <t xml:space="preserve"> </t>
    </r>
    <r>
      <rPr>
        <b/>
        <sz val="11"/>
        <color indexed="8"/>
        <rFont val="Arial"/>
        <family val="2"/>
      </rPr>
      <t xml:space="preserve">Registro legalizaciones Recursos Entregados en Administración. </t>
    </r>
    <r>
      <rPr>
        <sz val="11"/>
        <color indexed="8"/>
        <rFont val="Arial"/>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</si>
  <si>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family val="2"/>
      </rPr>
      <t>Hallazgo 127. Confirmación Saldos Deudores.</t>
    </r>
    <r>
      <rPr>
        <sz val="11"/>
        <color indexed="8"/>
        <rFont val="Arial"/>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</si>
  <si>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family val="2"/>
      </rPr>
      <t>Hallazgo 128.</t>
    </r>
    <r>
      <rPr>
        <sz val="11"/>
        <color indexed="8"/>
        <rFont val="Arial"/>
        <family val="2"/>
      </rPr>
      <t xml:space="preserve"> </t>
    </r>
    <r>
      <rPr>
        <b/>
        <sz val="11"/>
        <color indexed="8"/>
        <rFont val="Arial"/>
        <family val="2"/>
      </rPr>
      <t xml:space="preserve">Predios Fondo Nacional Agrario. </t>
    </r>
    <r>
      <rPr>
        <sz val="11"/>
        <color indexed="8"/>
        <rFont val="Arial"/>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family val="2"/>
      </rPr>
      <t xml:space="preserve"> </t>
    </r>
  </si>
  <si>
    <r>
      <rPr>
        <b/>
        <sz val="11"/>
        <color indexed="8"/>
        <rFont val="Arial"/>
        <family val="2"/>
      </rPr>
      <t>Hallazgo 129. Compra de Predios - FNA.</t>
    </r>
    <r>
      <rPr>
        <sz val="11"/>
        <color indexed="8"/>
        <rFont val="Arial"/>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</si>
  <si>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family val="2"/>
      </rPr>
      <t>Hallazgo 135.</t>
    </r>
    <r>
      <rPr>
        <sz val="11"/>
        <color indexed="8"/>
        <rFont val="Arial"/>
        <family val="2"/>
      </rPr>
      <t xml:space="preserve"> </t>
    </r>
    <r>
      <rPr>
        <b/>
        <sz val="11"/>
        <color indexed="8"/>
        <rFont val="Arial"/>
        <family val="2"/>
      </rPr>
      <t>Cuentas por pagar SIDRA.</t>
    </r>
    <r>
      <rPr>
        <sz val="11"/>
        <color indexed="8"/>
        <rFont val="Arial"/>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</si>
  <si>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family val="2"/>
      </rPr>
      <t>22/01/2018.</t>
    </r>
    <r>
      <rPr>
        <sz val="11"/>
        <color indexed="8"/>
        <rFont val="Arial"/>
        <family val="2"/>
      </rPr>
      <t xml:space="preserve">  Se elaboró Documento técnico de Subsidio Integral Directo de Reforma Agraria en Diciembre de 2017</t>
    </r>
  </si>
  <si>
    <r>
      <rPr>
        <b/>
        <sz val="11"/>
        <color theme="1"/>
        <rFont val="Arial"/>
        <family val="2"/>
      </rPr>
      <t xml:space="preserve">22/01/2018.  </t>
    </r>
    <r>
      <rPr>
        <sz val="11"/>
        <color theme="1"/>
        <rFont val="Arial"/>
        <family val="2"/>
      </rPr>
      <t>Se elaboró Documento técnico de Subsidio Integral Directo de Reforma Agraria en Diciembre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</si>
  <si>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136. Cuentas por Pagar Banco Agrario. </t>
    </r>
    <r>
      <rPr>
        <sz val="11"/>
        <color indexed="8"/>
        <rFont val="Arial"/>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</si>
  <si>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family val="2"/>
      </rPr>
      <t>Hallazgo 142.</t>
    </r>
    <r>
      <rPr>
        <sz val="11"/>
        <color indexed="8"/>
        <rFont val="Arial"/>
        <family val="2"/>
      </rPr>
      <t xml:space="preserve"> </t>
    </r>
    <r>
      <rPr>
        <b/>
        <sz val="11"/>
        <color indexed="8"/>
        <rFont val="Arial"/>
        <family val="2"/>
      </rPr>
      <t>Predios Fondo Nacional Agrario con valor cero.</t>
    </r>
    <r>
      <rPr>
        <sz val="11"/>
        <color indexed="8"/>
        <rFont val="Arial"/>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family val="2"/>
      </rPr>
      <t xml:space="preserve"> </t>
    </r>
  </si>
  <si>
    <r>
      <rPr>
        <b/>
        <sz val="11"/>
        <color indexed="8"/>
        <rFont val="Arial"/>
        <family val="2"/>
      </rPr>
      <t>Hallazgo 143</t>
    </r>
    <r>
      <rPr>
        <sz val="11"/>
        <color indexed="8"/>
        <rFont val="Arial"/>
        <family val="2"/>
      </rPr>
      <t>.</t>
    </r>
    <r>
      <rPr>
        <b/>
        <sz val="11"/>
        <color indexed="8"/>
        <rFont val="Arial"/>
        <family val="2"/>
      </rPr>
      <t xml:space="preserve"> Expedientes predios Fondo Nacional Agrario Contabilizados en cuenta 163701 - Terrenos.</t>
    </r>
    <r>
      <rPr>
        <sz val="11"/>
        <color indexed="8"/>
        <rFont val="Arial"/>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</si>
  <si>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family val="2"/>
      </rPr>
      <t xml:space="preserve">Hallazgo 144. Registro contable altas predios Fondo Nacional Agrario vigencia 2014. </t>
    </r>
    <r>
      <rPr>
        <sz val="11"/>
        <color indexed="8"/>
        <rFont val="Arial"/>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</si>
  <si>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family val="2"/>
      </rPr>
      <t>Hallazgo 153. Predios del Fondo Nacional Agrario (FNA).</t>
    </r>
    <r>
      <rPr>
        <sz val="11"/>
        <color indexed="8"/>
        <rFont val="Arial"/>
        <family val="2"/>
      </rPr>
      <t xml:space="preserve">  Existen nueve (9) predios a los cuales no se les ha iniciado trámite para transferir del antiguo INCORA al INCODER</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</si>
  <si>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</si>
  <si>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154.</t>
    </r>
    <r>
      <rPr>
        <sz val="11"/>
        <color indexed="8"/>
        <rFont val="Arial"/>
        <family val="2"/>
      </rPr>
      <t xml:space="preserve"> </t>
    </r>
    <r>
      <rPr>
        <b/>
        <sz val="11"/>
        <color indexed="8"/>
        <rFont val="Arial"/>
        <family val="2"/>
      </rPr>
      <t>Contabilización Predios F.N.A.</t>
    </r>
    <r>
      <rPr>
        <sz val="11"/>
        <color indexed="8"/>
        <rFont val="Arial"/>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family val="2"/>
      </rPr>
      <t>.</t>
    </r>
  </si>
  <si>
    <r>
      <rPr>
        <b/>
        <sz val="11"/>
        <color indexed="8"/>
        <rFont val="Arial"/>
        <family val="2"/>
      </rPr>
      <t>Hallazgo 165.</t>
    </r>
    <r>
      <rPr>
        <sz val="11"/>
        <color indexed="8"/>
        <rFont val="Arial"/>
        <family val="2"/>
      </rPr>
      <t xml:space="preserve"> </t>
    </r>
    <r>
      <rPr>
        <b/>
        <sz val="11"/>
        <color indexed="8"/>
        <rFont val="Arial"/>
        <family val="2"/>
      </rPr>
      <t>Capacidad Institucional - Recurso Humano.</t>
    </r>
    <r>
      <rPr>
        <sz val="11"/>
        <color indexed="8"/>
        <rFont val="Arial"/>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</si>
  <si>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family val="2"/>
      </rPr>
      <t xml:space="preserve">22/01/2018. </t>
    </r>
    <r>
      <rPr>
        <sz val="11"/>
        <color indexed="8"/>
        <rFont val="Arial"/>
        <family val="2"/>
      </rPr>
      <t xml:space="preserve"> Se elaboraron dos Decretos de creación de planta temporal, los cuales fueron el Decreto 1390 de Agosto de 2016 y el Decreto 1836 de Noviembre de 2016.</t>
    </r>
  </si>
  <si>
    <r>
      <rPr>
        <b/>
        <sz val="11"/>
        <color theme="1"/>
        <rFont val="Arial"/>
        <family val="2"/>
      </rPr>
      <t xml:space="preserve">22/01/2018. </t>
    </r>
    <r>
      <rPr>
        <sz val="11"/>
        <color theme="1"/>
        <rFont val="Arial"/>
        <family val="2"/>
      </rPr>
      <t xml:space="preserve"> Se elaboraron dos Decretos de creación de planta temporal, los cuales fueron el Decreto 1390 de Agosto de 2016 y el Decreto 1836 de Noviembre de 2016.</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</si>
  <si>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38.  Inconsistencias en la información registrada en SIIF Nación, documentos soportes y SIDRA, vigencia 2015. </t>
    </r>
    <r>
      <rPr>
        <sz val="11"/>
        <color indexed="8"/>
        <rFont val="Arial"/>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</si>
  <si>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family val="2"/>
      </rPr>
      <t xml:space="preserve">Hallazgo 39.  Revocatoria de la Resolución 2000 del 30 de junio de 2015. </t>
    </r>
    <r>
      <rPr>
        <sz val="11"/>
        <color indexed="8"/>
        <rFont val="Arial"/>
        <family val="2"/>
      </rPr>
      <t>No cumple con los requisitos establecidos en el procedimiento PR3-OA-06 Adjudicación Subsidio Integral Directo de Reforma Agraria SIDRA, en su numeral 5º.</t>
    </r>
  </si>
  <si>
    <r>
      <rPr>
        <b/>
        <sz val="11"/>
        <color indexed="8"/>
        <rFont val="Arial"/>
        <family val="2"/>
      </rPr>
      <t>Hallazgo 40.  Tiempos de espera para desembolso subsidios SIDRA.</t>
    </r>
    <r>
      <rPr>
        <sz val="11"/>
        <color indexed="8"/>
        <rFont val="Arial"/>
        <family val="2"/>
      </rPr>
      <t xml:space="preserve"> Incumplimiento a los procedimientos adoptados por el instituto.</t>
    </r>
  </si>
  <si>
    <r>
      <rPr>
        <b/>
        <sz val="11"/>
        <color indexed="8"/>
        <rFont val="Arial"/>
        <family val="2"/>
      </rPr>
      <t>Hallazgo 41.  Formulación de proyectos productivos – Cundinamarca y Arauca.</t>
    </r>
    <r>
      <rPr>
        <sz val="11"/>
        <color indexed="8"/>
        <rFont val="Arial"/>
        <family val="2"/>
      </rPr>
      <t xml:space="preserve"> El INCODER , como guía para la formulación del proyecto productivo Formato F52-PM-OS, al realizar seguimiento a las carpetas contentivas de los soportes al proceso de adjudicación, se observaron inconsistencias</t>
    </r>
  </si>
  <si>
    <r>
      <t xml:space="preserve">Revisar las carpetas contentivas de los soportes al proceso de adjudicación del subsidio </t>
    </r>
    <r>
      <rPr>
        <sz val="11"/>
        <rFont val="Arial"/>
        <family val="2"/>
      </rPr>
      <t>SIDRA</t>
    </r>
    <r>
      <rPr>
        <sz val="11"/>
        <color indexed="10"/>
        <rFont val="Arial"/>
        <family val="2"/>
      </rPr>
      <t xml:space="preserve"> </t>
    </r>
    <r>
      <rPr>
        <sz val="11"/>
        <color indexed="8"/>
        <rFont val="Arial"/>
        <family val="2"/>
      </rPr>
      <t>y el estado de los proyectos.</t>
    </r>
  </si>
  <si>
    <r>
      <rPr>
        <b/>
        <sz val="11"/>
        <color indexed="8"/>
        <rFont val="Arial"/>
        <family val="2"/>
      </rPr>
      <t>Hallazgo 42.  Diferencias entre lo proyectado en el MUF y lo autorizado por el comité de compras</t>
    </r>
    <r>
      <rPr>
        <sz val="11"/>
        <color indexed="8"/>
        <rFont val="Arial"/>
        <family val="2"/>
      </rPr>
      <t>. el Comité de compras, autorizó la adquisición de elementos y/o insumos sin que en la proyección financiera del proyecto se hubiera considerado la necesidad o conveniencia.</t>
    </r>
  </si>
  <si>
    <r>
      <rPr>
        <b/>
        <sz val="11"/>
        <color indexed="8"/>
        <rFont val="Arial"/>
        <family val="2"/>
      </rPr>
      <t>Hallazgo 43.  Recursos del proyecto productivo (D28).</t>
    </r>
    <r>
      <rPr>
        <sz val="11"/>
        <color indexed="8"/>
        <rFont val="Arial"/>
        <family val="2"/>
      </rPr>
      <t xml:space="preserve"> la CGR constató el retiro mediante firmas conjuntas de $8,6 millones correspondientes a la partida con destino a financiar el proyecto productivo SCUN 001</t>
    </r>
  </si>
  <si>
    <r>
      <rPr>
        <b/>
        <sz val="11"/>
        <color indexed="8"/>
        <rFont val="Arial"/>
        <family val="2"/>
      </rPr>
      <t>Hallazgo 44.  Archivo Documental Proyectos SIDRA.</t>
    </r>
    <r>
      <rPr>
        <sz val="11"/>
        <color indexed="8"/>
        <rFont val="Arial"/>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</si>
  <si>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family val="2"/>
      </rPr>
      <t xml:space="preserve">Hallazgo 45. Poder adquisitivo subsidio SIDRA. </t>
    </r>
    <r>
      <rPr>
        <sz val="11"/>
        <color indexed="8"/>
        <rFont val="Arial"/>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</si>
  <si>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family val="2"/>
      </rPr>
      <t>Hallazgo 46.  Cumplimiento Metas SIDRA.</t>
    </r>
    <r>
      <rPr>
        <sz val="11"/>
        <color indexed="8"/>
        <rFont val="Arial"/>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</si>
  <si>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family val="2"/>
      </rPr>
      <t xml:space="preserve">Hallazgo 47.  Acompañamiento y seguimiento a la inversión de proyectos SIDRA (D29). </t>
    </r>
    <r>
      <rPr>
        <sz val="11"/>
        <color indexed="8"/>
        <rFont val="Arial"/>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</si>
  <si>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family val="2"/>
      </rPr>
      <t>Hallazgo 48.  Recursos en cuentas controladas y comités de compras.</t>
    </r>
    <r>
      <rPr>
        <sz val="11"/>
        <color indexed="8"/>
        <rFont val="Arial"/>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</si>
  <si>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family val="2"/>
      </rPr>
      <t xml:space="preserve">Hallazgo 49.  Verificación de las condiciones para ser sujetos de reforma agraria. </t>
    </r>
    <r>
      <rPr>
        <sz val="11"/>
        <color indexed="8"/>
        <rFont val="Arial"/>
        <family val="2"/>
      </rPr>
      <t>En la DT Arauca, no hay soportes que permitan concluir que respecto del subsidio S-ARA-007, se hayan verificado las condiciones de propiedad, patrimonio bruto y de víctimas.</t>
    </r>
  </si>
  <si>
    <r>
      <rPr>
        <b/>
        <sz val="11"/>
        <color indexed="8"/>
        <rFont val="Arial"/>
        <family val="2"/>
      </rPr>
      <t xml:space="preserve">Hallazgo 50.  Manejo de recursos de cuenta controlada (D30). </t>
    </r>
    <r>
      <rPr>
        <sz val="11"/>
        <color indexed="8"/>
        <rFont val="Arial"/>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</si>
  <si>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family val="2"/>
      </rPr>
      <t>Hallazgo 51.  Extractos Bancarios cuentas controladas.</t>
    </r>
    <r>
      <rPr>
        <sz val="11"/>
        <color indexed="8"/>
        <rFont val="Arial"/>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</si>
  <si>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family val="2"/>
      </rPr>
      <t>Hallazgo 52.  Oportunidad de Avalúos.</t>
    </r>
    <r>
      <rPr>
        <sz val="11"/>
        <color indexed="8"/>
        <rFont val="Arial"/>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</si>
  <si>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family val="2"/>
      </rPr>
      <t>Hallazgo 53.  Planeación de los Proyectos SIDRA.</t>
    </r>
    <r>
      <rPr>
        <sz val="11"/>
        <color indexed="8"/>
        <rFont val="Arial"/>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</si>
  <si>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family val="2"/>
      </rPr>
      <t xml:space="preserve">Hallazgo 56.  Diligenciamiento del Formato F47 para Subsidios SIDRA. </t>
    </r>
    <r>
      <rPr>
        <sz val="11"/>
        <color indexed="8"/>
        <rFont val="Arial"/>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</si>
  <si>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family val="2"/>
      </rPr>
      <t>Hallazgo 57.  Diligenciamiento de los Formatos F48 y F49 en el expediente de SIDRA.</t>
    </r>
    <r>
      <rPr>
        <sz val="11"/>
        <color indexed="8"/>
        <rFont val="Arial"/>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</si>
  <si>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family val="2"/>
      </rPr>
      <t>Hallazgo 58.  Diligenciamiento de los Formatos F50 y F53 en el expediente de SIDRA.</t>
    </r>
    <r>
      <rPr>
        <sz val="11"/>
        <color indexed="8"/>
        <rFont val="Arial"/>
        <family val="2"/>
      </rPr>
      <t xml:space="preserve"> los beneficiarios del subsidio SIDRA otorgado por el INCODER DT Santander mediante Resolución, postularon predios y allegaron documentos sin diligenciar los Formatos F50-OA-OS y F53-OA-OS.</t>
    </r>
  </si>
  <si>
    <r>
      <rPr>
        <b/>
        <sz val="11"/>
        <color indexed="8"/>
        <rFont val="Arial"/>
        <family val="2"/>
      </rPr>
      <t>Hallazgo 59.  Control de avalúo (I.P.1)</t>
    </r>
    <r>
      <rPr>
        <sz val="11"/>
        <color indexed="8"/>
        <rFont val="Arial"/>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</si>
  <si>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family val="2"/>
      </rPr>
      <t>Hallazgo 60.  Predios en trámite.</t>
    </r>
    <r>
      <rPr>
        <sz val="11"/>
        <color indexed="8"/>
        <rFont val="Arial"/>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</si>
  <si>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family val="2"/>
      </rPr>
      <t>Hallazgo 61.  Cumplimiento de la legislación en archivo (D31).</t>
    </r>
    <r>
      <rPr>
        <sz val="11"/>
        <color indexed="8"/>
        <rFont val="Arial"/>
        <family val="2"/>
      </rPr>
      <t xml:space="preserve"> Se evidenció en el INCODER, D.T. Cauca, que en las carpetas de los expedientes 859, 887 y 1.087 faltan documentos importantes como son: el avalúo comercial y la propuesta de oferta.</t>
    </r>
  </si>
  <si>
    <r>
      <rPr>
        <b/>
        <sz val="11"/>
        <color indexed="8"/>
        <rFont val="Arial"/>
        <family val="2"/>
      </rPr>
      <t>Hallazgo 62.  Entrega predio Expediente 883.</t>
    </r>
    <r>
      <rPr>
        <sz val="11"/>
        <color indexed="8"/>
        <rFont val="Arial"/>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</si>
  <si>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family val="2"/>
      </rPr>
      <t>Hallazgo 64.  Pólizas de garantía en los contratos de arrendamiento de los predios ubicados en islas del rosario, administrados por el INCODER (D33).</t>
    </r>
    <r>
      <rPr>
        <sz val="11"/>
        <color indexed="8"/>
        <rFont val="Arial"/>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</si>
  <si>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family val="2"/>
      </rPr>
      <t xml:space="preserve">Hallazgo 66.  Constitución Rezago Cuentas por Pagar Banco Agrario. (D34). </t>
    </r>
    <r>
      <rPr>
        <sz val="11"/>
        <color indexed="8"/>
        <rFont val="Arial"/>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</si>
  <si>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family val="2"/>
      </rPr>
      <t>Hallazgo 67.  Constitución Cuentas por Pagar (D35).</t>
    </r>
    <r>
      <rPr>
        <sz val="11"/>
        <color indexed="8"/>
        <rFont val="Arial"/>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</si>
  <si>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family val="2"/>
      </rPr>
      <t>Hallazgo 68.</t>
    </r>
    <r>
      <rPr>
        <sz val="11"/>
        <color indexed="8"/>
        <rFont val="Arial"/>
        <family val="2"/>
      </rPr>
      <t xml:space="preserve"> </t>
    </r>
    <r>
      <rPr>
        <b/>
        <sz val="11"/>
        <color indexed="8"/>
        <rFont val="Arial"/>
        <family val="2"/>
      </rPr>
      <t xml:space="preserve"> Recursos acreedores varios sujetos a devolución DTN</t>
    </r>
    <r>
      <rPr>
        <sz val="11"/>
        <color indexed="8"/>
        <rFont val="Arial"/>
        <family val="2"/>
      </rPr>
      <t>. El INCODER, ha constituido Rezago Presupuestal - Cuentas por Pagar, en cada vigencia, con saldos pendientes de ejecutar de convenios y proyectos por valor $278.923 millones.</t>
    </r>
  </si>
  <si>
    <r>
      <rPr>
        <b/>
        <sz val="11"/>
        <color indexed="8"/>
        <rFont val="Arial"/>
        <family val="2"/>
      </rPr>
      <t>Hallazgo 69.  Ejecución Rezago Presupuestal.</t>
    </r>
    <r>
      <rPr>
        <sz val="11"/>
        <color indexed="8"/>
        <rFont val="Arial"/>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</si>
  <si>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family val="2"/>
      </rPr>
      <t xml:space="preserve">http://intranet.agenciadetierras.gov.co/index.php/administracion-de-bienes-y-servicios/ </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</si>
  <si>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</si>
  <si>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</si>
  <si>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theme="1"/>
        <rFont val="Arial"/>
        <family val="2"/>
      </rPr>
      <t xml:space="preserve">21/01/2020. </t>
    </r>
    <r>
      <rPr>
        <sz val="11"/>
        <color theme="1"/>
        <rFont val="Arial"/>
        <family val="2"/>
      </rPr>
      <t xml:space="preserve"> En consonancia con los avances y soportes suministrados por el responsable de ejecución, se observó la elaboración de 9 actas para la vigencia 2019 y 11 actas para la vigencia 2018, cumpliendo lo establecido.</t>
    </r>
  </si>
  <si>
    <r>
      <rPr>
        <b/>
        <sz val="11"/>
        <color rgb="FF000000"/>
        <rFont val="Arial"/>
        <family val="2"/>
      </rPr>
      <t>30/09/2018.</t>
    </r>
    <r>
      <rPr>
        <sz val="11"/>
        <color rgb="FF000000"/>
        <rFont val="Arial"/>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family val="2"/>
      </rPr>
      <t>30/12/2018.</t>
    </r>
    <r>
      <rPr>
        <sz val="11"/>
        <color rgb="FF000000"/>
        <rFont val="Arial"/>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family val="2"/>
      </rPr>
      <t>21/01/2020.</t>
    </r>
    <r>
      <rPr>
        <sz val="11"/>
        <color rgb="FF000000"/>
        <rFont val="Arial"/>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</si>
  <si>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color rgb="FF000000"/>
        <rFont val="Arial"/>
        <family val="2"/>
      </rPr>
      <t xml:space="preserve">30/12/2019. </t>
    </r>
    <r>
      <rPr>
        <sz val="11"/>
        <color rgb="FF000000"/>
        <rFont val="Arial"/>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</si>
  <si>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color rgb="FF000000"/>
        <rFont val="Arial"/>
        <family val="2"/>
      </rPr>
      <t xml:space="preserve">Hallazgo  17. Evaluación de los proyectos de las iniciativas comunitarias resoluciones 305 y 306 de 2016 Nuquí </t>
    </r>
    <r>
      <rPr>
        <sz val="11"/>
        <color rgb="FF000000"/>
        <rFont val="Arial"/>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family val="2"/>
      </rPr>
      <t>se evidenció la entrega de unos fertilizantes sin tener un análisis de suelos para ver las necesidades reales de los mismos</t>
    </r>
    <r>
      <rPr>
        <sz val="11"/>
        <color rgb="FF000000"/>
        <rFont val="Arial"/>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family val="2"/>
      </rPr>
      <t xml:space="preserve">
De igual manera, e</t>
    </r>
    <r>
      <rPr>
        <sz val="11"/>
        <color rgb="FFFF0000"/>
        <rFont val="Arial"/>
        <family val="2"/>
      </rPr>
      <t>n las dos iniciativas no se contemplaron actividades tendientes a la comercialización del proyecto tendientes al desarrollo del potencial productivo.</t>
    </r>
    <r>
      <rPr>
        <sz val="11"/>
        <color rgb="FF000000"/>
        <rFont val="Arial"/>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</si>
  <si>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t>Las iniciativas aprobadas cuentan con un cronograma de ejecución  en la ficha definitiva de la iniciativa comunitaria,</t>
    </r>
    <r>
      <rPr>
        <sz val="11"/>
        <color indexed="8"/>
        <rFont val="Arial"/>
        <family val="2"/>
      </rPr>
      <t xml:space="preserve"> dando cumplimiento a  la Guía operativa aprobada con la resolución 3722 del 23 de julio de 2018. 
</t>
    </r>
  </si>
  <si>
    <r>
      <rPr>
        <sz val="11"/>
        <rFont val="Arial"/>
        <family val="2"/>
      </rPr>
      <t xml:space="preserve">Debilidades en la formulación de estudios y documentos previos Contratos </t>
    </r>
    <r>
      <rPr>
        <sz val="11"/>
        <color theme="1"/>
        <rFont val="Arial"/>
        <family val="2"/>
      </rPr>
      <t xml:space="preserve">
</t>
    </r>
  </si>
  <si>
    <r>
      <rPr>
        <b/>
        <sz val="11"/>
        <color theme="1"/>
        <rFont val="Arial"/>
        <family val="2"/>
      </rPr>
      <t>23/01/2020.</t>
    </r>
    <r>
      <rPr>
        <sz val="11"/>
        <color theme="1"/>
        <rFont val="Arial"/>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</si>
  <si>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</si>
  <si>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Baldio  sin  Nombre Conocido</t>
    </r>
    <r>
      <rPr>
        <sz val="11"/>
        <color indexed="8"/>
        <rFont val="Arial"/>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poliza)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</si>
  <si>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theme="1"/>
        <rFont val="Arial"/>
        <family val="2"/>
      </rPr>
      <t>12/04/2019</t>
    </r>
    <r>
      <rPr>
        <sz val="11"/>
        <color theme="1"/>
        <rFont val="Arial"/>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</si>
  <si>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family val="2"/>
      </rPr>
      <t xml:space="preserve">12/04/2019. </t>
    </r>
    <r>
      <rPr>
        <sz val="11"/>
        <color theme="1"/>
        <rFont val="Arial"/>
        <family val="2"/>
      </rPr>
      <t>Esta actividad se encuentra dentro de los tiempos de ejecución, sin embargo se evidenció cumplimento anticipado</t>
    </r>
  </si>
  <si>
    <r>
      <rPr>
        <b/>
        <sz val="11"/>
        <color theme="1"/>
        <rFont val="Arial"/>
        <family val="2"/>
      </rPr>
      <t xml:space="preserve">22/04/2019.  </t>
    </r>
    <r>
      <rPr>
        <sz val="11"/>
        <color theme="1"/>
        <rFont val="Arial"/>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</si>
  <si>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indexed="8"/>
        <rFont val="Arial"/>
        <family val="2"/>
      </rPr>
      <t>Hallazgo 1</t>
    </r>
    <r>
      <rPr>
        <sz val="11"/>
        <color theme="1"/>
        <rFont val="Arial"/>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</si>
  <si>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family val="2"/>
      </rPr>
      <t xml:space="preserve">Hallazgo 2. </t>
    </r>
    <r>
      <rPr>
        <sz val="11"/>
        <color theme="1"/>
        <rFont val="Arial"/>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</si>
  <si>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family val="2"/>
      </rPr>
      <t xml:space="preserve">Hallazgo 3. </t>
    </r>
    <r>
      <rPr>
        <b/>
        <sz val="11"/>
        <color theme="1"/>
        <rFont val="Arial"/>
        <family val="2"/>
      </rPr>
      <t xml:space="preserve"> Rechazo de Subsidio SIRA.</t>
    </r>
    <r>
      <rPr>
        <sz val="11"/>
        <color theme="1"/>
        <rFont val="Arial"/>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family val="2"/>
      </rPr>
      <t>Análisis de Respuesta</t>
    </r>
    <r>
      <rPr>
        <sz val="11"/>
        <color theme="1"/>
        <rFont val="Arial"/>
        <family val="2"/>
      </rPr>
      <t xml:space="preserve">
Para la CGR, </t>
    </r>
    <r>
      <rPr>
        <sz val="11"/>
        <color rgb="FFFF0000"/>
        <rFont val="Arial"/>
        <family val="2"/>
      </rPr>
      <t>el argumento de que los actos administrativos Nos. 421, 422, 423, 424, 425 y 426 de 2017, se encuentren en firme no es un elemento para constituir una cuenta por pagar por el valor de los subsidios</t>
    </r>
    <r>
      <rPr>
        <sz val="11"/>
        <color theme="1"/>
        <rFont val="Arial"/>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family val="2"/>
      </rPr>
      <t>no reúne las condiciones para que se constituyera como cuenta por pagar, independientemente de que exista la obligación por la firmeza de los resoluciones antes citadas.</t>
    </r>
    <r>
      <rPr>
        <sz val="11"/>
        <color theme="1"/>
        <rFont val="Arial"/>
        <family val="2"/>
      </rPr>
      <t xml:space="preserve"> Por lo anterior, este hallazgo se valida.
</t>
    </r>
  </si>
  <si>
    <r>
      <rPr>
        <b/>
        <sz val="11"/>
        <color indexed="8"/>
        <rFont val="Arial"/>
        <family val="2"/>
      </rPr>
      <t xml:space="preserve">Hallazgo 4. </t>
    </r>
    <r>
      <rPr>
        <b/>
        <sz val="11"/>
        <color theme="1"/>
        <rFont val="Arial"/>
        <family val="2"/>
      </rPr>
      <t>Organización archivística soportes de reservas presupuestales.</t>
    </r>
    <r>
      <rPr>
        <sz val="11"/>
        <color theme="1"/>
        <rFont val="Arial"/>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family val="2"/>
      </rPr>
      <t>Respuesta de la Entidad</t>
    </r>
    <r>
      <rPr>
        <sz val="11"/>
        <color theme="1"/>
        <rFont val="Arial"/>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family val="2"/>
      </rPr>
      <t xml:space="preserve">
Análisis de la Respuesta</t>
    </r>
    <r>
      <rPr>
        <sz val="11"/>
        <color theme="1"/>
        <rFont val="Arial"/>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</si>
  <si>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family val="2"/>
      </rPr>
      <t xml:space="preserve">Hallazgo 5. </t>
    </r>
    <r>
      <rPr>
        <b/>
        <sz val="11"/>
        <color theme="1"/>
        <rFont val="Arial"/>
        <family val="2"/>
      </rPr>
      <t xml:space="preserve">Ejecución presupuestal contratos. </t>
    </r>
    <r>
      <rPr>
        <sz val="11"/>
        <color theme="1"/>
        <rFont val="Arial"/>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family val="2"/>
      </rPr>
      <t xml:space="preserve">
Respuesta de la Entidad</t>
    </r>
    <r>
      <rPr>
        <sz val="11"/>
        <color theme="1"/>
        <rFont val="Arial"/>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family val="2"/>
      </rPr>
      <t>Análisis de la Respuesta</t>
    </r>
    <r>
      <rPr>
        <sz val="11"/>
        <color theme="1"/>
        <rFont val="Arial"/>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</si>
  <si>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family val="2"/>
      </rPr>
      <t>Hallazgo 6.</t>
    </r>
    <r>
      <rPr>
        <sz val="11"/>
        <color indexed="8"/>
        <rFont val="Arial"/>
        <family val="2"/>
      </rPr>
      <t xml:space="preserve"> </t>
    </r>
    <r>
      <rPr>
        <b/>
        <sz val="11"/>
        <color theme="1"/>
        <rFont val="Arial"/>
        <family val="2"/>
      </rPr>
      <t xml:space="preserve">Presentación Informes Técnicos. </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t>
    </r>
    <r>
      <rPr>
        <b/>
        <sz val="11"/>
        <color theme="1"/>
        <rFont val="Arial"/>
        <family val="2"/>
      </rPr>
      <t xml:space="preserve">convenio No. 528 </t>
    </r>
    <r>
      <rPr>
        <sz val="11"/>
        <color theme="1"/>
        <rFont val="Arial"/>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family val="2"/>
      </rPr>
      <t>Respuesta de la Entidad</t>
    </r>
    <r>
      <rPr>
        <sz val="11"/>
        <color theme="1"/>
        <rFont val="Arial"/>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</si>
  <si>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theme="1"/>
        <rFont val="Arial"/>
        <family val="2"/>
      </rPr>
      <t xml:space="preserve">21/01/2020.  </t>
    </r>
    <r>
      <rPr>
        <sz val="11"/>
        <color theme="1"/>
        <rFont val="Arial"/>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</si>
  <si>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family val="2"/>
      </rPr>
      <t xml:space="preserve">30/12/2019 </t>
    </r>
    <r>
      <rPr>
        <sz val="11"/>
        <color theme="1"/>
        <rFont val="Arial"/>
        <family val="2"/>
      </rPr>
      <t xml:space="preserve">La dependencia no allegó información de la ejecución de esta tarea 21/01/2020 
</t>
    </r>
    <r>
      <rPr>
        <b/>
        <sz val="11"/>
        <color theme="1"/>
        <rFont val="Arial"/>
        <family val="2"/>
      </rPr>
      <t xml:space="preserve">21/01/2020. </t>
    </r>
    <r>
      <rPr>
        <sz val="11"/>
        <color theme="1"/>
        <rFont val="Arial"/>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family val="2"/>
      </rPr>
      <t xml:space="preserve">. </t>
    </r>
    <r>
      <rPr>
        <sz val="11"/>
        <color theme="1"/>
        <rFont val="Arial"/>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</si>
  <si>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rPr>
        <b/>
        <sz val="11"/>
        <color indexed="8"/>
        <rFont val="Arial"/>
        <family val="2"/>
      </rPr>
      <t xml:space="preserve">Hallazgo 7. </t>
    </r>
    <r>
      <rPr>
        <b/>
        <sz val="11"/>
        <color theme="1"/>
        <rFont val="Arial"/>
        <family val="2"/>
      </rPr>
      <t>Reuniones Comité Técnico Operativo.</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</si>
  <si>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family val="2"/>
      </rPr>
      <t xml:space="preserve">Hallazgo 8. </t>
    </r>
    <r>
      <rPr>
        <sz val="11"/>
        <color theme="1"/>
        <rFont val="Arial"/>
        <family val="2"/>
      </rPr>
      <t xml:space="preserve"> </t>
    </r>
    <r>
      <rPr>
        <b/>
        <sz val="11"/>
        <color theme="1"/>
        <rFont val="Arial"/>
        <family val="2"/>
      </rPr>
      <t xml:space="preserve">Régimen Jurídico Aplicable al Convenio ANT–ONU (UNODC) A) (D1) </t>
    </r>
    <r>
      <rPr>
        <sz val="11"/>
        <color theme="1"/>
        <rFont val="Arial"/>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</si>
  <si>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rPr>
        <b/>
        <sz val="11"/>
        <color theme="1"/>
        <rFont val="Arial"/>
        <family val="2"/>
      </rPr>
      <t xml:space="preserve">30/12/2019. </t>
    </r>
    <r>
      <rPr>
        <sz val="11"/>
        <color theme="1"/>
        <rFont val="Arial"/>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</si>
  <si>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t xml:space="preserve">Hallazgo 1. Gestión arrendamiento operativo (A1) (F1) (D1)
</t>
    </r>
    <r>
      <rPr>
        <sz val="11"/>
        <color theme="1"/>
        <rFont val="Arial"/>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</si>
  <si>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family val="2"/>
      </rPr>
      <t xml:space="preserve">27/04/2020. </t>
    </r>
    <r>
      <rPr>
        <sz val="11"/>
        <color theme="1"/>
        <rFont val="Arial"/>
        <family val="2"/>
      </rPr>
      <t>Respecto a lo informado, esta Jefatura  consultó el 27/04/2020 sistema integrado de gestión de la Agencia, en el enlace</t>
    </r>
    <r>
      <rPr>
        <sz val="11"/>
        <color rgb="FF0070C0"/>
        <rFont val="Arial"/>
        <family val="2"/>
      </rPr>
      <t xml:space="preserve"> 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del 23/04/2020.</t>
    </r>
  </si>
  <si>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family val="2"/>
      </rPr>
      <t xml:space="preserve">
27/04/2020. </t>
    </r>
    <r>
      <rPr>
        <sz val="11"/>
        <color theme="1"/>
        <rFont val="Arial"/>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family val="2"/>
      </rPr>
      <t>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con fecha del 23/04/2020.</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</si>
  <si>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</si>
  <si>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rPr>
        <b/>
        <sz val="11"/>
        <color theme="1"/>
        <rFont val="Arial"/>
        <family val="2"/>
      </rPr>
      <t xml:space="preserve">14/07/2020.  </t>
    </r>
    <r>
      <rPr>
        <sz val="11"/>
        <color theme="1"/>
        <rFont val="Arial"/>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</si>
  <si>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family val="2"/>
      </rPr>
      <t xml:space="preserve">
30/12/2019. </t>
    </r>
    <r>
      <rPr>
        <sz val="11"/>
        <color theme="1"/>
        <rFont val="Arial"/>
        <family val="2"/>
      </rPr>
      <t xml:space="preserve"> La dependencia reportó avances en la ejecución de esta actividad y se encuentra en términos de ejecución</t>
    </r>
  </si>
  <si>
    <r>
      <t xml:space="preserve">El responsable de ejecución suministró los siguientes 2 documentos:
</t>
    </r>
    <r>
      <rPr>
        <b/>
        <sz val="11"/>
        <color theme="1"/>
        <rFont val="Arial"/>
        <family val="2"/>
      </rPr>
      <t>Memorando 20204000056133 del 25/03/2020</t>
    </r>
    <r>
      <rPr>
        <sz val="11"/>
        <color theme="1"/>
        <rFont val="Arial"/>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family val="2"/>
      </rPr>
      <t>Informe revisión jurídica de Islas del Rosario</t>
    </r>
    <r>
      <rPr>
        <sz val="11"/>
        <color theme="1"/>
        <rFont val="Arial"/>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family val="2"/>
      </rPr>
      <t xml:space="preserve">27/04/2020. </t>
    </r>
    <r>
      <rPr>
        <sz val="11"/>
        <color theme="1"/>
        <rFont val="Arial"/>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</si>
  <si>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r>
      <rPr>
        <b/>
        <sz val="11"/>
        <color theme="1"/>
        <rFont val="Arial"/>
        <family val="2"/>
      </rPr>
      <t xml:space="preserve">14/07/2020. </t>
    </r>
    <r>
      <rPr>
        <sz val="11"/>
        <color theme="1"/>
        <rFont val="Arial"/>
        <family val="2"/>
      </rPr>
      <t xml:space="preserve">La Dirección de Acceso a Tierras suministró los siguientes documentos:
</t>
    </r>
    <r>
      <rPr>
        <b/>
        <sz val="11"/>
        <color theme="1"/>
        <rFont val="Arial"/>
        <family val="2"/>
      </rPr>
      <t>INFORME REVISIÓN CASOS DE MOROSIDAD PREDIOS ISLAS DEL ROSARIO, IDENTIFICADOS EN EL MARCO DE AUDITORIA FINANCIERA 2018</t>
    </r>
    <r>
      <rPr>
        <sz val="11"/>
        <color theme="1"/>
        <rFont val="Arial"/>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family val="2"/>
      </rPr>
      <t>1. Contratos Vigentes:</t>
    </r>
    <r>
      <rPr>
        <sz val="11"/>
        <color theme="1"/>
        <rFont val="Arial"/>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family val="2"/>
      </rPr>
      <t>2. Contratos terminados</t>
    </r>
    <r>
      <rPr>
        <sz val="11"/>
        <color theme="1"/>
        <rFont val="Arial"/>
        <family val="2"/>
      </rPr>
      <t xml:space="preserve"> </t>
    </r>
    <r>
      <rPr>
        <b/>
        <sz val="11"/>
        <color theme="1"/>
        <rFont val="Arial"/>
        <family val="2"/>
      </rPr>
      <t>dentro de los dos años</t>
    </r>
    <r>
      <rPr>
        <sz val="11"/>
        <color theme="1"/>
        <rFont val="Arial"/>
        <family val="2"/>
      </rPr>
      <t xml:space="preserve"> contados a partir del día siguiente a la terminación del contrato, acción de controversias contractuales) </t>
    </r>
    <r>
      <rPr>
        <b/>
        <sz val="11"/>
        <color theme="1"/>
        <rFont val="Arial"/>
        <family val="2"/>
      </rPr>
      <t>3. Contratos terminados hace más de dos años</t>
    </r>
    <r>
      <rPr>
        <sz val="11"/>
        <color theme="1"/>
        <rFont val="Arial"/>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family val="2"/>
      </rPr>
      <t xml:space="preserve">INFORME ACCIONES JUDICIALES EN EL CASO ISLAS DE NUESTRA SEÑORA DEL ROSARIO Y SAN BERNARDO, </t>
    </r>
    <r>
      <rPr>
        <sz val="11"/>
        <color theme="1"/>
        <rFont val="Arial"/>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</si>
  <si>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family val="2"/>
      </rPr>
      <t xml:space="preserve">30/12/2019. </t>
    </r>
    <r>
      <rPr>
        <sz val="11"/>
        <color theme="1"/>
        <rFont val="Arial"/>
        <family val="2"/>
      </rPr>
      <t>Mediante memorando con radicado No. 20194000185103, la Dirección de Acceso a Tierras remitió a la oficina de Planeación, el proyecto de acuerdo definitivo.
La actividad presentó ejecución anticipada de acuerdo a su programación.</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</si>
  <si>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family val="2"/>
      </rPr>
      <t>falta de control en la presentación del informe de legalización de recursos por parte del supervisor</t>
    </r>
    <r>
      <rPr>
        <sz val="11"/>
        <color theme="1"/>
        <rFont val="Arial"/>
        <family val="2"/>
      </rPr>
      <t xml:space="preserve">,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</si>
  <si>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</si>
  <si>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</si>
  <si>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 Se observó soporte del cronograma de actividades el cual esta incluido en la presentación de la capacitación.</t>
    </r>
  </si>
  <si>
    <r>
      <rPr>
        <b/>
        <sz val="11"/>
        <color theme="1"/>
        <rFont val="Arial"/>
        <family val="2"/>
      </rPr>
      <t xml:space="preserve">21/01/2020. </t>
    </r>
    <r>
      <rPr>
        <sz val="11"/>
        <color theme="1"/>
        <rFont val="Arial"/>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</si>
  <si>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</si>
  <si>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family val="2"/>
      </rPr>
      <t xml:space="preserve">21/01/2020.  </t>
    </r>
    <r>
      <rPr>
        <sz val="11"/>
        <color theme="1"/>
        <rFont val="Arial"/>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</si>
  <si>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family val="2"/>
      </rPr>
      <t>30/12/2019.</t>
    </r>
    <r>
      <rPr>
        <sz val="11"/>
        <color theme="1"/>
        <rFont val="Arial"/>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del 14/01/2020, el cual informa que "</t>
    </r>
    <r>
      <rPr>
        <i/>
        <sz val="11"/>
        <color theme="1"/>
        <rFont val="Arial"/>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family val="2"/>
      </rPr>
      <t xml:space="preserve">http://intranet.agenciadetierras.gov.co/index.php/gestion-financiera/ </t>
    </r>
    <r>
      <rPr>
        <sz val="11"/>
        <color rgb="FF0070C0"/>
        <rFont val="Arial"/>
        <family val="2"/>
      </rPr>
      <t xml:space="preserve">"
</t>
    </r>
    <r>
      <rPr>
        <sz val="11"/>
        <color theme="1"/>
        <rFont val="Arial"/>
        <family val="2"/>
      </rPr>
      <t>Cabe señalar, que dada a la fecha de expedición del informe (14/01/2020), la actividad presentó cierre posterior a la fecha establecida para su finalización (30/09/2019).</t>
    </r>
  </si>
  <si>
    <r>
      <rPr>
        <b/>
        <sz val="11"/>
        <color theme="1"/>
        <rFont val="Arial"/>
        <family val="2"/>
      </rPr>
      <t xml:space="preserve">30/12/2019. </t>
    </r>
    <r>
      <rPr>
        <sz val="11"/>
        <color theme="1"/>
        <rFont val="Arial"/>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</si>
  <si>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</si>
  <si>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r>
      <rPr>
        <b/>
        <sz val="11"/>
        <color theme="1"/>
        <rFont val="Arial"/>
        <family val="2"/>
      </rPr>
      <t xml:space="preserve">21/01/2020.  </t>
    </r>
    <r>
      <rPr>
        <sz val="11"/>
        <color theme="1"/>
        <rFont val="Arial"/>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</si>
  <si>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</si>
  <si>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color theme="1"/>
        <rFont val="Arial"/>
        <family val="2"/>
      </rPr>
      <t xml:space="preserve">21/01/2020. </t>
    </r>
    <r>
      <rPr>
        <sz val="11"/>
        <color theme="1"/>
        <rFont val="Arial"/>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family val="2"/>
      </rPr>
      <t>Por la cual se regula el cobro de copias expedidas por la Entidad</t>
    </r>
    <r>
      <rPr>
        <sz val="11"/>
        <rFont val="Arial"/>
        <family val="2"/>
      </rPr>
      <t xml:space="preserve">".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</si>
  <si>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</si>
  <si>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family val="2"/>
      </rPr>
      <t xml:space="preserve">21/01/2020.  </t>
    </r>
    <r>
      <rPr>
        <sz val="11"/>
        <color theme="1"/>
        <rFont val="Arial"/>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</si>
  <si>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 </t>
    </r>
    <r>
      <rPr>
        <sz val="11"/>
        <rFont val="Arial"/>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family val="2"/>
      </rPr>
      <t>http://intranet.agenciadetierras.gov.co/index.php/administracion-de-bienes-y-servicios/</t>
    </r>
  </si>
  <si>
    <r>
      <rPr>
        <b/>
        <sz val="11"/>
        <color theme="1"/>
        <rFont val="Arial"/>
        <family val="2"/>
      </rPr>
      <t xml:space="preserve">15/07/2020.  </t>
    </r>
    <r>
      <rPr>
        <sz val="11"/>
        <color theme="1"/>
        <rFont val="Arial"/>
        <family val="2"/>
      </rPr>
      <t>En atención de avances reportados y evidencias suministradas, la acción de mejora continua presentó cumplimiento. Sin embargo, su ejecución fue posterior a la fecha de cierre establecida, a saber, 31/12/2019.</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</si>
  <si>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de acuerdo a lo planificado, dado que, no se evidenció el cumplimiento del indicador establecido para la actividad (circular).</t>
    </r>
  </si>
  <si>
    <r>
      <rPr>
        <b/>
        <sz val="11"/>
        <color rgb="FF000000"/>
        <rFont val="Arial"/>
        <family val="2"/>
      </rPr>
      <t xml:space="preserve">08/07/2020. </t>
    </r>
    <r>
      <rPr>
        <sz val="11"/>
        <color rgb="FF000000"/>
        <rFont val="Arial"/>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family val="2"/>
      </rPr>
      <t xml:space="preserve">15/07/2020.  </t>
    </r>
    <r>
      <rPr>
        <sz val="11"/>
        <color rgb="FF000000"/>
        <rFont val="Arial"/>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</si>
  <si>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t xml:space="preserve">Hallazgo 5. Conciliación Cuenta Inventarios Terrenos (A5 </t>
    </r>
    <r>
      <rPr>
        <sz val="11"/>
        <color theme="1"/>
        <rFont val="Arial"/>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</si>
  <si>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r>
      <rPr>
        <b/>
        <sz val="11"/>
        <color theme="1"/>
        <rFont val="Arial"/>
        <family val="2"/>
      </rPr>
      <t xml:space="preserve">30/12/2019. </t>
    </r>
    <r>
      <rPr>
        <sz val="11"/>
        <color theme="1"/>
        <rFont val="Arial"/>
        <family val="2"/>
      </rPr>
      <t>Se observó comunicado oficial del 30/08/2019 bajo radicado 20196200753091, dirigido al Contaduría General de la Nación, de asunto "solicitud concepto bienes baldíos de la nación.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</si>
  <si>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family val="2"/>
      </rPr>
      <t xml:space="preserve">21/01/2020. </t>
    </r>
    <r>
      <rPr>
        <sz val="11"/>
        <color theme="1"/>
        <rFont val="Arial"/>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</si>
  <si>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rPr>
        <b/>
        <sz val="11"/>
        <color theme="1"/>
        <rFont val="Arial"/>
        <family val="2"/>
      </rPr>
      <t xml:space="preserve">22/04/2020. </t>
    </r>
    <r>
      <rPr>
        <sz val="11"/>
        <color theme="1"/>
        <rFont val="Arial"/>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</si>
  <si>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family val="2"/>
      </rPr>
      <t xml:space="preserve">20/04/2020.  </t>
    </r>
    <r>
      <rPr>
        <sz val="11"/>
        <color theme="1"/>
        <rFont val="Arial"/>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</si>
  <si>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La actividad presentó incumpliendo, toda vez que, no se evidenció el cumplimiento del indicador establecido para la actividad (acta).</t>
    </r>
  </si>
  <si>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family val="2"/>
      </rPr>
      <t xml:space="preserve">Acta 1 del 27/01/2020, </t>
    </r>
    <r>
      <rPr>
        <sz val="11"/>
        <rFont val="Arial"/>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family val="2"/>
      </rPr>
      <t xml:space="preserve">Acta 2 del 04/02/2020, </t>
    </r>
    <r>
      <rPr>
        <sz val="11"/>
        <rFont val="Arial"/>
        <family val="2"/>
      </rPr>
      <t xml:space="preserve">cuyo orden del día incluyó la revisión de los bienes que actualmente figuran de propiedad privada, adjudicación con valores y áreas diferentes y predios con incertidumbre.
</t>
    </r>
  </si>
  <si>
    <r>
      <t xml:space="preserve">Hallazgo 6. Revocatoria de actos administrativos – subsidios (A6) (D2)  </t>
    </r>
    <r>
      <rPr>
        <sz val="11"/>
        <color theme="1"/>
        <rFont val="Arial"/>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family val="2"/>
      </rPr>
      <t xml:space="preserve">, así: </t>
    </r>
    <r>
      <rPr>
        <sz val="11"/>
        <color rgb="FFFF0000"/>
        <rFont val="Arial"/>
        <family val="2"/>
      </rPr>
      <t>Santa Inés</t>
    </r>
    <r>
      <rPr>
        <sz val="11"/>
        <color theme="1"/>
        <rFont val="Arial"/>
        <family val="2"/>
      </rPr>
      <t xml:space="preserve"> – Vereda el Tambo Quemao – Municipio de Rionegro Departamento de Santander,</t>
    </r>
    <r>
      <rPr>
        <sz val="11"/>
        <color rgb="FFFF0000"/>
        <rFont val="Arial"/>
        <family val="2"/>
      </rPr>
      <t xml:space="preserve"> Parcela Villa Diana</t>
    </r>
    <r>
      <rPr>
        <sz val="11"/>
        <color theme="1"/>
        <rFont val="Arial"/>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family val="2"/>
      </rPr>
      <t>El Bado</t>
    </r>
    <r>
      <rPr>
        <sz val="11"/>
        <color theme="1"/>
        <rFont val="Arial"/>
        <family val="2"/>
      </rPr>
      <t xml:space="preserve"> - Municipio de la Unión – Departamento de Nariño matrícula 2048-27927 Y</t>
    </r>
    <r>
      <rPr>
        <sz val="11"/>
        <color rgb="FFFF0000"/>
        <rFont val="Arial"/>
        <family val="2"/>
      </rPr>
      <t xml:space="preserve"> La Esperanza y Normandía o la Calera.</t>
    </r>
    <r>
      <rPr>
        <sz val="11"/>
        <color theme="1"/>
        <rFont val="Arial"/>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family val="2"/>
      </rPr>
      <t xml:space="preserve">
</t>
    </r>
  </si>
  <si>
    <r>
      <rPr>
        <b/>
        <sz val="11"/>
        <color theme="1"/>
        <rFont val="Arial"/>
        <family val="2"/>
      </rPr>
      <t xml:space="preserve">21/01/2020. Octubre: </t>
    </r>
    <r>
      <rPr>
        <sz val="11"/>
        <color theme="1"/>
        <rFont val="Arial"/>
        <family val="2"/>
      </rPr>
      <t xml:space="preserve">Se reportan 2 revocatorias : predios Santa Inés y El Bado quedando pendiente la revocatoria del predio Villa Diana. 
</t>
    </r>
    <r>
      <rPr>
        <b/>
        <sz val="11"/>
        <color theme="1"/>
        <rFont val="Arial"/>
        <family val="2"/>
      </rPr>
      <t xml:space="preserve">Abril: </t>
    </r>
    <r>
      <rPr>
        <sz val="11"/>
        <color theme="1"/>
        <rFont val="Arial"/>
        <family val="2"/>
      </rPr>
      <t xml:space="preserve">Se anexa resolución de revocatoria correspondiente al Predio Villa Diana, se encontraba pendiente por reportar (se anexa soporte). </t>
    </r>
  </si>
  <si>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family val="2"/>
      </rPr>
      <t xml:space="preserve">
Actividad Incumplida</t>
    </r>
    <r>
      <rPr>
        <sz val="11"/>
        <color theme="1"/>
        <rFont val="Arial"/>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</si>
  <si>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rPr>
        <b/>
        <sz val="11"/>
        <color theme="1"/>
        <rFont val="Arial"/>
        <family val="2"/>
      </rPr>
      <t xml:space="preserve">21/04/2020. </t>
    </r>
    <r>
      <rPr>
        <sz val="11"/>
        <color theme="1"/>
        <rFont val="Arial"/>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</si>
  <si>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family val="2"/>
      </rPr>
      <t xml:space="preserve">27/08/2020. </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</si>
  <si>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family val="2"/>
      </rPr>
      <t xml:space="preserve">
Actividad Incumplida</t>
    </r>
    <r>
      <rPr>
        <sz val="11"/>
        <color theme="1"/>
        <rFont val="Arial"/>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</si>
  <si>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rPr>
        <b/>
        <sz val="11"/>
        <color theme="1"/>
        <rFont val="Arial"/>
        <family val="2"/>
      </rPr>
      <t>21/04/2020.</t>
    </r>
    <r>
      <rPr>
        <sz val="11"/>
        <color theme="1"/>
        <rFont val="Arial"/>
        <family val="2"/>
      </rPr>
      <t xml:space="preserve"> 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administrativa (se anexa soporte de corrección). 
</t>
    </r>
    <r>
      <rPr>
        <b/>
        <sz val="11"/>
        <color theme="1"/>
        <rFont val="Arial"/>
        <family val="2"/>
      </rPr>
      <t>Predio VILLA DIANA</t>
    </r>
    <r>
      <rPr>
        <sz val="11"/>
        <color theme="1"/>
        <rFont val="Arial"/>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family val="2"/>
      </rPr>
      <t xml:space="preserve">22/04/2020. </t>
    </r>
    <r>
      <rPr>
        <sz val="11"/>
        <color theme="1"/>
        <rFont val="Arial"/>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</si>
  <si>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family val="2"/>
      </rPr>
      <t xml:space="preserve">14/07/2020. </t>
    </r>
    <r>
      <rPr>
        <sz val="11"/>
        <color theme="1"/>
        <rFont val="Arial"/>
        <family val="2"/>
      </rPr>
      <t>En cuanto la Parcelación Villa Diana,</t>
    </r>
    <r>
      <rPr>
        <b/>
        <sz val="11"/>
        <color theme="1"/>
        <rFont val="Arial"/>
        <family val="2"/>
      </rPr>
      <t xml:space="preserve"> </t>
    </r>
    <r>
      <rPr>
        <sz val="11"/>
        <color theme="1"/>
        <rFont val="Arial"/>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</si>
  <si>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r>
      <t xml:space="preserve">27/01/2021.  </t>
    </r>
    <r>
      <rPr>
        <sz val="11"/>
        <color theme="1"/>
        <rFont val="Arial"/>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</si>
  <si>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 xml:space="preserve">28/08/2020. </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family val="2"/>
      </rPr>
      <t xml:space="preserve">
21/10/2020. </t>
    </r>
    <r>
      <rPr>
        <sz val="11"/>
        <color theme="1"/>
        <rFont val="Arial"/>
        <family val="2"/>
      </rPr>
      <t xml:space="preserve">En cuanto a las evidencias suministradas se observó lo siguiente:
</t>
    </r>
    <r>
      <rPr>
        <b/>
        <sz val="11"/>
        <color theme="1"/>
        <rFont val="Arial"/>
        <family val="2"/>
      </rPr>
      <t xml:space="preserve">PARCELA VILLA DIANA, </t>
    </r>
    <r>
      <rPr>
        <sz val="11"/>
        <color theme="1"/>
        <rFont val="Arial"/>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family val="2"/>
      </rPr>
      <t xml:space="preserve">Resolución 477 del 31/01/2020 </t>
    </r>
    <r>
      <rPr>
        <sz val="11"/>
        <color theme="1"/>
        <rFont val="Arial"/>
        <family val="2"/>
      </rPr>
      <t xml:space="preserve">HUGO ALBERTO GARCÍAS SIERRA, la cual fue notificada a la ORIP de Maicao mediante comunicación 20204100992971 del 02/10/2020, para su correspondiente registro.
</t>
    </r>
    <r>
      <rPr>
        <b/>
        <sz val="11"/>
        <color theme="1"/>
        <rFont val="Arial"/>
        <family val="2"/>
      </rPr>
      <t>Resolución 4772 del 06/05/2019</t>
    </r>
    <r>
      <rPr>
        <sz val="11"/>
        <color theme="1"/>
        <rFont val="Arial"/>
        <family val="2"/>
      </rPr>
      <t xml:space="preserve">, GILBERTO NACIOANO POLO MORRÓN,  la cual fue notificada a la ORIP de Maicao mediante comunicación 20204100402081 del 04/05/2020, para su correspondiente registro.
</t>
    </r>
    <r>
      <rPr>
        <b/>
        <sz val="11"/>
        <color theme="1"/>
        <rFont val="Arial"/>
        <family val="2"/>
      </rPr>
      <t>Resolución 4773 del 06/05/2019,</t>
    </r>
    <r>
      <rPr>
        <sz val="11"/>
        <color theme="1"/>
        <rFont val="Arial"/>
        <family val="2"/>
      </rPr>
      <t xml:space="preserve"> ÁNGEL ANTONIO TORRES TORRE,  la cual fue notificada a la ORIP de Maicao mediante comunicación 20204100402061 del 04/05/2020, para su correspondiente registro.
</t>
    </r>
    <r>
      <rPr>
        <b/>
        <sz val="11"/>
        <color theme="1"/>
        <rFont val="Arial"/>
        <family val="2"/>
      </rPr>
      <t xml:space="preserve">Resolución 4774 del 06/05/2019, </t>
    </r>
    <r>
      <rPr>
        <sz val="11"/>
        <color theme="1"/>
        <rFont val="Arial"/>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family val="2"/>
      </rPr>
      <t>PREDIO EL BADO,</t>
    </r>
    <r>
      <rPr>
        <sz val="11"/>
        <color theme="1"/>
        <rFont val="Arial"/>
        <family val="2"/>
      </rPr>
      <t xml:space="preserve"> Que en atención a la acciones de tutela del 2017 y 2018 se ordenó a la Agencia reubicar a las señoras  MARÍA MENESES ROSALES y  ANA LUCIA YARPAS RIVERA y su familia, observándose lo siguiente: 
</t>
    </r>
    <r>
      <rPr>
        <b/>
        <sz val="11"/>
        <color theme="1"/>
        <rFont val="Arial"/>
        <family val="2"/>
      </rPr>
      <t>Resolución 10538 del 29/07/2019,</t>
    </r>
    <r>
      <rPr>
        <sz val="11"/>
        <color theme="1"/>
        <rFont val="Arial"/>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Resolución 1798 del 28/11/2017,</t>
    </r>
    <r>
      <rPr>
        <sz val="11"/>
        <color theme="1"/>
        <rFont val="Arial"/>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 xml:space="preserve">
PREDIO LA CALERA</t>
    </r>
    <r>
      <rPr>
        <sz val="11"/>
        <color theme="1"/>
        <rFont val="Arial"/>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family val="2"/>
      </rPr>
      <t xml:space="preserve">
PREDIO SANTA INÉS</t>
    </r>
    <r>
      <rPr>
        <sz val="11"/>
        <color theme="1"/>
        <rFont val="Arial"/>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family val="2"/>
      </rPr>
      <t>Ricardo Sandoval.</t>
    </r>
    <r>
      <rPr>
        <sz val="11"/>
        <color theme="1"/>
        <rFont val="Arial"/>
        <family val="2"/>
      </rPr>
      <t xml:space="preserve">
Resolución 9030 del 23/09/2020 </t>
    </r>
    <r>
      <rPr>
        <sz val="11"/>
        <color rgb="FFFF0000"/>
        <rFont val="Arial"/>
        <family val="2"/>
      </rPr>
      <t xml:space="preserve">Cecilia Solano
</t>
    </r>
    <r>
      <rPr>
        <sz val="11"/>
        <color theme="1"/>
        <rFont val="Arial"/>
        <family val="2"/>
      </rPr>
      <t xml:space="preserve">Resolución 9031 del 2309/2020 </t>
    </r>
    <r>
      <rPr>
        <sz val="11"/>
        <color rgb="FFFF0000"/>
        <rFont val="Arial"/>
        <family val="2"/>
      </rPr>
      <t xml:space="preserve">Olga Patricia Solano
</t>
    </r>
    <r>
      <rPr>
        <sz val="11"/>
        <color theme="1"/>
        <rFont val="Arial"/>
        <family val="2"/>
      </rPr>
      <t xml:space="preserve">Resolución 9032 del 23/09/2020 </t>
    </r>
    <r>
      <rPr>
        <sz val="11"/>
        <color rgb="FFFF0000"/>
        <rFont val="Arial"/>
        <family val="2"/>
      </rPr>
      <t>Ángel María</t>
    </r>
    <r>
      <rPr>
        <sz val="11"/>
        <color theme="1"/>
        <rFont val="Arial"/>
        <family val="2"/>
      </rPr>
      <t xml:space="preserve">
Resolución 9033 del 23/09/2020 </t>
    </r>
    <r>
      <rPr>
        <sz val="11"/>
        <color rgb="FFFF0000"/>
        <rFont val="Arial"/>
        <family val="2"/>
      </rPr>
      <t xml:space="preserve">Olga Rodríguez
</t>
    </r>
    <r>
      <rPr>
        <sz val="11"/>
        <color theme="1"/>
        <rFont val="Arial"/>
        <family val="2"/>
      </rPr>
      <t xml:space="preserve">Resolución 9034 del 23/09/2020 </t>
    </r>
    <r>
      <rPr>
        <sz val="11"/>
        <color rgb="FFFF0000"/>
        <rFont val="Arial"/>
        <family val="2"/>
      </rPr>
      <t>Ana Stella Carrillo</t>
    </r>
    <r>
      <rPr>
        <sz val="11"/>
        <color theme="1"/>
        <rFont val="Arial"/>
        <family val="2"/>
      </rPr>
      <t xml:space="preserve">
Resolución 9035 del 23/09/2020 </t>
    </r>
    <r>
      <rPr>
        <sz val="11"/>
        <color rgb="FFFF0000"/>
        <rFont val="Arial"/>
        <family val="2"/>
      </rPr>
      <t>Arnulfo Pabón</t>
    </r>
    <r>
      <rPr>
        <sz val="11"/>
        <color theme="1"/>
        <rFont val="Arial"/>
        <family val="2"/>
      </rPr>
      <t xml:space="preserve">
Resolución 9036 del 23/09/2020</t>
    </r>
    <r>
      <rPr>
        <sz val="11"/>
        <color rgb="FFFF0000"/>
        <rFont val="Arial"/>
        <family val="2"/>
      </rPr>
      <t xml:space="preserve"> Diosenel Márquez</t>
    </r>
    <r>
      <rPr>
        <sz val="11"/>
        <color theme="1"/>
        <rFont val="Arial"/>
        <family val="2"/>
      </rPr>
      <t xml:space="preserve">
Resolución 9037 del 23/09/2020 </t>
    </r>
    <r>
      <rPr>
        <sz val="11"/>
        <color rgb="FFFF0000"/>
        <rFont val="Arial"/>
        <family val="2"/>
      </rPr>
      <t>Gregorio Contreras</t>
    </r>
    <r>
      <rPr>
        <sz val="11"/>
        <color theme="1"/>
        <rFont val="Arial"/>
        <family val="2"/>
      </rPr>
      <t xml:space="preserve">
Resolución 9038 del 23/09/2020 </t>
    </r>
    <r>
      <rPr>
        <sz val="11"/>
        <color rgb="FFFF0000"/>
        <rFont val="Arial"/>
        <family val="2"/>
      </rPr>
      <t>Israel Velásquez</t>
    </r>
    <r>
      <rPr>
        <sz val="11"/>
        <color theme="1"/>
        <rFont val="Arial"/>
        <family val="2"/>
      </rPr>
      <t xml:space="preserve">
Resolución 9039 del 23/09/2020 </t>
    </r>
    <r>
      <rPr>
        <sz val="11"/>
        <color rgb="FFFF0000"/>
        <rFont val="Arial"/>
        <family val="2"/>
      </rPr>
      <t>Gilberto Bernal</t>
    </r>
    <r>
      <rPr>
        <sz val="11"/>
        <color theme="1"/>
        <rFont val="Arial"/>
        <family val="2"/>
      </rPr>
      <t xml:space="preserve">
Resolución 9040 del 23/09/2020 </t>
    </r>
    <r>
      <rPr>
        <sz val="11"/>
        <color rgb="FFFF0000"/>
        <rFont val="Arial"/>
        <family val="2"/>
      </rPr>
      <t>Yecit Gómez</t>
    </r>
    <r>
      <rPr>
        <sz val="11"/>
        <color theme="1"/>
        <rFont val="Arial"/>
        <family val="2"/>
      </rPr>
      <t xml:space="preserve">
Resolución 9041 del 23/09/2020 </t>
    </r>
    <r>
      <rPr>
        <sz val="11"/>
        <color rgb="FFFF0000"/>
        <rFont val="Arial"/>
        <family val="2"/>
      </rPr>
      <t>Luis Evelio Vergel</t>
    </r>
    <r>
      <rPr>
        <sz val="11"/>
        <color theme="1"/>
        <rFont val="Arial"/>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</si>
  <si>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21/01/2021.  </t>
    </r>
    <r>
      <rPr>
        <sz val="11"/>
        <color theme="1"/>
        <rFont val="Arial"/>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</si>
  <si>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27/08/2020.</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</si>
  <si>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family val="2"/>
      </rPr>
      <t xml:space="preserve">
Actividad Incumplida</t>
    </r>
    <r>
      <rPr>
        <sz val="11"/>
        <color theme="1"/>
        <rFont val="Arial"/>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</si>
  <si>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rPr>
        <b/>
        <sz val="11"/>
        <color theme="1"/>
        <rFont val="Arial"/>
        <family val="2"/>
      </rPr>
      <t xml:space="preserve">21/04/2020.  </t>
    </r>
    <r>
      <rPr>
        <sz val="11"/>
        <color theme="1"/>
        <rFont val="Arial"/>
        <family val="2"/>
      </rPr>
      <t xml:space="preserve">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t>
    </r>
    <r>
      <rPr>
        <b/>
        <sz val="11"/>
        <color theme="1"/>
        <rFont val="Arial"/>
        <family val="2"/>
      </rPr>
      <t>Predio VILLA DIANA</t>
    </r>
    <r>
      <rPr>
        <sz val="11"/>
        <color theme="1"/>
        <rFont val="Arial"/>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</si>
  <si>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family val="2"/>
      </rPr>
      <t xml:space="preserve">14/07/2020. </t>
    </r>
    <r>
      <rPr>
        <sz val="11"/>
        <color theme="1"/>
        <rFont val="Arial"/>
        <family val="2"/>
      </rPr>
      <t>Se observó el</t>
    </r>
    <r>
      <rPr>
        <b/>
        <sz val="11"/>
        <color theme="1"/>
        <rFont val="Arial"/>
        <family val="2"/>
      </rPr>
      <t xml:space="preserve"> </t>
    </r>
    <r>
      <rPr>
        <sz val="11"/>
        <color theme="1"/>
        <rFont val="Arial"/>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family val="2"/>
      </rPr>
      <t xml:space="preserve">
Predio El Bado</t>
    </r>
    <r>
      <rPr>
        <sz val="11"/>
        <color theme="1"/>
        <rFont val="Arial"/>
        <family val="2"/>
      </rPr>
      <t xml:space="preserve">, </t>
    </r>
    <r>
      <rPr>
        <b/>
        <sz val="11"/>
        <color theme="1"/>
        <rFont val="Arial"/>
        <family val="2"/>
      </rPr>
      <t xml:space="preserve">La Unión, Nariño, </t>
    </r>
    <r>
      <rPr>
        <sz val="11"/>
        <color theme="1"/>
        <rFont val="Arial"/>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family val="2"/>
      </rPr>
      <t>Predio Villa Diana, Maicao, La Guajira</t>
    </r>
    <r>
      <rPr>
        <sz val="11"/>
        <color theme="1"/>
        <rFont val="Arial"/>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</si>
  <si>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family val="2"/>
      </rPr>
      <t>09/06/2020:</t>
    </r>
    <r>
      <rPr>
        <sz val="11"/>
        <color theme="1"/>
        <rFont val="Arial"/>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31/08/2020.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</si>
  <si>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 xml:space="preserve">28/01/2021. </t>
    </r>
    <r>
      <rPr>
        <sz val="11"/>
        <color theme="1"/>
        <rFont val="Arial"/>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</si>
  <si>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family val="2"/>
      </rPr>
      <t>28/08/2020.</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family val="2"/>
      </rPr>
      <t>21/10/2020.</t>
    </r>
    <r>
      <rPr>
        <sz val="11"/>
        <color theme="1"/>
        <rFont val="Arial"/>
        <family val="2"/>
      </rPr>
      <t xml:space="preserve"> En concordancia con los avances evidenciados por la Oficina de Control Interno en la AME-265, a continuación se relacionan los memorando de traslado observados: 
</t>
    </r>
    <r>
      <rPr>
        <b/>
        <sz val="11"/>
        <color theme="1"/>
        <rFont val="Arial"/>
        <family val="2"/>
      </rPr>
      <t xml:space="preserve">
Predio Villa Diana,</t>
    </r>
    <r>
      <rPr>
        <sz val="11"/>
        <color theme="1"/>
        <rFont val="Arial"/>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family val="2"/>
      </rPr>
      <t>Predio La Calera</t>
    </r>
    <r>
      <rPr>
        <sz val="11"/>
        <color theme="1"/>
        <rFont val="Arial"/>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family val="2"/>
      </rPr>
      <t>Predio Santa Inés</t>
    </r>
    <r>
      <rPr>
        <sz val="11"/>
        <color theme="1"/>
        <rFont val="Arial"/>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</si>
  <si>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family val="2"/>
      </rPr>
      <t xml:space="preserve">21/01/2021.  </t>
    </r>
    <r>
      <rPr>
        <sz val="11"/>
        <color theme="1"/>
        <rFont val="Arial"/>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family val="2"/>
      </rPr>
      <t xml:space="preserve">
Predio Santa Inés,</t>
    </r>
    <r>
      <rPr>
        <sz val="11"/>
        <color theme="1"/>
        <rFont val="Arial"/>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family val="2"/>
      </rPr>
      <t>Predio La Calera</t>
    </r>
    <r>
      <rPr>
        <sz val="11"/>
        <color theme="1"/>
        <rFont val="Arial"/>
        <family val="2"/>
      </rPr>
      <t xml:space="preserve">, no se allegó memorando de comunicación de la Resolución 9467.
</t>
    </r>
    <r>
      <rPr>
        <b/>
        <sz val="11"/>
        <color theme="1"/>
        <rFont val="Arial"/>
        <family val="2"/>
      </rPr>
      <t xml:space="preserve">
28/01/2021.  </t>
    </r>
    <r>
      <rPr>
        <sz val="11"/>
        <color theme="1"/>
        <rFont val="Arial"/>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family val="2"/>
      </rPr>
      <t xml:space="preserve">Predio Santa Inés, </t>
    </r>
    <r>
      <rPr>
        <sz val="11"/>
        <color theme="1"/>
        <rFont val="Arial"/>
        <family val="2"/>
      </rPr>
      <t xml:space="preserve">se observó memorando 20214100006963 del 26/01/2021, mediante el cual se remitió la Res 22977 Ismenia Moncada y  Res 18757 Ismael Castellanos.
</t>
    </r>
    <r>
      <rPr>
        <b/>
        <sz val="11"/>
        <color theme="1"/>
        <rFont val="Arial"/>
        <family val="2"/>
      </rPr>
      <t xml:space="preserve">Predio La Calera, </t>
    </r>
    <r>
      <rPr>
        <sz val="11"/>
        <color theme="1"/>
        <rFont val="Arial"/>
        <family val="2"/>
      </rPr>
      <t xml:space="preserve">se observó memorando 20204100224113 del 05/10/2020, mediante el cual se remitió la Res 9467 Otilia Herrera.
</t>
    </r>
    <r>
      <rPr>
        <b/>
        <sz val="11"/>
        <color theme="1"/>
        <rFont val="Arial"/>
        <family val="2"/>
      </rPr>
      <t xml:space="preserve">21/10/2020. </t>
    </r>
    <r>
      <rPr>
        <sz val="11"/>
        <color theme="1"/>
        <rFont val="Arial"/>
        <family val="2"/>
      </rPr>
      <t xml:space="preserve">En concordancia con los avances evidenciados por la Oficina de Control Interno en la AME-265, a continuación se relacionan los memorando de traslado observados: 
</t>
    </r>
    <r>
      <rPr>
        <b/>
        <sz val="11"/>
        <color theme="1"/>
        <rFont val="Arial"/>
        <family val="2"/>
      </rPr>
      <t>Predio Villa Diana</t>
    </r>
    <r>
      <rPr>
        <sz val="11"/>
        <color theme="1"/>
        <rFont val="Arial"/>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family val="2"/>
      </rPr>
      <t xml:space="preserve">27/01/2021. </t>
    </r>
    <r>
      <rPr>
        <sz val="11"/>
        <color theme="1"/>
        <rFont val="Arial"/>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family val="2"/>
      </rPr>
      <t xml:space="preserve">28/01/2021. </t>
    </r>
    <r>
      <rPr>
        <sz val="11"/>
        <color theme="1"/>
        <rFont val="Arial"/>
        <family val="2"/>
      </rPr>
      <t xml:space="preserve"> La Subdirección de Acceso a Tierras en Zonas Focalizadas mediante correo electrónico allegó los siguiente memorando de comunicación a la SATN así:
</t>
    </r>
    <r>
      <rPr>
        <b/>
        <sz val="11"/>
        <color theme="1"/>
        <rFont val="Arial"/>
        <family val="2"/>
      </rPr>
      <t>Memorando 20214100006963 del 26/01/2021,</t>
    </r>
    <r>
      <rPr>
        <sz val="11"/>
        <color theme="1"/>
        <rFont val="Arial"/>
        <family val="2"/>
      </rPr>
      <t xml:space="preserve"> mediante el cual se remitió la Res 22977 Ismenia Moncada y  Res 18757 Ismael Castellanos, pertenecientes al Predio Santa Inés.
</t>
    </r>
    <r>
      <rPr>
        <b/>
        <sz val="11"/>
        <color theme="1"/>
        <rFont val="Arial"/>
        <family val="2"/>
      </rPr>
      <t>Memorando 20204100224113 del 05/10/2020</t>
    </r>
    <r>
      <rPr>
        <sz val="11"/>
        <color theme="1"/>
        <rFont val="Arial"/>
        <family val="2"/>
      </rPr>
      <t>, mediante el cual se remitió la Res 9467 Otilia Herrera del Predio La Calera.</t>
    </r>
  </si>
  <si>
    <r>
      <rPr>
        <b/>
        <sz val="11"/>
        <color theme="1"/>
        <rFont val="Arial"/>
        <family val="2"/>
      </rPr>
      <t xml:space="preserve">27/08/2020. </t>
    </r>
    <r>
      <rPr>
        <sz val="11"/>
        <color theme="1"/>
        <rFont val="Arial"/>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</si>
  <si>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t xml:space="preserve">Actividad incumplida- </t>
    </r>
    <r>
      <rPr>
        <sz val="11"/>
        <color indexed="8"/>
        <rFont val="Arial"/>
        <family val="2"/>
      </rPr>
      <t>La dependencia no reporta avance en la estructuración  del formato</t>
    </r>
  </si>
  <si>
    <r>
      <rPr>
        <b/>
        <sz val="11"/>
        <color indexed="8"/>
        <rFont val="Arial"/>
        <family val="2"/>
      </rPr>
      <t>23/04/2020.</t>
    </r>
    <r>
      <rPr>
        <sz val="11"/>
        <color indexed="8"/>
        <rFont val="Arial"/>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</si>
  <si>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rgb="FF000000"/>
        <rFont val="Arial"/>
        <family val="2"/>
      </rPr>
      <t xml:space="preserve">14/07/2020. </t>
    </r>
    <r>
      <rPr>
        <sz val="11"/>
        <color rgb="FF000000"/>
        <rFont val="Arial"/>
        <family val="2"/>
      </rPr>
      <t>La Dirección de Acceso a Tierras a través de correo electrónico del  02/07/2020 indicó que, "d</t>
    </r>
    <r>
      <rPr>
        <i/>
        <sz val="11"/>
        <color rgb="FF000000"/>
        <rFont val="Arial"/>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</si>
  <si>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family val="2"/>
      </rPr>
      <t xml:space="preserve">
31/08/2020. </t>
    </r>
    <r>
      <rPr>
        <sz val="11"/>
        <color indexed="8"/>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</si>
  <si>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r>
      <rPr>
        <b/>
        <sz val="11"/>
        <color theme="1"/>
        <rFont val="Arial"/>
        <family val="2"/>
      </rPr>
      <t xml:space="preserve">30/12/2019. </t>
    </r>
    <r>
      <rPr>
        <sz val="11"/>
        <color theme="1"/>
        <rFont val="Arial"/>
        <family val="2"/>
      </rPr>
      <t>Se observó el Acta 001 del 03/09/2019  y listado de asistencia de la mesa de trabajo realizada para llevar a cabo la revisión del Manual e Políticas Contables, con el fin de analizar la inclusión de las observaciones planteadas por la CGR.</t>
    </r>
  </si>
  <si>
    <r>
      <t>30/12/2019.</t>
    </r>
    <r>
      <rPr>
        <sz val="11"/>
        <color theme="1"/>
        <rFont val="Arial"/>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</si>
  <si>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t xml:space="preserve">Hallazgo 9. Ejecución de reservas presupuestales constituidas en la vigencia 2017 (A9)  </t>
    </r>
    <r>
      <rPr>
        <sz val="11"/>
        <color indexed="8"/>
        <rFont val="Arial"/>
        <family val="2"/>
      </rPr>
      <t>Al cierre de la vigencia 2017, l</t>
    </r>
    <r>
      <rPr>
        <sz val="11"/>
        <color rgb="FFFF0000"/>
        <rFont val="Arial"/>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family val="2"/>
      </rPr>
      <t xml:space="preserve">
Respuesta de la Entidad</t>
    </r>
    <r>
      <rPr>
        <sz val="11"/>
        <color indexed="8"/>
        <rFont val="Arial"/>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family val="2"/>
      </rPr>
      <t>Análisis de respuesta</t>
    </r>
    <r>
      <rPr>
        <sz val="11"/>
        <color indexed="8"/>
        <rFont val="Arial"/>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</si>
  <si>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rPr>
        <b/>
        <sz val="11"/>
        <color theme="1"/>
        <rFont val="Arial"/>
        <family val="2"/>
      </rPr>
      <t>21/01/2020.</t>
    </r>
    <r>
      <rPr>
        <sz val="11"/>
        <color theme="1"/>
        <rFont val="Arial"/>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</si>
  <si>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family val="2"/>
      </rPr>
      <t>21/04/2020.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</si>
  <si>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t xml:space="preserve">Hallazgo 10. Constitución de reservas presupuestales 2018 con aceptación de oferta (A10) (D3)  </t>
    </r>
    <r>
      <rPr>
        <sz val="11"/>
        <color rgb="FFFF0000"/>
        <rFont val="Arial"/>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family val="2"/>
      </rPr>
      <t xml:space="preserve">
Respuesta de la Entidad</t>
    </r>
    <r>
      <rPr>
        <sz val="11"/>
        <color theme="1"/>
        <rFont val="Arial"/>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family val="2"/>
      </rPr>
      <t xml:space="preserve">
Análisis de respuesta</t>
    </r>
    <r>
      <rPr>
        <sz val="11"/>
        <color theme="1"/>
        <rFont val="Arial"/>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</si>
  <si>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rPr>
        <b/>
        <sz val="11"/>
        <color theme="1"/>
        <rFont val="Arial"/>
        <family val="2"/>
      </rPr>
      <t xml:space="preserve">30/12/2019. </t>
    </r>
    <r>
      <rPr>
        <sz val="11"/>
        <color theme="1"/>
        <rFont val="Arial"/>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</si>
  <si>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family val="2"/>
      </rPr>
      <t xml:space="preserve">30/12/2019. </t>
    </r>
    <r>
      <rPr>
        <sz val="11"/>
        <color theme="1"/>
        <rFont val="Arial"/>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</si>
  <si>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family val="2"/>
      </rPr>
      <t xml:space="preserve">30/12/2019. </t>
    </r>
    <r>
      <rPr>
        <sz val="11"/>
        <color theme="1"/>
        <rFont val="Arial"/>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</si>
  <si>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color theme="1"/>
        <rFont val="Arial"/>
        <family val="2"/>
      </rPr>
      <t xml:space="preserve">09/07/2020.  </t>
    </r>
    <r>
      <rPr>
        <sz val="11"/>
        <color theme="1"/>
        <rFont val="Arial"/>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</si>
  <si>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t>La actividad presentó incumplimiento de acuerdo a lo planificado, lo anterior, conforme a los avances y evidencias suministradas por el responsable de ejecución el pasado 20/12/2019, "</t>
    </r>
    <r>
      <rPr>
        <i/>
        <sz val="11"/>
        <color theme="1"/>
        <rFont val="Arial"/>
        <family val="2"/>
      </rPr>
      <t>Pendiente, se agendará espacio para la tercera semana de diciembre con el IGAC y SINR</t>
    </r>
    <r>
      <rPr>
        <sz val="11"/>
        <color theme="1"/>
        <rFont val="Arial"/>
        <family val="2"/>
      </rPr>
      <t>".</t>
    </r>
  </si>
  <si>
    <r>
      <rPr>
        <b/>
        <sz val="11"/>
        <color theme="1"/>
        <rFont val="Arial"/>
        <family val="2"/>
      </rPr>
      <t xml:space="preserve">13/04/2020. </t>
    </r>
    <r>
      <rPr>
        <sz val="11"/>
        <color theme="1"/>
        <rFont val="Arial"/>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family val="2"/>
      </rPr>
      <t>pendiente, se agendará espacio para la tercera semana de diciembre con el IGAC y SINR</t>
    </r>
    <r>
      <rPr>
        <sz val="11"/>
        <color theme="1"/>
        <rFont val="Arial"/>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</si>
  <si>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t xml:space="preserve">Hallazgo 11. Constitución de reservas presupuestales 2018 por contratos de prestación de servicios (A11) (D4)  </t>
    </r>
    <r>
      <rPr>
        <sz val="11"/>
        <color theme="1"/>
        <rFont val="Arial"/>
        <family val="2"/>
      </rPr>
      <t xml:space="preserve">En verificación a la constitución de las reservas presupuestales, </t>
    </r>
    <r>
      <rPr>
        <sz val="11"/>
        <color rgb="FFFF0000"/>
        <rFont val="Arial"/>
        <family val="2"/>
      </rPr>
      <t>se observa que la Agencia Nacional de Tierras constituyó las siguientes partidas como reservas de apropiación, las cuales no se enmarcan en el criterio de “caso fortuito y/o fuerza mayor”</t>
    </r>
    <r>
      <rPr>
        <sz val="11"/>
        <color theme="1"/>
        <rFont val="Arial"/>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family val="2"/>
      </rPr>
      <t>Análisis de respuesta</t>
    </r>
    <r>
      <rPr>
        <sz val="11"/>
        <color theme="1"/>
        <rFont val="Arial"/>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</si>
  <si>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rPr>
        <b/>
        <sz val="11"/>
        <color theme="1"/>
        <rFont val="Arial"/>
        <family val="2"/>
      </rPr>
      <t>21/01/2020.</t>
    </r>
    <r>
      <rPr>
        <sz val="11"/>
        <color theme="1"/>
        <rFont val="Arial"/>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</si>
  <si>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21/12/2020. </t>
    </r>
    <r>
      <rPr>
        <sz val="11"/>
        <color theme="1"/>
        <rFont val="Arial"/>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family val="2"/>
      </rPr>
      <t>". 
Cabe señalar, que dada a la fecha de expedición del informe (14/01/2020), la actividad presentó cierre posterior a la fecha establecida para su finalización (31/10/2019).</t>
    </r>
  </si>
  <si>
    <r>
      <rPr>
        <b/>
        <sz val="11"/>
        <color theme="1"/>
        <rFont val="Arial"/>
        <family val="2"/>
      </rPr>
      <t xml:space="preserve">21/01/2020. </t>
    </r>
    <r>
      <rPr>
        <sz val="11"/>
        <color theme="1"/>
        <rFont val="Arial"/>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</si>
  <si>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family val="2"/>
      </rPr>
      <t>30/12/2019.</t>
    </r>
    <r>
      <rPr>
        <sz val="11"/>
        <color theme="1"/>
        <rFont val="Arial"/>
        <family val="2"/>
      </rPr>
      <t xml:space="preserve"> No se observaron los soportes que evidencien el reporte de cumplimiento realizado por el responsable de ejecución de la actividad.
</t>
    </r>
    <r>
      <rPr>
        <b/>
        <sz val="11"/>
        <color theme="1"/>
        <rFont val="Arial"/>
        <family val="2"/>
      </rPr>
      <t xml:space="preserve">21/12/2020. </t>
    </r>
    <r>
      <rPr>
        <sz val="11"/>
        <color theme="1"/>
        <rFont val="Arial"/>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</si>
  <si>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</si>
  <si>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12. Vigencias futuras (A12)  </t>
    </r>
    <r>
      <rPr>
        <sz val="11"/>
        <color theme="1"/>
        <rFont val="Arial"/>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</si>
  <si>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r>
      <rPr>
        <b/>
        <sz val="11"/>
        <color theme="1"/>
        <rFont val="Arial"/>
        <family val="2"/>
      </rPr>
      <t xml:space="preserve">20/04/2020. </t>
    </r>
    <r>
      <rPr>
        <sz val="11"/>
        <color theme="1"/>
        <rFont val="Arial"/>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</si>
  <si>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family val="2"/>
      </rPr>
      <t xml:space="preserve">30/12/2019. </t>
    </r>
    <r>
      <rPr>
        <sz val="11"/>
        <color theme="1"/>
        <rFont val="Arial"/>
        <family val="2"/>
      </rPr>
      <t xml:space="preserve">No se observaron los soportes que evidencien el reporte de cumplimiento realizado por el responsable de ejecución de la actividad.
</t>
    </r>
    <r>
      <rPr>
        <b/>
        <sz val="11"/>
        <color theme="1"/>
        <rFont val="Arial"/>
        <family val="2"/>
      </rPr>
      <t xml:space="preserve">
21/12/2020. </t>
    </r>
    <r>
      <rPr>
        <sz val="11"/>
        <color theme="1"/>
        <rFont val="Arial"/>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</si>
  <si>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</si>
  <si>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13. Convenio de Cooperación Internacional No. 784 de 2018 - Oficina de las Naciones Unidas contra la Droga y el Delito – UNODC (A13) (D5) </t>
    </r>
    <r>
      <rPr>
        <sz val="11"/>
        <color theme="1"/>
        <rFont val="Arial"/>
        <family val="2"/>
      </rPr>
      <t>Revisada la ejecución del convenio, se detectaron las siguientes falencias:
1.</t>
    </r>
    <r>
      <rPr>
        <sz val="11"/>
        <color rgb="FFFF0000"/>
        <rFont val="Arial"/>
        <family val="2"/>
      </rPr>
      <t xml:space="preserve"> No se evidenciaron Informes de Supervisión que evaluara ejecución detallada de los recursos financieros aportados por el contratista y la ANT.</t>
    </r>
    <r>
      <rPr>
        <sz val="11"/>
        <color theme="1"/>
        <rFont val="Arial"/>
        <family val="2"/>
      </rPr>
      <t xml:space="preserve">
2.</t>
    </r>
    <r>
      <rPr>
        <sz val="11"/>
        <color rgb="FFFF0000"/>
        <rFont val="Arial"/>
        <family val="2"/>
      </rPr>
      <t xml:space="preserve"> La Entidad (supervisión del convenio y el Comité Técnico Operativo) desconoce la ejecución detallada del manejo de los recursos trasferidos por la ANT al Organismo de Cooperación Internacional</t>
    </r>
    <r>
      <rPr>
        <sz val="11"/>
        <color theme="1"/>
        <rFont val="Arial"/>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family val="2"/>
      </rPr>
      <t xml:space="preserve">
Respuesta de la Entidad</t>
    </r>
    <r>
      <rPr>
        <sz val="11"/>
        <color theme="1"/>
        <rFont val="Arial"/>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family val="2"/>
      </rPr>
      <t xml:space="preserve">
Análisis de respuesta</t>
    </r>
    <r>
      <rPr>
        <sz val="11"/>
        <color theme="1"/>
        <rFont val="Arial"/>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</si>
  <si>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rPr>
        <b/>
        <sz val="11"/>
        <color theme="1"/>
        <rFont val="Arial"/>
        <family val="2"/>
      </rPr>
      <t xml:space="preserve">27/08/2020. </t>
    </r>
    <r>
      <rPr>
        <sz val="11"/>
        <color theme="1"/>
        <rFont val="Arial"/>
        <family val="2"/>
      </rPr>
      <t xml:space="preserve"> 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</si>
  <si>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20196001312331 del 30/12/2019 dirigido a las Naciones Unidas contra la droga y el delito - UNODC bajo asunto "</t>
    </r>
    <r>
      <rPr>
        <i/>
        <sz val="11"/>
        <rFont val="Arial"/>
        <family val="2"/>
      </rPr>
      <t>solicitud de información sobre alcance de la inmunidad de jurisdiccional frente a la presentación de la información financiera desagregada</t>
    </r>
    <r>
      <rPr>
        <sz val="11"/>
        <rFont val="Arial"/>
        <family val="2"/>
      </rPr>
      <t>" y el comunicado 20196001299921 del 24/12/20109 de asunto "s</t>
    </r>
    <r>
      <rPr>
        <i/>
        <sz val="11"/>
        <rFont val="Arial"/>
        <family val="2"/>
      </rPr>
      <t>olicitud de concepto convenios de cooperación internacional con organizaciones internacionales</t>
    </r>
    <r>
      <rPr>
        <sz val="11"/>
        <rFont val="Arial"/>
        <family val="2"/>
      </rPr>
      <t xml:space="preserve">". </t>
    </r>
  </si>
  <si>
    <r>
      <rPr>
        <b/>
        <sz val="11"/>
        <rFont val="Arial"/>
        <family val="2"/>
      </rPr>
      <t xml:space="preserve">20/04/2020. </t>
    </r>
    <r>
      <rPr>
        <sz val="11"/>
        <rFont val="Arial"/>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</si>
  <si>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</si>
  <si>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</si>
  <si>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</si>
  <si>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27/08/2020. </t>
    </r>
    <r>
      <rPr>
        <sz val="11"/>
        <color theme="1"/>
        <rFont val="Arial"/>
        <family val="2"/>
      </rPr>
      <t>Actividad reformulada (AME-434,  AME-435 y  AME-438)  con corte al III Trimestre de 2020.</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</si>
  <si>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family val="2"/>
      </rPr>
      <t xml:space="preserve">http://intranet.agenciadetierras.gov.co/index.php/adquisicion-de-bienes-y-servicios/ </t>
    </r>
    <r>
      <rPr>
        <sz val="11"/>
        <rFont val="Arial"/>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</si>
  <si>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rPr>
        <b/>
        <sz val="11"/>
        <rFont val="Arial"/>
        <family val="2"/>
      </rPr>
      <t>20/04/2020</t>
    </r>
    <r>
      <rPr>
        <sz val="11"/>
        <rFont val="Arial"/>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</si>
  <si>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family val="2"/>
      </rPr>
      <t xml:space="preserve">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</si>
  <si>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</si>
  <si>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</si>
  <si>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</si>
  <si>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</si>
  <si>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color theme="1"/>
        <rFont val="Arial"/>
        <family val="2"/>
      </rPr>
      <t xml:space="preserve">21/01/2020. </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</si>
  <si>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</si>
  <si>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</si>
  <si>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</si>
  <si>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</si>
  <si>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</si>
  <si>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t xml:space="preserve">Se observaron los siguientes avances de gestión:
</t>
    </r>
    <r>
      <rPr>
        <b/>
        <sz val="11"/>
        <color rgb="FF000000"/>
        <rFont val="Arial"/>
        <family val="2"/>
      </rPr>
      <t xml:space="preserve">Consejo de Estado. </t>
    </r>
    <r>
      <rPr>
        <sz val="11"/>
        <color rgb="FF000000"/>
        <rFont val="Arial"/>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</si>
  <si>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</si>
  <si>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Presentar al Comité de contratación los pronunciamientos emitidos por </t>
    </r>
    <r>
      <rPr>
        <b/>
        <sz val="11"/>
        <rFont val="Arial"/>
        <family val="2"/>
      </rPr>
      <t>Colombia Compra Eficiente,</t>
    </r>
    <r>
      <rPr>
        <sz val="11"/>
        <rFont val="Arial"/>
        <family val="2"/>
      </rPr>
      <t xml:space="preserve"> la Sala de Consulta y Servicio Civil del Consejo de Estado, el cooperante internacional y la</t>
    </r>
    <r>
      <rPr>
        <b/>
        <sz val="11"/>
        <rFont val="Arial"/>
        <family val="2"/>
      </rPr>
      <t xml:space="preserve"> Oficina Jurídica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</si>
  <si>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</si>
  <si>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Se observaron los siguientes avances de gestión:
</t>
    </r>
    <r>
      <rPr>
        <b/>
        <sz val="11"/>
        <color rgb="FF000000"/>
        <rFont val="Arial"/>
        <family val="2"/>
      </rPr>
      <t xml:space="preserve">Colombia Compra Eficiente. </t>
    </r>
    <r>
      <rPr>
        <sz val="11"/>
        <color rgb="FF000000"/>
        <rFont val="Arial"/>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family val="2"/>
      </rPr>
      <t>Consejo de Estado.</t>
    </r>
    <r>
      <rPr>
        <sz val="11"/>
        <color rgb="FF000000"/>
        <rFont val="Arial"/>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family val="2"/>
      </rPr>
      <t xml:space="preserve">Oficina de las Naciones Unidas contra la Droga y el Delito - UNODC. </t>
    </r>
    <r>
      <rPr>
        <sz val="11"/>
        <color rgb="FF000000"/>
        <rFont val="Arial"/>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</si>
  <si>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color theme="1"/>
        <rFont val="Arial"/>
        <family val="2"/>
      </rPr>
      <t>06/07/2020:</t>
    </r>
    <r>
      <rPr>
        <sz val="11"/>
        <color theme="1"/>
        <rFont val="Arial"/>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</si>
  <si>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13/10/2020</t>
    </r>
    <r>
      <rPr>
        <sz val="11"/>
        <color theme="1"/>
        <rFont val="Arial"/>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</si>
  <si>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</si>
  <si>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</si>
  <si>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</si>
  <si>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</si>
  <si>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</si>
  <si>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rPr>
        <b/>
        <sz val="11"/>
        <color theme="1"/>
        <rFont val="Arial"/>
        <family val="2"/>
      </rPr>
      <t xml:space="preserve">27/08/2020.  </t>
    </r>
    <r>
      <rPr>
        <sz val="11"/>
        <color theme="1"/>
        <rFont val="Arial"/>
        <family val="2"/>
      </rPr>
      <t>Actividad reformulada (AMC-434,  AMC-435 y  AMC-438)  con corte al III Trimestre de 2020.</t>
    </r>
  </si>
  <si>
    <r>
      <rPr>
        <b/>
        <sz val="11"/>
        <rFont val="Arial"/>
        <family val="2"/>
      </rPr>
      <t>20/04/2020.</t>
    </r>
    <r>
      <rPr>
        <sz val="11"/>
        <rFont val="Arial"/>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</si>
  <si>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</si>
  <si>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</si>
  <si>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Actividad reformulada (AMC-434,  AMC-435 y  AMC-438)  con corte al III Trimestre de 2020.</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</si>
  <si>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</si>
  <si>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22/01/2020.</t>
    </r>
    <r>
      <rPr>
        <sz val="11"/>
        <color theme="1"/>
        <rFont val="Arial"/>
        <family val="2"/>
      </rPr>
      <t xml:space="preserve">  Actividad reformulada (AMC-434,  AMC-435 y  AMC-438)  con corte al III Trimestre de 2020.</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</si>
  <si>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</si>
  <si>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</si>
  <si>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</si>
  <si>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</si>
  <si>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</si>
  <si>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
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</si>
  <si>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</si>
  <si>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15. Convenio Interadministrativo No. 850 de 2017 suscrito con la FAO (A15) (D7)  </t>
    </r>
    <r>
      <rPr>
        <sz val="11"/>
        <color indexed="8"/>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</si>
  <si>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rPr>
        <b/>
        <sz val="11"/>
        <color theme="1"/>
        <rFont val="Arial"/>
        <family val="2"/>
      </rPr>
      <t xml:space="preserve">27/08/2020. </t>
    </r>
    <r>
      <rPr>
        <sz val="11"/>
        <color theme="1"/>
        <rFont val="Arial"/>
        <family val="2"/>
      </rPr>
      <t>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</si>
  <si>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20196001299921 del 24/12/20109 de asunto "s</t>
    </r>
    <r>
      <rPr>
        <i/>
        <sz val="11"/>
        <rFont val="Arial"/>
        <family val="2"/>
      </rPr>
      <t>olicitud de concepto convenios de cooperación internacional con organizaciones internacionales</t>
    </r>
    <r>
      <rPr>
        <sz val="11"/>
        <rFont val="Arial"/>
        <family val="2"/>
      </rPr>
      <t xml:space="preserve">" y Concepto emitido por la FAO frente al régimen de inmunidades, mediante correo electrónico del 04/12/2019. </t>
    </r>
  </si>
  <si>
    <r>
      <rPr>
        <b/>
        <sz val="11"/>
        <rFont val="Arial"/>
        <family val="2"/>
      </rPr>
      <t>20/04/2020.</t>
    </r>
    <r>
      <rPr>
        <sz val="11"/>
        <rFont val="Arial"/>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</si>
  <si>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family val="2"/>
      </rPr>
      <t xml:space="preserve">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</si>
  <si>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</si>
  <si>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</si>
  <si>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r>
      <t xml:space="preserve">Hallazgo 15. Convenio Interadministrativo No. 850 de 2017 suscrito con la FAO (A15) (D7)  </t>
    </r>
    <r>
      <rPr>
        <sz val="11"/>
        <color indexed="8"/>
        <rFont val="Arial"/>
        <family val="2"/>
      </rPr>
      <t>La misma circunstancia se presenta respecto de los aportes que</t>
    </r>
    <r>
      <rPr>
        <sz val="11"/>
        <color rgb="FFFF0000"/>
        <rFont val="Arial"/>
        <family val="2"/>
      </rPr>
      <t xml:space="preserve"> la FAO se compromete a hacer en las adendas que corresponden a adiciones del convenio: </t>
    </r>
    <r>
      <rPr>
        <sz val="11"/>
        <color indexed="8"/>
        <rFont val="Arial"/>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family val="2"/>
      </rPr>
      <t>n el expediente no obre ningún informe respecto del manejo de los aportes realizados por la FAO,</t>
    </r>
    <r>
      <rPr>
        <sz val="11"/>
        <color indexed="8"/>
        <rFont val="Arial"/>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</si>
  <si>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22/01/2020.</t>
    </r>
    <r>
      <rPr>
        <sz val="11"/>
        <rFont val="Arial"/>
        <family val="2"/>
      </rPr>
      <t xml:space="preserve"> 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</si>
  <si>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</si>
  <si>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</si>
  <si>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21/01/2020.</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</si>
  <si>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</si>
  <si>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color theme="1"/>
        <rFont val="Arial"/>
        <family val="2"/>
      </rPr>
      <t>22/01/2020.</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</si>
  <si>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</si>
  <si>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</si>
  <si>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color theme="1"/>
        <rFont val="Arial"/>
        <family val="2"/>
      </rPr>
      <t>06/07/2020</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</si>
  <si>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</si>
  <si>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</si>
  <si>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06/07/2020:</t>
    </r>
    <r>
      <rPr>
        <sz val="11"/>
        <color theme="1"/>
        <rFont val="Arial"/>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</si>
  <si>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</si>
  <si>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</si>
  <si>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indexed="8"/>
        <rFont val="Arial"/>
        <family val="2"/>
      </rPr>
      <t xml:space="preserve">Hallazgo 16. Convenio Interadministrativo No. 875 de 2017 suscrito con la FAO (A16) (D8)  </t>
    </r>
    <r>
      <rPr>
        <sz val="11"/>
        <color rgb="FFFF0000"/>
        <rFont val="Arial"/>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family val="2"/>
      </rPr>
      <t>Análisis de respuesta</t>
    </r>
    <r>
      <rPr>
        <sz val="11"/>
        <color theme="1"/>
        <rFont val="Arial"/>
        <family val="2"/>
      </rPr>
      <t xml:space="preserve">
En los argumentos presentados en la respuesta de la entidad con las diferentes disposiciones normativas citadas,</t>
    </r>
    <r>
      <rPr>
        <sz val="11"/>
        <color rgb="FFFF0000"/>
        <rFont val="Arial"/>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family val="2"/>
      </rPr>
      <t xml:space="preserve">
El convenio, para efecto del presente análisis, necesariamente se debe asimilar a un contrato, donde</t>
    </r>
    <r>
      <rPr>
        <sz val="11"/>
        <color rgb="FFFF0000"/>
        <rFont val="Arial"/>
        <family val="2"/>
      </rPr>
      <t xml:space="preserve"> las obligaciones a cargo de las partes se deben establecer en forma clara haciendo parte del clausulado del mismo.</t>
    </r>
    <r>
      <rPr>
        <sz val="11"/>
        <color theme="1"/>
        <rFont val="Arial"/>
        <family val="2"/>
      </rPr>
      <t xml:space="preserve">
En el presente caso, </t>
    </r>
    <r>
      <rPr>
        <sz val="11"/>
        <color rgb="FFFF0000"/>
        <rFont val="Arial"/>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family val="2"/>
      </rPr>
      <t xml:space="preserve">
</t>
    </r>
    <r>
      <rPr>
        <sz val="11"/>
        <color rgb="FFFF0000"/>
        <rFont val="Arial"/>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family val="2"/>
      </rPr>
      <t xml:space="preserve">
Esta circunstancia, conlleva a que en el proceso auditor existiera imposibilidad de obtener evidencia para pronunciarse sobre la ejecución presupuestal de la vigencia 2018.
Adicionalmente, </t>
    </r>
    <r>
      <rPr>
        <sz val="11"/>
        <color rgb="FFFF0000"/>
        <rFont val="Arial"/>
        <family val="2"/>
      </rPr>
      <t>en este convenio se refleja la falta de oportunidad y eficiencia en el uso de los recursos, lo cual se puede ver en el lapso temporal, que supera más de 3 vigencias, sin evidencias en la ejecución presupuestal.</t>
    </r>
    <r>
      <rPr>
        <sz val="11"/>
        <color theme="1"/>
        <rFont val="Arial"/>
        <family val="2"/>
      </rPr>
      <t xml:space="preserve">
Hallazgo administrativo con presunto alcance disciplinario.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</si>
  <si>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</si>
  <si>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family val="2"/>
      </rPr>
      <t xml:space="preserve">07/07/2020. </t>
    </r>
    <r>
      <rPr>
        <sz val="11"/>
        <color theme="1"/>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</si>
  <si>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</si>
  <si>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family val="2"/>
      </rPr>
      <t>15/01/2021.</t>
    </r>
    <r>
      <rPr>
        <sz val="11"/>
        <color theme="1"/>
        <rFont val="Arial"/>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</si>
  <si>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</si>
  <si>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15/01/2021. </t>
    </r>
    <r>
      <rPr>
        <sz val="11"/>
        <color theme="1"/>
        <rFont val="Arial"/>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</si>
  <si>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 xml:space="preserve">
22/01/2020. </t>
    </r>
    <r>
      <rPr>
        <sz val="11"/>
        <rFont val="Arial"/>
        <family val="2"/>
      </rPr>
      <t xml:space="preserve">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</si>
  <si>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r>
      <rPr>
        <b/>
        <sz val="11"/>
        <rFont val="Arial"/>
        <family val="2"/>
      </rPr>
      <t xml:space="preserve">20/04/2020. </t>
    </r>
    <r>
      <rPr>
        <sz val="11"/>
        <rFont val="Arial"/>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</si>
  <si>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</si>
  <si>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</si>
  <si>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family val="2"/>
      </rPr>
      <t>15/01/2021.</t>
    </r>
    <r>
      <rPr>
        <sz val="11"/>
        <color theme="1"/>
        <rFont val="Arial"/>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family val="2"/>
      </rPr>
      <t xml:space="preserve"> http://intranet.agenciadetierras.gov.co/wp-content/uploads/2020/12/ADQBS-I-002-MANUAL-DE-SUPERVISI%C3%93N-V2.-.pdf</t>
    </r>
    <r>
      <rPr>
        <sz val="11"/>
        <color theme="1"/>
        <rFont val="Arial"/>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</si>
  <si>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rPr>
        <b/>
        <sz val="11"/>
        <color theme="1"/>
        <rFont val="Arial"/>
        <family val="2"/>
      </rPr>
      <t xml:space="preserve">21/01/2020.  </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</si>
  <si>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 xml:space="preserve">22/01/2020.  </t>
    </r>
    <r>
      <rPr>
        <sz val="11"/>
        <color theme="1"/>
        <rFont val="Arial"/>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</si>
  <si>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</si>
  <si>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</si>
  <si>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family val="2"/>
      </rPr>
      <t xml:space="preserve">17/04/2020.  </t>
    </r>
    <r>
      <rPr>
        <sz val="11"/>
        <color theme="1"/>
        <rFont val="Arial"/>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</si>
  <si>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actividad se encuentra en términos para su ejecución, sin embargo no se presentó avances parciales</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</si>
  <si>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</si>
  <si>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</si>
  <si>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</si>
  <si>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30/12/2019. </t>
    </r>
    <r>
      <rPr>
        <sz val="11"/>
        <color theme="1"/>
        <rFont val="Arial"/>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</si>
  <si>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indexed="8"/>
        <rFont val="Arial"/>
        <family val="2"/>
      </rPr>
      <t xml:space="preserve">Hallazgo 17. Convenio Interadministrativo No. 361 de 2016 suscrito con la FAO (A17) (D9) </t>
    </r>
    <r>
      <rPr>
        <b/>
        <sz val="11"/>
        <color rgb="FFFF0000"/>
        <rFont val="Arial"/>
        <family val="2"/>
      </rPr>
      <t xml:space="preserve"> </t>
    </r>
    <r>
      <rPr>
        <sz val="11"/>
        <color rgb="FFFF0000"/>
        <rFont val="Arial"/>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family val="2"/>
      </rPr>
      <t xml:space="preserve">
Análisis de respuesta</t>
    </r>
    <r>
      <rPr>
        <sz val="11"/>
        <color theme="1"/>
        <rFont val="Arial"/>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</si>
  <si>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rPr>
        <b/>
        <sz val="11"/>
        <color theme="1"/>
        <rFont val="Arial"/>
        <family val="2"/>
      </rPr>
      <t xml:space="preserve">27/08/2020. </t>
    </r>
    <r>
      <rPr>
        <sz val="11"/>
        <color theme="1"/>
        <rFont val="Arial"/>
        <family val="2"/>
      </rPr>
      <t xml:space="preserve"> Actividad reformulada (AME-434,  AME-435 y  AME-438)  con corte al III Trimestre de 2020.</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</si>
  <si>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family val="2"/>
      </rPr>
      <t>27/07/2020.</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</si>
  <si>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</si>
  <si>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</si>
  <si>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</si>
  <si>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</si>
  <si>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</si>
  <si>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</si>
  <si>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</si>
  <si>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rFont val="Arial"/>
        <family val="2"/>
      </rPr>
      <t xml:space="preserve">30/12/2019. </t>
    </r>
    <r>
      <rPr>
        <sz val="11"/>
        <rFont val="Arial"/>
        <family val="2"/>
      </rPr>
      <t>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</si>
  <si>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</si>
  <si>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</si>
  <si>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18. Planeación contrato interadministrativo 872 de 2017 (A18) (D10)  </t>
    </r>
    <r>
      <rPr>
        <sz val="11"/>
        <color indexed="8"/>
        <rFont val="Arial"/>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</si>
  <si>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rPr>
        <b/>
        <sz val="11"/>
        <color theme="1"/>
        <rFont val="Arial"/>
        <family val="2"/>
      </rPr>
      <t xml:space="preserve">30/12/2019. </t>
    </r>
    <r>
      <rPr>
        <sz val="11"/>
        <color theme="1"/>
        <rFont val="Arial"/>
        <family val="2"/>
      </rPr>
      <t xml:space="preserve"> La actividad presentó incumplimiento, dado que, no se allegaron los soportes que evidencien la gestión reportada.
</t>
    </r>
    <r>
      <rPr>
        <b/>
        <sz val="11"/>
        <color theme="1"/>
        <rFont val="Arial"/>
        <family val="2"/>
      </rPr>
      <t xml:space="preserve">
21/01/2020. </t>
    </r>
    <r>
      <rPr>
        <sz val="11"/>
        <color theme="1"/>
        <rFont val="Arial"/>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</si>
  <si>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t xml:space="preserve">Hallazgo 19. Sobrecosto contrato interadministrativo 872 de 2017, con COLVATEL (A19) (IP-1) (D11)  </t>
    </r>
    <r>
      <rPr>
        <sz val="11"/>
        <color theme="1"/>
        <rFont val="Arial"/>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</si>
  <si>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rPr>
        <b/>
        <sz val="11"/>
        <color theme="1"/>
        <rFont val="Arial"/>
        <family val="2"/>
      </rPr>
      <t>21/01/2020.</t>
    </r>
    <r>
      <rPr>
        <sz val="11"/>
        <color theme="1"/>
        <rFont val="Arial"/>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</si>
  <si>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family val="2"/>
      </rPr>
      <t xml:space="preserve">30/12/2019. </t>
    </r>
    <r>
      <rPr>
        <sz val="11"/>
        <color theme="1"/>
        <rFont val="Arial"/>
        <family val="2"/>
      </rPr>
      <t xml:space="preserve">La actividad presentó incumplimiento, dado que, no se allegaron los soportes que evidencien la gestión reportada.
</t>
    </r>
    <r>
      <rPr>
        <b/>
        <sz val="11"/>
        <color theme="1"/>
        <rFont val="Arial"/>
        <family val="2"/>
      </rPr>
      <t xml:space="preserve">
21/01/2020.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</si>
  <si>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</si>
  <si>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t xml:space="preserve">Hallazgo No. 20 - Desistimiento incumplimiento contrato interadministrativo 872 de 2017 COLVATEL (A20) (D12) (P1) </t>
    </r>
    <r>
      <rPr>
        <sz val="11"/>
        <color theme="1"/>
        <rFont val="Arial"/>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family val="2"/>
      </rPr>
      <t>Respuesta de la Entidad</t>
    </r>
    <r>
      <rPr>
        <sz val="11"/>
        <color theme="1"/>
        <rFont val="Arial"/>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family val="2"/>
      </rPr>
      <t>Análisis de respuesta</t>
    </r>
    <r>
      <rPr>
        <sz val="11"/>
        <color theme="1"/>
        <rFont val="Arial"/>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</si>
  <si>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Hallazgo 21. Convenio de Asociación No. 912 de 2018 Corporación PCN- Hileros.</t>
    </r>
    <r>
      <rPr>
        <sz val="11"/>
        <color indexed="8"/>
        <rFont val="Arial"/>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family val="2"/>
      </rPr>
      <t>No existen actividades de supervisión técnica y financiera desde el inicio (1° de agosto) hasta el informe del periodo noviembre 2018 – enero de 2019</t>
    </r>
    <r>
      <rPr>
        <sz val="11"/>
        <color indexed="8"/>
        <rFont val="Arial"/>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family val="2"/>
      </rPr>
      <t xml:space="preserve">
3.</t>
    </r>
    <r>
      <rPr>
        <sz val="11"/>
        <color rgb="FFFF0000"/>
        <rFont val="Arial"/>
        <family val="2"/>
      </rPr>
      <t xml:space="preserve"> La supervisión se pactó realizarla en forma conjunta (Clausula Décima Cuarta del Convenio) y solo se evidencia la participación de la ANT.</t>
    </r>
    <r>
      <rPr>
        <sz val="11"/>
        <color indexed="8"/>
        <rFont val="Arial"/>
        <family val="2"/>
      </rPr>
      <t xml:space="preserve">
4. L</t>
    </r>
    <r>
      <rPr>
        <sz val="11"/>
        <color rgb="FFFF0000"/>
        <rFont val="Arial"/>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family val="2"/>
      </rPr>
      <t>Respuesta de la Entidad</t>
    </r>
    <r>
      <rPr>
        <sz val="11"/>
        <color indexed="8"/>
        <rFont val="Arial"/>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family val="2"/>
      </rPr>
      <t xml:space="preserve">
Análisis de respuesta</t>
    </r>
    <r>
      <rPr>
        <sz val="11"/>
        <color indexed="8"/>
        <rFont val="Arial"/>
        <family val="2"/>
      </rPr>
      <t xml:space="preserve">
La información allegada por la entidad, no presenta argumentos que desvirtúen lo observado por la CGR, por cuanto, se presentan comunicaciones posteriores a la comunicación de la observación.
Hallazgo administrativo.
</t>
    </r>
  </si>
  <si>
    <r>
      <rPr>
        <b/>
        <sz val="11"/>
        <color theme="1"/>
        <rFont val="Arial"/>
        <family val="2"/>
      </rPr>
      <t>30/12/2019.</t>
    </r>
    <r>
      <rPr>
        <sz val="11"/>
        <color theme="1"/>
        <rFont val="Arial"/>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</si>
  <si>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family val="2"/>
      </rPr>
      <t>13/04/2020.</t>
    </r>
    <r>
      <rPr>
        <sz val="11"/>
        <color theme="1"/>
        <rFont val="Arial"/>
        <family val="2"/>
      </rPr>
      <t xml:space="preserve">  Se observaron de 2 de los 5 informes de supervisión del Convenio 912 de 2018, así:
</t>
    </r>
    <r>
      <rPr>
        <b/>
        <sz val="11"/>
        <color theme="1"/>
        <rFont val="Arial"/>
        <family val="2"/>
      </rPr>
      <t xml:space="preserve">
Informe de supervisión mayo - junio 2019</t>
    </r>
    <r>
      <rPr>
        <sz val="11"/>
        <color theme="1"/>
        <rFont val="Arial"/>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family val="2"/>
      </rPr>
      <t>Informe de supervisión julio - agosto 2019</t>
    </r>
    <r>
      <rPr>
        <sz val="11"/>
        <color theme="1"/>
        <rFont val="Arial"/>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</si>
  <si>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family val="2"/>
      </rPr>
      <t xml:space="preserve">13/07/2020. </t>
    </r>
    <r>
      <rPr>
        <sz val="11"/>
        <color theme="1"/>
        <rFont val="Arial"/>
        <family val="2"/>
      </rPr>
      <t xml:space="preserve">La Dirección de Asuntos Étnicos suministró 4 informes de supervisión, a mencionar:
</t>
    </r>
    <r>
      <rPr>
        <b/>
        <sz val="11"/>
        <color theme="1"/>
        <rFont val="Arial"/>
        <family val="2"/>
      </rPr>
      <t xml:space="preserve">
Sep. - Oct 2019.  </t>
    </r>
    <r>
      <rPr>
        <sz val="11"/>
        <color theme="1"/>
        <rFont val="Arial"/>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
    </r>
    <r>
      <rPr>
        <b/>
        <sz val="11"/>
        <color theme="1"/>
        <rFont val="Arial"/>
        <family val="2"/>
      </rPr>
      <t xml:space="preserve">Nov - Dic 2019. </t>
    </r>
    <r>
      <rPr>
        <sz val="11"/>
        <color theme="1"/>
        <rFont val="Arial"/>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family val="2"/>
      </rPr>
      <t xml:space="preserve">Ene - Feb 2020. </t>
    </r>
    <r>
      <rPr>
        <sz val="11"/>
        <color theme="1"/>
        <rFont val="Arial"/>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family val="2"/>
      </rPr>
      <t>Mar - Abr 2020.</t>
    </r>
    <r>
      <rPr>
        <sz val="11"/>
        <color theme="1"/>
        <rFont val="Arial"/>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</si>
  <si>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theme="1"/>
        <rFont val="Arial"/>
        <family val="2"/>
      </rPr>
      <t xml:space="preserve">22/10/2020. </t>
    </r>
    <r>
      <rPr>
        <sz val="11"/>
        <color theme="1"/>
        <rFont val="Arial"/>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</si>
  <si>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family val="2"/>
      </rPr>
      <t xml:space="preserve">06/01/2021. </t>
    </r>
    <r>
      <rPr>
        <sz val="11"/>
        <color theme="1"/>
        <rFont val="Arial"/>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</si>
  <si>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r>
      <rPr>
        <b/>
        <sz val="11"/>
        <color theme="1"/>
        <rFont val="Arial"/>
        <family val="2"/>
      </rPr>
      <t xml:space="preserve">30062021: </t>
    </r>
    <r>
      <rPr>
        <sz val="11"/>
        <color theme="1"/>
        <rFont val="Arial"/>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</si>
  <si>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indexed="8"/>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family val="2"/>
      </rPr>
      <t>La verificación de la presente actividad fue adelantada por la contratista Eliana Paola Castro Arrieta.</t>
    </r>
    <r>
      <rPr>
        <sz val="11"/>
        <color indexed="8"/>
        <rFont val="Arial"/>
        <family val="2"/>
      </rPr>
      <t xml:space="preserve">
</t>
    </r>
    <r>
      <rPr>
        <b/>
        <sz val="11"/>
        <color rgb="FF000000"/>
        <rFont val="Arial"/>
        <family val="2"/>
      </rPr>
      <t>17/06/2021.</t>
    </r>
    <r>
      <rPr>
        <sz val="11"/>
        <color indexed="8"/>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family val="2"/>
      </rPr>
      <t xml:space="preserve">08/06/2021.  </t>
    </r>
    <r>
      <rPr>
        <sz val="11"/>
        <color indexed="8"/>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family val="2"/>
      </rPr>
      <t xml:space="preserve">11/05/2021.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family val="2"/>
      </rPr>
      <t>30/04/2021.</t>
    </r>
    <r>
      <rPr>
        <sz val="11"/>
        <color indexed="8"/>
        <rFont val="Arial"/>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family val="2"/>
      </rPr>
      <t>REFLEXIONES FRENTE AL HALLAZGO:</t>
    </r>
    <r>
      <rPr>
        <sz val="11"/>
        <color indexed="8"/>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</si>
  <si>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acción de mejora presentó cumplimiento, toda vez que, se allegó el acta de liquidación, compromiso adquirido en solicitud de eventualidad de la acción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</si>
  <si>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family val="2"/>
      </rPr>
      <t xml:space="preserve">La verificación de la presente actividad fue adelantada por la contratista Eliana Paola Castro Arrieta.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08/06/2021.  </t>
    </r>
    <r>
      <rPr>
        <sz val="11"/>
        <color theme="1"/>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30/04/2021.  </t>
    </r>
    <r>
      <rPr>
        <sz val="11"/>
        <color theme="1"/>
        <rFont val="Arial"/>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family val="2"/>
      </rPr>
      <t>REFLEXIONES FRENTE AL HALLAZGO:</t>
    </r>
    <r>
      <rPr>
        <sz val="11"/>
        <color theme="1"/>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</si>
  <si>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family val="2"/>
      </rPr>
      <t xml:space="preserve">
19/01/2022.</t>
    </r>
    <r>
      <rPr>
        <sz val="11"/>
        <color theme="1"/>
        <rFont val="Arial"/>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</si>
  <si>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t xml:space="preserve">Hallazgo 22. Contrato interadministrativo 818 de 2018. </t>
    </r>
    <r>
      <rPr>
        <sz val="11"/>
        <rFont val="Arial"/>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family val="2"/>
      </rPr>
      <t xml:space="preserve">
Así mismo,</t>
    </r>
    <r>
      <rPr>
        <sz val="11"/>
        <color rgb="FFFF0000"/>
        <rFont val="Arial"/>
        <family val="2"/>
      </rPr>
      <t xml:space="preserve"> en el SECOP se incluyen estudios previos correspondientes a la Caja de Compensación Familiar COMPENSAR, cuando la entidad que se contrata es CENFER</t>
    </r>
    <r>
      <rPr>
        <sz val="11"/>
        <rFont val="Arial"/>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family val="2"/>
      </rPr>
      <t xml:space="preserve">
Respuesta de la Entidad</t>
    </r>
    <r>
      <rPr>
        <sz val="11"/>
        <rFont val="Arial"/>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family val="2"/>
      </rPr>
      <t>Análisis de respuesta</t>
    </r>
    <r>
      <rPr>
        <sz val="11"/>
        <rFont val="Arial"/>
        <family val="2"/>
      </rPr>
      <t xml:space="preserve">
</t>
    </r>
    <r>
      <rPr>
        <sz val="11"/>
        <color rgb="FFFF0000"/>
        <rFont val="Arial"/>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family val="2"/>
      </rPr>
      <t>, lo que evidencia una gestión abierta y sin el adecuado control sobre los valores a reconocer, que permita establecer la razonabilidad de las cuantías ejecutadas.
Adicionalmente,</t>
    </r>
    <r>
      <rPr>
        <sz val="11"/>
        <color rgb="FFFF0000"/>
        <rFont val="Arial"/>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family val="2"/>
      </rPr>
      <t xml:space="preserve">
Así mismo, como </t>
    </r>
    <r>
      <rPr>
        <sz val="11"/>
        <color rgb="FFFF0000"/>
        <rFont val="Arial"/>
        <family val="2"/>
      </rPr>
      <t>se evidencia existen inconsistencias en las publicaciones en el SECOP, lo cual no garantizó el principio de transparencia y publicidad.</t>
    </r>
    <r>
      <rPr>
        <sz val="11"/>
        <rFont val="Arial"/>
        <family val="2"/>
      </rPr>
      <t xml:space="preserve">
Hallazgo administrativo con presunto disciplinario</t>
    </r>
  </si>
  <si>
    <r>
      <rPr>
        <b/>
        <sz val="11"/>
        <color theme="1"/>
        <rFont val="Arial"/>
        <family val="2"/>
      </rPr>
      <t xml:space="preserve">08/07/2020.  </t>
    </r>
    <r>
      <rPr>
        <sz val="11"/>
        <color theme="1"/>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</si>
  <si>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family val="2"/>
      </rPr>
      <t xml:space="preserve">
30/12/2019.</t>
    </r>
    <r>
      <rPr>
        <sz val="11"/>
        <color theme="1"/>
        <rFont val="Arial"/>
        <family val="2"/>
      </rPr>
      <t xml:space="preserve"> La actividad presentó incumplimiento frente a su programación, toda vez que, no se reportaron avances de gestión y/o cumplimiento y sus correspondientes evidencias.
</t>
    </r>
    <r>
      <rPr>
        <b/>
        <sz val="11"/>
        <color theme="1"/>
        <rFont val="Arial"/>
        <family val="2"/>
      </rPr>
      <t xml:space="preserve">
21/01/2020. </t>
    </r>
    <r>
      <rPr>
        <sz val="11"/>
        <color theme="1"/>
        <rFont val="Arial"/>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family val="2"/>
      </rPr>
      <t>http://intranet.agenciadetierras.gov.co/index.php/gestion-financiera/</t>
    </r>
    <r>
      <rPr>
        <sz val="11"/>
        <color theme="1"/>
        <rFont val="Arial"/>
        <family val="2"/>
      </rPr>
      <t xml:space="preserve"> . No obstante, la actividad presentó incumplimiento, toda vez que, no se evidenció el cumplimiento del indicador establecido para la presente actividad (Informe de actividad).</t>
    </r>
  </si>
  <si>
    <r>
      <rPr>
        <b/>
        <sz val="11"/>
        <color theme="1"/>
        <rFont val="Arial"/>
        <family val="2"/>
      </rPr>
      <t>20/04/2020.</t>
    </r>
    <r>
      <rPr>
        <sz val="11"/>
        <color theme="1"/>
        <rFont val="Arial"/>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family val="2"/>
      </rPr>
      <t xml:space="preserve">http://intranet.agenciadetierras.gov.co/index.php/gestion-financiera/ </t>
    </r>
    <r>
      <rPr>
        <sz val="11"/>
        <color theme="1"/>
        <rFont val="Arial"/>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</si>
  <si>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rgb="FF000000"/>
        <rFont val="Arial"/>
        <family val="2"/>
      </rPr>
      <t xml:space="preserve">08/07/2020. </t>
    </r>
    <r>
      <rPr>
        <sz val="11"/>
        <color rgb="FF000000"/>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</si>
  <si>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family val="2"/>
      </rPr>
      <t>Acción Ejecutada,</t>
    </r>
    <r>
      <rPr>
        <sz val="11"/>
        <color rgb="FF000000"/>
        <rFont val="Arial"/>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</si>
  <si>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t xml:space="preserve">Hallazgo 23. Pago de servicios sin soportes de cumplimiento. </t>
    </r>
    <r>
      <rPr>
        <sz val="11"/>
        <rFont val="Arial"/>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</si>
  <si>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rPr>
        <b/>
        <sz val="11"/>
        <color rgb="FF000000"/>
        <rFont val="Arial"/>
        <family val="2"/>
      </rPr>
      <t xml:space="preserve">08/07/2020. </t>
    </r>
    <r>
      <rPr>
        <sz val="11"/>
        <color rgb="FF000000"/>
        <rFont val="Arial"/>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family val="2"/>
      </rPr>
      <t xml:space="preserve">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</si>
  <si>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rgb="FF000000"/>
        <rFont val="Arial"/>
        <family val="2"/>
      </rPr>
      <t>Acción Ejecutada</t>
    </r>
    <r>
      <rPr>
        <sz val="11"/>
        <color rgb="FF000000"/>
        <rFont val="Arial"/>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</si>
  <si>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theme="1"/>
        <rFont val="Arial"/>
        <family val="2"/>
      </rPr>
      <t>30/12/2019.</t>
    </r>
    <r>
      <rPr>
        <sz val="11"/>
        <color theme="1"/>
        <rFont val="Arial"/>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</si>
  <si>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family val="2"/>
      </rPr>
      <t xml:space="preserve">27/08/2020. </t>
    </r>
    <r>
      <rPr>
        <sz val="11"/>
        <color theme="1"/>
        <rFont val="Arial"/>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</si>
  <si>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family val="2"/>
      </rPr>
      <t xml:space="preserve">30/01/2019. </t>
    </r>
    <r>
      <rPr>
        <sz val="11"/>
        <color theme="1"/>
        <rFont val="Arial"/>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family val="2"/>
      </rPr>
      <t>21/01/2020,</t>
    </r>
    <r>
      <rPr>
        <sz val="11"/>
        <color theme="1"/>
        <rFont val="Arial"/>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</si>
  <si>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r>
      <rPr>
        <b/>
        <sz val="11"/>
        <color theme="1"/>
        <rFont val="Arial"/>
        <family val="2"/>
      </rPr>
      <t>17/04/2020.</t>
    </r>
    <r>
      <rPr>
        <sz val="11"/>
        <color theme="1"/>
        <rFont val="Arial"/>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</si>
  <si>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07/07/2020.</t>
    </r>
    <r>
      <rPr>
        <sz val="11"/>
        <color rgb="FF000000"/>
        <rFont val="Arial"/>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family val="2"/>
      </rPr>
      <t xml:space="preserve">27/07/2020.  </t>
    </r>
    <r>
      <rPr>
        <sz val="11"/>
        <color rgb="FF000000"/>
        <rFont val="Arial"/>
        <family val="2"/>
      </rPr>
      <t>La Secretaría General, a través de correo electrónico del 15/07/2020, allegó la matriz con la modificación a realizarse ante el CICCI.</t>
    </r>
  </si>
  <si>
    <r>
      <rPr>
        <b/>
        <sz val="11"/>
        <color rgb="FF000000"/>
        <rFont val="Arial"/>
        <family val="2"/>
      </rPr>
      <t xml:space="preserve">28/08/2020. </t>
    </r>
    <r>
      <rPr>
        <sz val="11"/>
        <color rgb="FF000000"/>
        <rFont val="Arial"/>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</si>
  <si>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family val="2"/>
      </rPr>
      <t xml:space="preserve">3/09/2020. </t>
    </r>
    <r>
      <rPr>
        <sz val="11"/>
        <color theme="1"/>
        <rFont val="Arial"/>
        <family val="2"/>
      </rPr>
      <t>Se observaron 4 actas de visita clientes con el contratista en ejecución del contrato de bienestar vigencia 2019, realizadas en las siguientes fechas 16/09/2019, 10/10/2019, 05/11/2019 y 18/11/2019.</t>
    </r>
  </si>
  <si>
    <r>
      <rPr>
        <b/>
        <sz val="11"/>
        <color rgb="FF000000"/>
        <rFont val="Arial"/>
        <family val="2"/>
      </rPr>
      <t>3/09/2020</t>
    </r>
    <r>
      <rPr>
        <sz val="11"/>
        <color rgb="FF000000"/>
        <rFont val="Arial"/>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</si>
  <si>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r>
      <t>Elaborar  informe técnico que contenga modelos productivos concordantes con la disponibilidad de agua actual.</t>
    </r>
    <r>
      <rPr>
        <sz val="11"/>
        <color indexed="10"/>
        <rFont val="Arial"/>
        <family val="2"/>
      </rPr>
      <t xml:space="preserve"> </t>
    </r>
  </si>
  <si>
    <r>
      <rPr>
        <b/>
        <sz val="11"/>
        <color theme="1"/>
        <rFont val="Arial"/>
        <family val="2"/>
      </rPr>
      <t>30/12/2019.</t>
    </r>
    <r>
      <rPr>
        <sz val="11"/>
        <color theme="1"/>
        <rFont val="Arial"/>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</si>
  <si>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color theme="1"/>
        <rFont val="Arial"/>
        <family val="2"/>
      </rPr>
      <t xml:space="preserve">30/12/2019.  </t>
    </r>
    <r>
      <rPr>
        <sz val="11"/>
        <color theme="1"/>
        <rFont val="Arial"/>
        <family val="2"/>
      </rPr>
      <t>Se observaron 2 conceptos técnicos de las visitas de inspección realizados el 14/05/2019 y 16/05/2019 a los predios  Villanueva, Dindal, Mesa del pedernal, El agrado y Municipio de Paicol.</t>
    </r>
  </si>
  <si>
    <r>
      <t xml:space="preserve">Hallazgo 26. Cumplimiento compromisos “Acuerdo de cooperación y licencia ambiental Proyecto Hidroeléctrico El Quimbo” (A26)  </t>
    </r>
    <r>
      <rPr>
        <sz val="11"/>
        <color theme="1"/>
        <rFont val="Arial"/>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</si>
  <si>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r>
      <rPr>
        <b/>
        <sz val="11"/>
        <color theme="1"/>
        <rFont val="Arial"/>
        <family val="2"/>
      </rPr>
      <t xml:space="preserve">27/08/2020. </t>
    </r>
    <r>
      <rPr>
        <sz val="11"/>
        <color theme="1"/>
        <rFont val="Arial"/>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</si>
  <si>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family val="2"/>
      </rPr>
      <t xml:space="preserve">
30/01/2020. </t>
    </r>
    <r>
      <rPr>
        <sz val="11"/>
        <color theme="1"/>
        <rFont val="Arial"/>
        <family val="2"/>
      </rPr>
      <t>Se observó matriz que contiene 89 predios y las diferentes variables de análisis.  Sin embargo, no se observó el informe al que se refiere en la unidad de medida establecida para esta actividad.</t>
    </r>
  </si>
  <si>
    <r>
      <rPr>
        <b/>
        <sz val="11"/>
        <color theme="1"/>
        <rFont val="Arial"/>
        <family val="2"/>
      </rPr>
      <t>21/04/2020.</t>
    </r>
    <r>
      <rPr>
        <sz val="11"/>
        <color theme="1"/>
        <rFont val="Arial"/>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family val="2"/>
      </rPr>
      <t>Predios con concepto negativo jurídico</t>
    </r>
    <r>
      <rPr>
        <sz val="11"/>
        <color theme="1"/>
        <rFont val="Arial"/>
        <family val="2"/>
      </rPr>
      <t xml:space="preserve">: 9. Actividad por parte de ANT: Redacción de AUTO DE ARCHIVO por inviabilidad jurídica.
</t>
    </r>
    <r>
      <rPr>
        <b/>
        <sz val="11"/>
        <color theme="1"/>
        <rFont val="Arial"/>
        <family val="2"/>
      </rPr>
      <t>Predios con concepto negativo técnico anterior</t>
    </r>
    <r>
      <rPr>
        <sz val="11"/>
        <color theme="1"/>
        <rFont val="Arial"/>
        <family val="2"/>
      </rPr>
      <t xml:space="preserve"> : 4. Actividad por parte de ANT: Redacción de AUTO DE ARCHIVO por inviabilidad técnica.
</t>
    </r>
    <r>
      <rPr>
        <b/>
        <sz val="11"/>
        <color theme="1"/>
        <rFont val="Arial"/>
        <family val="2"/>
      </rPr>
      <t>Predios que están en estudio Jurídico en consecución de información</t>
    </r>
    <r>
      <rPr>
        <sz val="11"/>
        <color theme="1"/>
        <rFont val="Arial"/>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family val="2"/>
      </rPr>
      <t>Predios que están listos para realización de visitas técnicas</t>
    </r>
    <r>
      <rPr>
        <sz val="11"/>
        <color theme="1"/>
        <rFont val="Arial"/>
        <family val="2"/>
      </rPr>
      <t xml:space="preserve">: 24 predios
Así mismo, da conocer los factores que ha dificultado la gestión:
</t>
    </r>
    <r>
      <rPr>
        <b/>
        <sz val="11"/>
        <color theme="1"/>
        <rFont val="Arial"/>
        <family val="2"/>
      </rPr>
      <t>-Vocación de las visitas:</t>
    </r>
    <r>
      <rPr>
        <sz val="11"/>
        <color theme="1"/>
        <rFont val="Arial"/>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family val="2"/>
      </rPr>
      <t>- Financiero:</t>
    </r>
    <r>
      <rPr>
        <sz val="11"/>
        <color theme="1"/>
        <rFont val="Arial"/>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</si>
  <si>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family val="2"/>
      </rPr>
      <t>14/07/2020.</t>
    </r>
    <r>
      <rPr>
        <sz val="11"/>
        <color theme="1"/>
        <rFont val="Arial"/>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
15/07/2020.  </t>
    </r>
    <r>
      <rPr>
        <sz val="11"/>
        <color theme="1"/>
        <rFont val="Arial"/>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</si>
  <si>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</si>
  <si>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Cabe señalar que, la Entidad dio tratamiento a la no efectividad de la acción de mejora a través de la formulación de las  AMC-458 relacionada con el Hallazgo 26 de la Auditoría Financiera vigencia fiscal 2018.</t>
    </r>
  </si>
  <si>
    <r>
      <t xml:space="preserve">Hallazgo 26. Cumplimiento compromisos “Acuerdo de cooperación y licencia ambiental Proyecto Hidroeléctrico El Quimbo” (A26)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</si>
  <si>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family val="2"/>
      </rPr>
      <t xml:space="preserve">
30/01/2020.</t>
    </r>
    <r>
      <rPr>
        <sz val="11"/>
        <color theme="1"/>
        <rFont val="Arial"/>
        <family val="2"/>
      </rPr>
      <t xml:space="preserve"> La actividad presentó incumplimiento frente a su programación, toda vez que, no se reportaron avances , ni soportes que evidencien su cumplimiento.</t>
    </r>
  </si>
  <si>
    <r>
      <rPr>
        <b/>
        <sz val="11"/>
        <color theme="1"/>
        <rFont val="Arial"/>
        <family val="2"/>
      </rPr>
      <t xml:space="preserve">21/04/2020. </t>
    </r>
    <r>
      <rPr>
        <sz val="11"/>
        <color theme="1"/>
        <rFont val="Arial"/>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</si>
  <si>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15/07/2020.  </t>
    </r>
    <r>
      <rPr>
        <sz val="11"/>
        <color theme="1"/>
        <rFont val="Arial"/>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family val="2"/>
      </rPr>
      <t xml:space="preserve">
</t>
    </r>
  </si>
  <si>
    <r>
      <rPr>
        <b/>
        <sz val="11"/>
        <color theme="1"/>
        <rFont val="Arial"/>
        <family val="2"/>
      </rPr>
      <t>30/12/2019.</t>
    </r>
    <r>
      <rPr>
        <sz val="11"/>
        <color theme="1"/>
        <rFont val="Arial"/>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family val="2"/>
      </rPr>
      <t xml:space="preserve">30/01/2020. </t>
    </r>
    <r>
      <rPr>
        <sz val="11"/>
        <color theme="1"/>
        <rFont val="Arial"/>
        <family val="2"/>
      </rPr>
      <t xml:space="preserve">La actividad presentó incumplimiento frente a su programación, toda vez que, no se reportaron avances, ni soportes que evidencien su cumplimiento.
</t>
    </r>
  </si>
  <si>
    <r>
      <rPr>
        <b/>
        <sz val="11"/>
        <color theme="1"/>
        <rFont val="Arial"/>
        <family val="2"/>
      </rPr>
      <t xml:space="preserve">21/04/2020. </t>
    </r>
    <r>
      <rPr>
        <sz val="11"/>
        <color theme="1"/>
        <rFont val="Arial"/>
        <family val="2"/>
      </rPr>
      <t>La Dirección de Acceso a Tierras informó que,  "</t>
    </r>
    <r>
      <rPr>
        <i/>
        <sz val="11"/>
        <color theme="1"/>
        <rFont val="Arial"/>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family val="2"/>
      </rPr>
      <t>".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</si>
  <si>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family val="2"/>
      </rPr>
      <t xml:space="preserve">15/07/2020. </t>
    </r>
    <r>
      <rPr>
        <sz val="11"/>
        <color theme="1"/>
        <rFont val="Arial"/>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</si>
  <si>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t xml:space="preserve">Hallazgo 26. Cumplimiento compromisos “Acuerdo de cooperación y licencia ambiental Proyecto Hidroeléctrico El Quimbo” (A26)  </t>
    </r>
    <r>
      <rPr>
        <sz val="1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</si>
  <si>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</si>
  <si>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family val="2"/>
      </rPr>
      <t xml:space="preserve">20/10/2020. </t>
    </r>
    <r>
      <rPr>
        <sz val="11"/>
        <color theme="1"/>
        <rFont val="Arial"/>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</si>
  <si>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family val="2"/>
      </rPr>
      <t xml:space="preserve">21/01/2021.  </t>
    </r>
    <r>
      <rPr>
        <sz val="11"/>
        <color theme="1"/>
        <rFont val="Arial"/>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</si>
  <si>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family val="2"/>
      </rPr>
      <t>16/07/2021.</t>
    </r>
    <r>
      <rPr>
        <sz val="11"/>
        <color theme="1"/>
        <rFont val="Arial"/>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</si>
  <si>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family val="2"/>
      </rPr>
      <t>Informe  Proyecto Hidroeléctrico del Quimbo del 05/08/2021</t>
    </r>
    <r>
      <rPr>
        <sz val="11"/>
        <color theme="1"/>
        <rFont val="Arial"/>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14/10/2021.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</si>
  <si>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t xml:space="preserve">Hallazgo 27. Contratos de prestación de servicios profesionales 948 de 2018 y 031 de 2019 (A27) (F3) (D17) </t>
    </r>
    <r>
      <rPr>
        <sz val="11"/>
        <color indexed="8"/>
        <rFont val="Arial"/>
        <family val="2"/>
      </rPr>
      <t xml:space="preserve">De igual forma, </t>
    </r>
    <r>
      <rPr>
        <sz val="11"/>
        <color rgb="FFFF0000"/>
        <rFont val="Arial"/>
        <family val="2"/>
      </rPr>
      <t>se identifica que en el RUT aportado, figura como única actividad económica la CIIU 7020 “Actividades inmobiliarias realizadas a cambio de una retribución o por contrata.”</t>
    </r>
    <r>
      <rPr>
        <sz val="11"/>
        <color indexed="8"/>
        <rFont val="Arial"/>
        <family val="2"/>
      </rPr>
      <t xml:space="preserve">
Sin embargo, </t>
    </r>
    <r>
      <rPr>
        <sz val="11"/>
        <color rgb="FFFF0000"/>
        <rFont val="Arial"/>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</si>
  <si>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theme="1"/>
        <rFont val="Arial"/>
        <family val="2"/>
      </rPr>
      <t xml:space="preserve">21/01/2020.  </t>
    </r>
    <r>
      <rPr>
        <sz val="11"/>
        <color theme="1"/>
        <rFont val="Arial"/>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</si>
  <si>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xml:space="preserve"> Se observó la Circular No. 26 del 31/12/2019 de asunto </t>
    </r>
    <r>
      <rPr>
        <i/>
        <sz val="11"/>
        <rFont val="Arial"/>
        <family val="2"/>
      </rPr>
      <t>"modificación manual de contratación - tabla de honorarios</t>
    </r>
    <r>
      <rPr>
        <sz val="11"/>
        <rFont val="Arial"/>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family val="2"/>
      </rPr>
      <t>http://www.agenciadetierras.gov.co/planeacion-control-y-gestion/contratacion/manual-de-contratacion</t>
    </r>
    <r>
      <rPr>
        <sz val="11"/>
        <rFont val="Arial"/>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</si>
  <si>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 xml:space="preserve">Hallazgo 28. Predio Yarumal, ubicado en Turbo, Antioquia.  </t>
    </r>
    <r>
      <rPr>
        <sz val="11"/>
        <color indexed="8"/>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family val="2"/>
      </rPr>
      <t xml:space="preserve">
</t>
    </r>
    <r>
      <rPr>
        <sz val="11"/>
        <color indexed="8"/>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</si>
  <si>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30/12/2019.  </t>
    </r>
    <r>
      <rPr>
        <sz val="11"/>
        <color theme="1"/>
        <rFont val="Arial"/>
        <family val="2"/>
      </rPr>
      <t>La actividad presentó incumplimiento, dado que, no se evidenciaron avances de gestión y/o cumplimiento por parte del responsable de ejecución.</t>
    </r>
  </si>
  <si>
    <r>
      <rPr>
        <b/>
        <sz val="11"/>
        <color theme="1"/>
        <rFont val="Arial"/>
        <family val="2"/>
      </rPr>
      <t xml:space="preserve">13/04/2020. </t>
    </r>
    <r>
      <rPr>
        <sz val="11"/>
        <color theme="1"/>
        <rFont val="Arial"/>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</si>
  <si>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rgb="FF33CC33"/>
        <rFont val="Arial"/>
        <family val="2"/>
      </rPr>
      <t xml:space="preserve">Acción Ejecutada, </t>
    </r>
    <r>
      <rPr>
        <sz val="11"/>
        <rFont val="Arial"/>
        <family val="2"/>
      </rPr>
      <t>toda vez que:</t>
    </r>
    <r>
      <rPr>
        <b/>
        <sz val="11"/>
        <color theme="5"/>
        <rFont val="Arial"/>
        <family val="2"/>
      </rPr>
      <t xml:space="preserve">
</t>
    </r>
    <r>
      <rPr>
        <sz val="11"/>
        <rFont val="Arial"/>
        <family val="2"/>
      </rPr>
      <t>1.</t>
    </r>
    <r>
      <rPr>
        <b/>
        <sz val="11"/>
        <rFont val="Arial"/>
        <family val="2"/>
      </rPr>
      <t xml:space="preserve"> </t>
    </r>
    <r>
      <rPr>
        <sz val="11"/>
        <rFont val="Arial"/>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</si>
  <si>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</si>
  <si>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La Dirección de Asuntos Étnicos suministró los siguientes documentos conforme a los avances de gestión reportados:
</t>
    </r>
    <r>
      <rPr>
        <b/>
        <sz val="11"/>
        <color rgb="FF000000"/>
        <rFont val="Arial"/>
        <family val="2"/>
      </rPr>
      <t xml:space="preserve">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family val="2"/>
      </rPr>
      <t xml:space="preserve">
Concepto del predio: </t>
    </r>
    <r>
      <rPr>
        <sz val="11"/>
        <color rgb="FF000000"/>
        <rFont val="Arial"/>
        <family val="2"/>
      </rPr>
      <t>se allegó registro ADMTI-F-005 "</t>
    </r>
    <r>
      <rPr>
        <i/>
        <sz val="11"/>
        <color rgb="FF000000"/>
        <rFont val="Arial"/>
        <family val="2"/>
      </rPr>
      <t>Informe de ocupación Predio Yarumal de Turbo, Antioquia de diciembre del 2020</t>
    </r>
    <r>
      <rPr>
        <sz val="11"/>
        <color rgb="FF000000"/>
        <rFont val="Arial"/>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family val="2"/>
      </rPr>
      <t xml:space="preserve">".
</t>
    </r>
  </si>
  <si>
    <r>
      <rPr>
        <b/>
        <sz val="11"/>
        <color rgb="FF000000"/>
        <rFont val="Arial"/>
        <family val="2"/>
      </rPr>
      <t>30062021:</t>
    </r>
    <r>
      <rPr>
        <sz val="11"/>
        <color rgb="FF000000"/>
        <rFont val="Arial"/>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</si>
  <si>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</si>
  <si>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 xml:space="preserve">30/12/2019.  </t>
    </r>
    <r>
      <rPr>
        <sz val="11"/>
        <color theme="1"/>
        <rFont val="Arial"/>
        <family val="2"/>
      </rPr>
      <t>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</si>
  <si>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</si>
  <si>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rgb="FFFF0000"/>
        <rFont val="Arial"/>
        <family val="2"/>
      </rPr>
      <t>Actividad en Gestión:</t>
    </r>
    <r>
      <rPr>
        <b/>
        <sz val="11"/>
        <color theme="5"/>
        <rFont val="Arial"/>
        <family val="2"/>
      </rPr>
      <t xml:space="preserve"> </t>
    </r>
    <r>
      <rPr>
        <sz val="11"/>
        <color rgb="FF000000"/>
        <rFont val="Arial"/>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</si>
  <si>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</si>
  <si>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 La Dirección de Asuntos Étnicos suministró los siguientes documentos conforme a los avances de gestión reportados:</t>
    </r>
    <r>
      <rPr>
        <b/>
        <sz val="11"/>
        <color rgb="FF000000"/>
        <rFont val="Arial"/>
        <family val="2"/>
      </rPr>
      <t xml:space="preserve">
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family val="2"/>
      </rPr>
      <t xml:space="preserve">Concepto del predio: </t>
    </r>
    <r>
      <rPr>
        <sz val="11"/>
        <color rgb="FF000000"/>
        <rFont val="Arial"/>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</si>
  <si>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</si>
  <si>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13/04/2020.</t>
    </r>
    <r>
      <rPr>
        <sz val="11"/>
        <color theme="1"/>
        <rFont val="Arial"/>
        <family val="2"/>
      </rPr>
      <t xml:space="preserve"> La Dirección de Asuntos Étnicos informó que,  se encuentra a la espera de la gestión realizada por el área respecto a esta actividad.</t>
    </r>
  </si>
  <si>
    <r>
      <rPr>
        <b/>
        <sz val="11"/>
        <color rgb="FFFF0000"/>
        <rFont val="Arial"/>
        <family val="2"/>
      </rPr>
      <t>Actividad en Gestión:</t>
    </r>
    <r>
      <rPr>
        <b/>
        <sz val="11"/>
        <color theme="5"/>
        <rFont val="Arial"/>
        <family val="2"/>
      </rPr>
      <t xml:space="preserve"> </t>
    </r>
    <r>
      <rPr>
        <sz val="11"/>
        <rFont val="Arial"/>
        <family val="2"/>
      </rPr>
      <t>Esta visita se tiene proyectada para la semana del día 14 al día 18 de septiembre del 2020, de acuerdo a lo enunciado en la actividad anterior.</t>
    </r>
  </si>
  <si>
    <r>
      <rPr>
        <b/>
        <sz val="11"/>
        <color theme="1"/>
        <rFont val="Arial"/>
        <family val="2"/>
      </rPr>
      <t xml:space="preserve">13/07/2020. </t>
    </r>
    <r>
      <rPr>
        <sz val="11"/>
        <color theme="1"/>
        <rFont val="Arial"/>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</si>
  <si>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</si>
  <si>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theme="1"/>
        <rFont val="Arial"/>
        <family val="2"/>
      </rPr>
      <t xml:space="preserve">30/01/2019.  </t>
    </r>
    <r>
      <rPr>
        <sz val="11"/>
        <color theme="1"/>
        <rFont val="Arial"/>
        <family val="2"/>
      </rPr>
      <t>No se evidenciaron avances de gestión y/o cumplimiento por parte del responsable de ejecución.</t>
    </r>
  </si>
  <si>
    <r>
      <rPr>
        <b/>
        <sz val="11"/>
        <color theme="1"/>
        <rFont val="Arial"/>
        <family val="2"/>
      </rPr>
      <t xml:space="preserve">13/04/2020. </t>
    </r>
    <r>
      <rPr>
        <sz val="11"/>
        <color theme="1"/>
        <rFont val="Arial"/>
        <family val="2"/>
      </rPr>
      <t>La Dirección de Asuntos Étnicos informó que,  se encuentra a la espera de la gestión realizada por el área respecto a esta actividad.</t>
    </r>
  </si>
  <si>
    <r>
      <rPr>
        <b/>
        <sz val="11"/>
        <color rgb="FFFF0000"/>
        <rFont val="Arial"/>
        <family val="2"/>
      </rPr>
      <t>Actividad en Gestión:</t>
    </r>
    <r>
      <rPr>
        <sz val="11"/>
        <rFont val="Arial"/>
        <family val="2"/>
      </rPr>
      <t xml:space="preserve"> El informe de esta visita esta sujeto al trabajo de campo proyectado para la semana del día 14 al día 18 de septiembre del 2020, de acuerdo a lo enunciado en la acción de mejora AMC-332.</t>
    </r>
  </si>
  <si>
    <r>
      <rPr>
        <b/>
        <sz val="11"/>
        <color theme="1"/>
        <rFont val="Arial"/>
        <family val="2"/>
      </rPr>
      <t xml:space="preserve">13/07/2020. </t>
    </r>
    <r>
      <rPr>
        <sz val="11"/>
        <color theme="1"/>
        <rFont val="Arial"/>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</si>
  <si>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</si>
  <si>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rgb="FF000000"/>
        <rFont val="Arial"/>
        <family val="2"/>
      </rPr>
      <t>30062021:</t>
    </r>
    <r>
      <rPr>
        <sz val="11"/>
        <color rgb="FF000000"/>
        <rFont val="Arial"/>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</si>
  <si>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family val="2"/>
      </rPr>
      <t xml:space="preserve">02/03/2021.  </t>
    </r>
    <r>
      <rPr>
        <sz val="11"/>
        <color theme="1"/>
        <rFont val="Arial"/>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</si>
  <si>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t xml:space="preserve">Hallazgo 28. Predio Yarumal, ubicado en Turbo, Antioquia.  </t>
    </r>
    <r>
      <rPr>
        <sz val="11"/>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family val="2"/>
      </rPr>
      <t xml:space="preserve">
</t>
    </r>
    <r>
      <rPr>
        <sz val="11"/>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</si>
  <si>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19/01/2022. </t>
    </r>
    <r>
      <rPr>
        <sz val="11"/>
        <color theme="1"/>
        <rFont val="Arial"/>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</si>
  <si>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11/05/2021.</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02/03/2021. </t>
    </r>
    <r>
      <rPr>
        <sz val="11"/>
        <color theme="1"/>
        <rFont val="Arial"/>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</si>
  <si>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t xml:space="preserve">29092021: Se elaboró el informe (ficha técnica del expediente) correspondiente al primer  trimestre, determinando el estado actual de la solicitud de titulación colectiva para el Consejo Comunitario Bocas del </t>
    </r>
    <r>
      <rPr>
        <sz val="11"/>
        <rFont val="Arial"/>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family val="2"/>
      </rPr>
      <t xml:space="preserve">
</t>
    </r>
  </si>
  <si>
    <r>
      <rPr>
        <b/>
        <sz val="11"/>
        <color theme="1"/>
        <rFont val="Arial"/>
        <family val="2"/>
      </rPr>
      <t xml:space="preserve">19/01/2022.  </t>
    </r>
    <r>
      <rPr>
        <sz val="11"/>
        <color theme="1"/>
        <rFont val="Arial"/>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</si>
  <si>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t xml:space="preserve">Hallazgo 29. Predio “Mediecito La Selva – Cauca” (A29) (D19)  </t>
    </r>
    <r>
      <rPr>
        <sz val="11"/>
        <color theme="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</si>
  <si>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 xml:space="preserve">30/12/2019. </t>
    </r>
    <r>
      <rPr>
        <sz val="11"/>
        <color theme="1"/>
        <rFont val="Arial"/>
        <family val="2"/>
      </rPr>
      <t xml:space="preserve"> La Oficina de Control Interno observó el memorando 20195000068043 del 08/05/2019 bajo asunto "</t>
    </r>
    <r>
      <rPr>
        <i/>
        <sz val="11"/>
        <color theme="1"/>
        <rFont val="Arial"/>
        <family val="2"/>
      </rPr>
      <t>respuesta a observaciones de la auditoría financiera de adelanta la Contraloría General de la Republica No. 2019EE0051418</t>
    </r>
    <r>
      <rPr>
        <sz val="11"/>
        <color theme="1"/>
        <rFont val="Arial"/>
        <family val="2"/>
      </rPr>
      <t xml:space="preserve">" en el cual la Dirección de Asuntos Étnicos informó que: (...) </t>
    </r>
    <r>
      <rPr>
        <i/>
        <sz val="11"/>
        <color theme="1"/>
        <rFont val="Arial"/>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family val="2"/>
      </rPr>
      <t xml:space="preserve"> (...) (...)"</t>
    </r>
    <r>
      <rPr>
        <i/>
        <sz val="11"/>
        <color theme="1"/>
        <rFont val="Arial"/>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family val="2"/>
      </rPr>
      <t>"</t>
    </r>
  </si>
  <si>
    <r>
      <rPr>
        <b/>
        <sz val="11"/>
        <color theme="1"/>
        <rFont val="Arial"/>
        <family val="2"/>
      </rPr>
      <t xml:space="preserve">13/04/2020. </t>
    </r>
    <r>
      <rPr>
        <sz val="11"/>
        <color theme="1"/>
        <rFont val="Arial"/>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</si>
  <si>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family val="2"/>
      </rPr>
      <t xml:space="preserve">30/12/2019. </t>
    </r>
    <r>
      <rPr>
        <sz val="11"/>
        <color theme="1"/>
        <rFont val="Arial"/>
        <family val="2"/>
      </rPr>
      <t xml:space="preserve"> La actividad presentó incumplimiento frente a lo planificado, toda vez que, los avances de cumplimiento reportados no hacen referencia a las actividad formulada. </t>
    </r>
  </si>
  <si>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family val="2"/>
      </rPr>
      <t>.</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</si>
  <si>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</si>
  <si>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theme="1"/>
        <rFont val="Arial"/>
        <family val="2"/>
      </rPr>
      <t>30/12/2019.</t>
    </r>
    <r>
      <rPr>
        <sz val="11"/>
        <color theme="1"/>
        <rFont val="Arial"/>
        <family val="2"/>
      </rPr>
      <t xml:space="preserve"> La actividad se encuentra en términos para su ejecución, sin embargo, la dependencia no presentó avances de gestión, se recomienda efectuar acciones que contribuyan a su cierre.</t>
    </r>
  </si>
  <si>
    <r>
      <rPr>
        <b/>
        <sz val="11"/>
        <color theme="1"/>
        <rFont val="Arial"/>
        <family val="2"/>
      </rPr>
      <t xml:space="preserve">21/04/2020.  </t>
    </r>
    <r>
      <rPr>
        <sz val="11"/>
        <color theme="1"/>
        <rFont val="Arial"/>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</si>
  <si>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family val="2"/>
      </rPr>
      <t>(se anexa informe y acta de reunión del 10 de junio de 2020).</t>
    </r>
  </si>
  <si>
    <r>
      <rPr>
        <b/>
        <sz val="11"/>
        <color theme="1"/>
        <rFont val="Arial"/>
        <family val="2"/>
      </rPr>
      <t xml:space="preserve">14/07/2020. </t>
    </r>
    <r>
      <rPr>
        <sz val="11"/>
        <color theme="1"/>
        <rFont val="Arial"/>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family val="2"/>
      </rPr>
      <t xml:space="preserve">
15/07/2020. </t>
    </r>
    <r>
      <rPr>
        <sz val="11"/>
        <color theme="1"/>
        <rFont val="Arial"/>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</si>
  <si>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</si>
  <si>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29 de diciembre de 2020</t>
    </r>
    <r>
      <rPr>
        <sz val="11"/>
        <color theme="1"/>
        <rFont val="Arial"/>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</si>
  <si>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family val="2"/>
      </rPr>
      <t xml:space="preserve">21/01/2021.  </t>
    </r>
    <r>
      <rPr>
        <sz val="11"/>
        <color theme="1"/>
        <rFont val="Arial"/>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family val="2"/>
      </rPr>
      <t>Soportes relacionados con la citación a las mesas de trabajo</t>
    </r>
    <r>
      <rPr>
        <sz val="11"/>
        <color theme="1"/>
        <rFont val="Arial"/>
        <family val="2"/>
      </rPr>
      <t xml:space="preserve">, sin poderse establecer la fecha de realización de las actividades y los temas tratados.  
</t>
    </r>
    <r>
      <rPr>
        <b/>
        <sz val="11"/>
        <color theme="1"/>
        <rFont val="Arial"/>
        <family val="2"/>
      </rPr>
      <t>Propuesta de acción de mejora</t>
    </r>
    <r>
      <rPr>
        <sz val="11"/>
        <color theme="1"/>
        <rFont val="Arial"/>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family val="2"/>
      </rPr>
      <t>Propuestas nuevas mejoras</t>
    </r>
    <r>
      <rPr>
        <sz val="11"/>
        <color theme="1"/>
        <rFont val="Arial"/>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family val="2"/>
      </rPr>
      <t>Correo electrónico del 25/11/2020</t>
    </r>
    <r>
      <rPr>
        <sz val="11"/>
        <color theme="1"/>
        <rFont val="Arial"/>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family val="2"/>
      </rPr>
      <t xml:space="preserve">27/01/2021.  </t>
    </r>
    <r>
      <rPr>
        <sz val="11"/>
        <color theme="1"/>
        <rFont val="Arial"/>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</si>
  <si>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rgb="FF000000"/>
        <rFont val="Arial"/>
        <family val="2"/>
      </rPr>
      <t>30/06/2021.</t>
    </r>
    <r>
      <rPr>
        <sz val="11"/>
        <color indexed="8"/>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</si>
  <si>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22/04/2020. </t>
    </r>
    <r>
      <rPr>
        <sz val="11"/>
        <color theme="1"/>
        <rFont val="Arial"/>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</si>
  <si>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family val="2"/>
      </rPr>
      <t xml:space="preserve">30/12/2019.  </t>
    </r>
    <r>
      <rPr>
        <sz val="11"/>
        <color theme="1"/>
        <rFont val="Arial"/>
        <family val="2"/>
      </rPr>
      <t>La dependencia no reportó avances en la ejecución de esta actividad</t>
    </r>
  </si>
  <si>
    <r>
      <rPr>
        <b/>
        <sz val="11"/>
        <color theme="1"/>
        <rFont val="Arial"/>
        <family val="2"/>
      </rPr>
      <t xml:space="preserve">22/04/2020. </t>
    </r>
    <r>
      <rPr>
        <sz val="11"/>
        <color theme="1"/>
        <rFont val="Arial"/>
        <family val="2"/>
      </rPr>
      <t xml:space="preserve">El responsable de ejecución suministró los siguientes 2 documentos:
</t>
    </r>
    <r>
      <rPr>
        <b/>
        <sz val="11"/>
        <color theme="1"/>
        <rFont val="Arial"/>
        <family val="2"/>
      </rPr>
      <t>Memorando 20194100191063 del 23/10/2019</t>
    </r>
    <r>
      <rPr>
        <sz val="11"/>
        <color theme="1"/>
        <rFont val="Arial"/>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family val="2"/>
      </rPr>
      <t>INFORME ESTADO PROCESO SIT C1-CAU-POP-019 PREDIOS “EL MEDIECITO, POTRERO DE LA CASA Y LAS PALMERAS</t>
    </r>
    <r>
      <rPr>
        <sz val="11"/>
        <color theme="1"/>
        <rFont val="Arial"/>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</si>
  <si>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theme="1"/>
        <rFont val="Arial"/>
        <family val="2"/>
      </rPr>
      <t xml:space="preserve">14/07/2020.  </t>
    </r>
    <r>
      <rPr>
        <sz val="11"/>
        <color theme="1"/>
        <rFont val="Arial"/>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</si>
  <si>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r>
      <rPr>
        <b/>
        <sz val="11"/>
        <color theme="1"/>
        <rFont val="Arial"/>
        <family val="2"/>
      </rPr>
      <t xml:space="preserve">21/10/2020. </t>
    </r>
    <r>
      <rPr>
        <sz val="11"/>
        <color theme="1"/>
        <rFont val="Arial"/>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</si>
  <si>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family val="2"/>
      </rPr>
      <t xml:space="preserve">21/01/2021.  </t>
    </r>
    <r>
      <rPr>
        <sz val="11"/>
        <color theme="1"/>
        <rFont val="Arial"/>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family val="2"/>
      </rPr>
      <t xml:space="preserve">27/01/2021. </t>
    </r>
    <r>
      <rPr>
        <sz val="11"/>
        <color theme="1"/>
        <rFont val="Arial"/>
        <family val="2"/>
      </rPr>
      <t xml:space="preserve"> La Subdirección de Zonas Focalizadas en la fase preliminar indicó que, no tiene ninguna observación;  toda vez que esta acción de mejora depende de  la reformulación de la acción de mejora 339.
</t>
    </r>
  </si>
  <si>
    <r>
      <rPr>
        <b/>
        <sz val="11"/>
        <color rgb="FF000000"/>
        <rFont val="Arial"/>
        <family val="2"/>
      </rPr>
      <t xml:space="preserve">30/06/2021. </t>
    </r>
    <r>
      <rPr>
        <sz val="11"/>
        <color indexed="8"/>
        <rFont val="Arial"/>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</si>
  <si>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30/12/2019. </t>
    </r>
    <r>
      <rPr>
        <sz val="11"/>
        <color theme="1"/>
        <rFont val="Arial"/>
        <family val="2"/>
      </rPr>
      <t xml:space="preserve"> La actividad presentó incumplimiento, dado que, no se evidenciaron avances de gestión y/o cumplimiento por parte del responsable de ejecución.</t>
    </r>
  </si>
  <si>
    <r>
      <t xml:space="preserve">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</si>
  <si>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13/07/2020. </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</si>
  <si>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</si>
  <si>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 xml:space="preserve">13/07/2020. </t>
    </r>
    <r>
      <rPr>
        <sz val="11"/>
        <color theme="1"/>
        <rFont val="Arial"/>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family val="2"/>
      </rPr>
      <t xml:space="preserve">I. </t>
    </r>
    <r>
      <rPr>
        <sz val="11"/>
        <color theme="1"/>
        <rFont val="Arial"/>
        <family val="2"/>
      </rPr>
      <t xml:space="preserve">El predio Mediecito La Selva es de propiedad privada, cuya titularidad está en cabeza de la población campesina beneficiaria del subsidio integral, otorgado mediante Resolución No. 1479 de 2010.
</t>
    </r>
    <r>
      <rPr>
        <b/>
        <sz val="11"/>
        <color theme="1"/>
        <rFont val="Arial"/>
        <family val="2"/>
      </rPr>
      <t>II.</t>
    </r>
    <r>
      <rPr>
        <sz val="11"/>
        <color theme="1"/>
        <rFont val="Arial"/>
        <family val="2"/>
      </rPr>
      <t xml:space="preserve"> El predio Mediecito La Selva no presenta superposiciones con pretensiones territoriales de comunidades negras o indígenas.
</t>
    </r>
    <r>
      <rPr>
        <b/>
        <sz val="11"/>
        <color theme="1"/>
        <rFont val="Arial"/>
        <family val="2"/>
      </rPr>
      <t xml:space="preserve">III. </t>
    </r>
    <r>
      <rPr>
        <sz val="11"/>
        <color theme="1"/>
        <rFont val="Arial"/>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family val="2"/>
      </rPr>
      <t xml:space="preserve">IV. </t>
    </r>
    <r>
      <rPr>
        <sz val="11"/>
        <color theme="1"/>
        <rFont val="Arial"/>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family val="2"/>
      </rPr>
      <t xml:space="preserve">VI. </t>
    </r>
    <r>
      <rPr>
        <sz val="11"/>
        <color theme="1"/>
        <rFont val="Arial"/>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</si>
  <si>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family val="2"/>
      </rPr>
      <t>13/07/2020.</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</si>
  <si>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</si>
  <si>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family val="2"/>
      </rPr>
      <t>Gráfica 1.</t>
    </r>
    <r>
      <rPr>
        <sz val="11"/>
        <color theme="1"/>
        <rFont val="Arial"/>
        <family val="2"/>
      </rPr>
      <t xml:space="preserve"> Polígono del Resguardo Indígena Páez de Quintana y especialización de su pretensión territorial para ampliación. Fuente: Agencia Nacional de Tierras. 2019 y </t>
    </r>
    <r>
      <rPr>
        <b/>
        <sz val="11"/>
        <color theme="1"/>
        <rFont val="Arial"/>
        <family val="2"/>
      </rPr>
      <t>Gráfica 2.</t>
    </r>
    <r>
      <rPr>
        <sz val="11"/>
        <color theme="1"/>
        <rFont val="Arial"/>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</si>
  <si>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</si>
  <si>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13/04/2020. </t>
    </r>
    <r>
      <rPr>
        <sz val="11"/>
        <color theme="1"/>
        <rFont val="Arial"/>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</si>
  <si>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t>Se anexó memorando 20194100201753 del 07112019 remitido por la SATF solicitando concepto jurídico como respuesta a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</si>
  <si>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 xml:space="preserve">13/04/2020. La Dirección de Asuntos Étnicos </t>
    </r>
    <r>
      <rPr>
        <sz val="11"/>
        <color theme="1"/>
        <rFont val="Arial"/>
        <family val="2"/>
      </rPr>
      <t xml:space="preserve">informó que, se anexó memorando 20194100201753 del 07112019 remitido por la SATF solicitando concepto jurídico como respuesta a planteamiento sobre el conflicto de esta población Indígena. 
</t>
    </r>
    <r>
      <rPr>
        <b/>
        <sz val="11"/>
        <color theme="1"/>
        <rFont val="Arial"/>
        <family val="2"/>
      </rPr>
      <t xml:space="preserve">
</t>
    </r>
    <r>
      <rPr>
        <sz val="11"/>
        <color theme="1"/>
        <rFont val="Arial"/>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family val="2"/>
      </rPr>
      <t>22/04/2020. La Subdirección de Acceso a Tierras en Zonas Focalizadas</t>
    </r>
    <r>
      <rPr>
        <sz val="11"/>
        <color theme="1"/>
        <rFont val="Arial"/>
        <family val="2"/>
      </rPr>
      <t xml:space="preserve"> </t>
    </r>
    <r>
      <rPr>
        <b/>
        <sz val="11"/>
        <color theme="1"/>
        <rFont val="Arial"/>
        <family val="2"/>
      </rPr>
      <t>- SATZF</t>
    </r>
    <r>
      <rPr>
        <sz val="11"/>
        <color theme="1"/>
        <rFont val="Arial"/>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</si>
  <si>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r>
      <rPr>
        <b/>
        <sz val="11"/>
        <color rgb="FFFF0000"/>
        <rFont val="Arial"/>
        <family val="2"/>
      </rPr>
      <t xml:space="preserve">Actividad en Gestión: </t>
    </r>
    <r>
      <rPr>
        <sz val="11"/>
        <rFont val="Arial"/>
        <family val="2"/>
      </rPr>
      <t>A la fecha se está esperando respuesta al memorando 20194100201753 del 07/11/2019 remitido por la SATF donde solicitan concepto jurídico sobre el conflicto presentado en el predio Mediecito La Selva- Cauca.</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</si>
  <si>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</si>
  <si>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</si>
  <si>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Actividad en gestión:</t>
    </r>
    <r>
      <rPr>
        <sz val="11"/>
        <color theme="1"/>
        <rFont val="Arial"/>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</si>
  <si>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family val="2"/>
      </rPr>
      <t xml:space="preserve">06/01/2021. </t>
    </r>
    <r>
      <rPr>
        <sz val="11"/>
        <color theme="1"/>
        <rFont val="Arial"/>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</si>
  <si>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</si>
  <si>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</si>
  <si>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</si>
  <si>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</si>
  <si>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</si>
  <si>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30/06/2021</t>
    </r>
    <r>
      <rPr>
        <sz val="11"/>
        <color theme="1"/>
        <rFont val="Arial"/>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</si>
  <si>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family val="2"/>
      </rPr>
      <t>13/04/2020.</t>
    </r>
    <r>
      <rPr>
        <sz val="11"/>
        <color theme="1"/>
        <rFont val="Arial"/>
        <family val="2"/>
      </rPr>
      <t xml:space="preserve">  Se anexó  el registro de mesa de trabajo conjunta entre la ANT y los actores del predio Mediecito La Selva- Cauca, con el siguiente detalle: Acta 1 del 13082019</t>
    </r>
  </si>
  <si>
    <r>
      <rPr>
        <b/>
        <sz val="11"/>
        <color theme="1"/>
        <rFont val="Arial"/>
        <family val="2"/>
      </rPr>
      <t xml:space="preserve">30/12/2019. </t>
    </r>
    <r>
      <rPr>
        <sz val="11"/>
        <color theme="1"/>
        <rFont val="Arial"/>
        <family val="2"/>
      </rPr>
      <t>No se reportaron avances de gestión y/o cumplimiento por parte del responsable de ejecución.</t>
    </r>
  </si>
  <si>
    <r>
      <t xml:space="preserve">Hallazgo 30. Deber de Concertación Comisión Nacional de Territorios Indígenas – CNTI (A30) (D20)  </t>
    </r>
    <r>
      <rPr>
        <sz val="11"/>
        <color theme="1"/>
        <rFont val="Arial"/>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</si>
  <si>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family val="2"/>
      </rPr>
      <t xml:space="preserve">06/01/2021. </t>
    </r>
    <r>
      <rPr>
        <sz val="11"/>
        <color theme="1"/>
        <rFont val="Arial"/>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</si>
  <si>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color theme="1"/>
        <rFont val="Arial"/>
        <family val="2"/>
      </rPr>
      <t xml:space="preserve">30/12/2019. </t>
    </r>
    <r>
      <rPr>
        <sz val="11"/>
        <color theme="1"/>
        <rFont val="Arial"/>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</si>
  <si>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rPr>
        <b/>
        <sz val="11"/>
        <color theme="1"/>
        <rFont val="Arial"/>
        <family val="2"/>
      </rPr>
      <t xml:space="preserve">14/04/2020. </t>
    </r>
    <r>
      <rPr>
        <sz val="11"/>
        <color theme="1"/>
        <rFont val="Arial"/>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</si>
  <si>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rgb="FFFF0000"/>
        <rFont val="Arial"/>
        <family val="2"/>
      </rPr>
      <t xml:space="preserve">Actividad en Gestión: </t>
    </r>
    <r>
      <rPr>
        <b/>
        <sz val="11"/>
        <color theme="5"/>
        <rFont val="Arial"/>
        <family val="2"/>
      </rPr>
      <t xml:space="preserve"> </t>
    </r>
    <r>
      <rPr>
        <sz val="11"/>
        <rFont val="Arial"/>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</si>
  <si>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</si>
  <si>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family val="2"/>
      </rPr>
      <t>22/10/2020.</t>
    </r>
    <r>
      <rPr>
        <sz val="11"/>
        <color theme="1"/>
        <rFont val="Arial"/>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</si>
  <si>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family val="2"/>
      </rPr>
      <t>Acción ejecutada:</t>
    </r>
    <r>
      <rPr>
        <sz val="11"/>
        <color theme="1"/>
        <rFont val="Arial"/>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</si>
  <si>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family val="2"/>
      </rPr>
      <t>Instructivo DEST-I-002 CRITERIOS PARA LA PRIORIZACIÓN DE LOS PROCEDIMIENTOS DEL PLAN DE ATENCIÓN Y METAS DE LOS PROYECTOS DE INVERSIÓN DE LA DIRECCIÓN ASUNTOS ÉTNICOS</t>
    </r>
    <r>
      <rPr>
        <sz val="11"/>
        <color theme="1"/>
        <rFont val="Arial"/>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family val="2"/>
      </rPr>
      <t xml:space="preserve">Procedimiento POSPR-P-001 FORMULACIÓN PLAN DE ATENCIÓN A COMUNIDADES ÉTNICAS </t>
    </r>
    <r>
      <rPr>
        <sz val="11"/>
        <color theme="1"/>
        <rFont val="Arial"/>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</si>
  <si>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Hallazgo 1. Inconsistencias en los informes de los contratistas (A)
</t>
    </r>
    <r>
      <rPr>
        <sz val="11"/>
        <color theme="1"/>
        <rFont val="Arial"/>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family val="2"/>
      </rPr>
      <t xml:space="preserve"> se observa en los dos casos, que las firmas en los informes del contratista no concuerdan en gran medida con la que se observa en los demás documentos del expediente del contrato,</t>
    </r>
    <r>
      <rPr>
        <sz val="11"/>
        <rFont val="Arial"/>
        <family val="2"/>
      </rPr>
      <t xml:space="preserve"> tales como documentos precontractuales (propuesta, certificados de experiencia, etc.) y la firma en el contrato de prestación de servicios.</t>
    </r>
    <r>
      <rPr>
        <sz val="11"/>
        <color theme="1"/>
        <rFont val="Arial"/>
        <family val="2"/>
      </rPr>
      <t xml:space="preserve">
Lo anterior evidencia </t>
    </r>
    <r>
      <rPr>
        <sz val="11"/>
        <color rgb="FFFF0000"/>
        <rFont val="Arial"/>
        <family val="2"/>
      </rPr>
      <t>deficiencias por parte de los supervisores, por cuanto no se percataron de esta inconsistencia, y avalaron la firma del informe del contratista.</t>
    </r>
    <r>
      <rPr>
        <sz val="11"/>
        <color theme="1"/>
        <rFont val="Arial"/>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family val="2"/>
      </rPr>
      <t>Análisis de respuesta.</t>
    </r>
    <r>
      <rPr>
        <sz val="11"/>
        <color theme="1"/>
        <rFont val="Arial"/>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</si>
  <si>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theme="1"/>
        <rFont val="Arial"/>
        <family val="2"/>
      </rPr>
      <t>26/10/2020</t>
    </r>
    <r>
      <rPr>
        <sz val="11"/>
        <color theme="1"/>
        <rFont val="Arial"/>
        <family val="2"/>
      </rPr>
      <t>. En atención a los avances y evidencias reportadas, la acción de mejora presentó cumplimiento, toda vez que, se observó la realización de la capacitación en supervisión.</t>
    </r>
  </si>
  <si>
    <r>
      <rPr>
        <b/>
        <sz val="11"/>
        <color theme="1"/>
        <rFont val="Arial"/>
        <family val="2"/>
      </rPr>
      <t xml:space="preserve">30/12/2019. </t>
    </r>
    <r>
      <rPr>
        <sz val="11"/>
        <color theme="1"/>
        <rFont val="Arial"/>
        <family val="2"/>
      </rPr>
      <t>La actividad presentó incumplimiento frente a lo planificado, toda vez que, no se suministraron avances de gestión y/o cumplimiento por parte del responsable de ejecución.</t>
    </r>
  </si>
  <si>
    <r>
      <rPr>
        <b/>
        <sz val="11"/>
        <color theme="1"/>
        <rFont val="Arial"/>
        <family val="2"/>
      </rPr>
      <t xml:space="preserve">21/07/2020. </t>
    </r>
    <r>
      <rPr>
        <sz val="11"/>
        <color theme="1"/>
        <rFont val="Arial"/>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</si>
  <si>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r>
      <rPr>
        <b/>
        <sz val="11"/>
        <color theme="1"/>
        <rFont val="Arial"/>
        <family val="2"/>
      </rPr>
      <t>26/10/2020</t>
    </r>
    <r>
      <rPr>
        <sz val="11"/>
        <color theme="1"/>
        <rFont val="Arial"/>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</si>
  <si>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r>
      <t xml:space="preserve">Hallazgo 2. Ausencia de medios de verificación en la entrega de productos en contratos de prestación de servicios. (A) (D)
</t>
    </r>
    <r>
      <rPr>
        <sz val="11"/>
        <color theme="1"/>
        <rFont val="Arial"/>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family val="2"/>
      </rPr>
      <t>se advirtió en los cuatro casos la ausencia total de documentos y medios de verificación de la entrega de productos que permitieran comprobar el cumplimiento del contrato de prestación de servicios.</t>
    </r>
    <r>
      <rPr>
        <sz val="11"/>
        <color theme="1"/>
        <rFont val="Arial"/>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family val="2"/>
      </rPr>
      <t>que evidenciarían el reconocimiento de una obligación económica por parte del Estado sobre documentos que no corresponden a la realidad tanto fáctica como jurídica.</t>
    </r>
    <r>
      <rPr>
        <sz val="11"/>
        <color theme="1"/>
        <rFont val="Arial"/>
        <family val="2"/>
      </rPr>
      <t xml:space="preserve">
Así mismo, </t>
    </r>
    <r>
      <rPr>
        <sz val="11"/>
        <color rgb="FFFF0000"/>
        <rFont val="Arial"/>
        <family val="2"/>
      </rPr>
      <t>se aprecian deficiencias en la supervisión, al dar fe del cumplimiento del contrato, sin dejar evidencias físicas de la correcta ejecución del mismo.</t>
    </r>
    <r>
      <rPr>
        <sz val="11"/>
        <color theme="1"/>
        <rFont val="Arial"/>
        <family val="2"/>
      </rPr>
      <t xml:space="preserve">
Hallazgo con presunta connotación administrativa y disciplinaria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family val="2"/>
      </rPr>
      <t xml:space="preserve">Análisis de respuesta.
</t>
    </r>
    <r>
      <rPr>
        <sz val="11"/>
        <color theme="1"/>
        <rFont val="Arial"/>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</si>
  <si>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theme="1"/>
        <rFont val="Arial"/>
        <family val="2"/>
      </rPr>
      <t>26/10/2020.</t>
    </r>
    <r>
      <rPr>
        <sz val="11"/>
        <color theme="1"/>
        <rFont val="Arial"/>
        <family val="2"/>
      </rPr>
      <t xml:space="preserve">  En atención a los avances y evidencias reportadas, la acción de mejora presentó cumplimiento, toda vez que, se observó la realización de la capacitación en supervisión.</t>
    </r>
  </si>
  <si>
    <r>
      <t xml:space="preserve">HALLAZGO 2.2.2. Calidad de los datos del Sistema Integrado de Tierras –SIT- RESO (ANT) </t>
    </r>
    <r>
      <rPr>
        <sz val="11"/>
        <color theme="1"/>
        <rFont val="Arial"/>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</si>
  <si>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rPr>
        <b/>
        <sz val="11"/>
        <color theme="1"/>
        <rFont val="Arial"/>
        <family val="2"/>
      </rPr>
      <t xml:space="preserve">21/01/2020.   </t>
    </r>
    <r>
      <rPr>
        <sz val="11"/>
        <color theme="1"/>
        <rFont val="Arial"/>
        <family val="2"/>
      </rPr>
      <t xml:space="preserve">En el siguiente link </t>
    </r>
    <r>
      <rPr>
        <sz val="11"/>
        <color rgb="FF0070C0"/>
        <rFont val="Arial"/>
        <family val="2"/>
      </rPr>
      <t xml:space="preserve">https://agenciadetierras-my.sharepoint.com/:b:/g/personal/leidy_zuniga_agenciadetierras_gov_co/EXVWiU0NuoBNntsfcQz_wUoBMvBVPQvbfkmCr1h_2IJ-QQ?e=7pmFBQ  </t>
    </r>
    <r>
      <rPr>
        <sz val="11"/>
        <color theme="1"/>
        <rFont val="Arial"/>
        <family val="2"/>
      </rPr>
      <t xml:space="preserve">se adjunta documento de historia de usuario  firmada y aprobada donde se especifican las funcionalidades de los reportes creados para el RESO dentro del Sistema Integrado de Tierras. </t>
    </r>
  </si>
  <si>
    <r>
      <rPr>
        <b/>
        <sz val="11"/>
        <color theme="1"/>
        <rFont val="Arial"/>
        <family val="2"/>
      </rPr>
      <t>20/01/2020.</t>
    </r>
    <r>
      <rPr>
        <sz val="11"/>
        <color theme="1"/>
        <rFont val="Arial"/>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family val="2"/>
      </rPr>
      <t xml:space="preserve">
21/01/2020. </t>
    </r>
    <r>
      <rPr>
        <sz val="11"/>
        <color theme="1"/>
        <rFont val="Arial"/>
        <family val="2"/>
      </rPr>
      <t>Se evidenciaron pantallazos pertenecientes al SIT en los cuales se puede observar el funcionamiento de los reportes enunciados anteriormente.</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</si>
  <si>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family val="2"/>
      </rPr>
      <t xml:space="preserve">  (...)</t>
    </r>
  </si>
  <si>
    <r>
      <t xml:space="preserve">HALLAZGO 2.3.1. Zonas de Reserva Campesina y Planes de desarrollo sostenible (ANT) </t>
    </r>
    <r>
      <rPr>
        <sz val="11"/>
        <color theme="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</si>
  <si>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</si>
  <si>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</si>
  <si>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family val="2"/>
      </rPr>
      <t>".
La actividad se encuentra en términos, con fecha de finalización del 30/06/2020. Respecto a la unidad de medida establecida para acción de mejora (resoluciones), no se allegaron evidencias.</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</si>
  <si>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family val="2"/>
      </rPr>
      <t>se adjunta informe de justificación por el no cumplimiento.</t>
    </r>
    <r>
      <rPr>
        <sz val="11"/>
        <color theme="1"/>
        <rFont val="Arial"/>
        <family val="2"/>
      </rPr>
      <t xml:space="preserve">
</t>
    </r>
    <r>
      <rPr>
        <b/>
        <sz val="11"/>
        <color theme="1"/>
        <rFont val="Arial"/>
        <family val="2"/>
      </rPr>
      <t>Evidencias: Resoluciones de Adjudicación  se entregarán el 3 de julio de 2020,</t>
    </r>
  </si>
  <si>
    <r>
      <rPr>
        <b/>
        <sz val="11"/>
        <rFont val="Arial"/>
        <family val="2"/>
      </rPr>
      <t xml:space="preserve">14/07/2020. </t>
    </r>
    <r>
      <rPr>
        <sz val="11"/>
        <rFont val="Arial"/>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</si>
  <si>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family val="2"/>
      </rPr>
      <t xml:space="preserve">22/10/2020. </t>
    </r>
    <r>
      <rPr>
        <sz val="11"/>
        <color theme="1"/>
        <rFont val="Arial"/>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</si>
  <si>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</si>
  <si>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t xml:space="preserve">HALLAZGO 2.3.1. Zonas de Reserva Campesina y Planes de desarrollo sostenible (ANT) </t>
    </r>
    <r>
      <rPr>
        <sz val="11"/>
        <color theme="1"/>
        <rFont val="Arial"/>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</si>
  <si>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14/07/2020.</t>
    </r>
    <r>
      <rPr>
        <sz val="11"/>
        <color theme="1"/>
        <rFont val="Arial"/>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</si>
  <si>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</si>
  <si>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 xml:space="preserve">22/04/2020. </t>
    </r>
    <r>
      <rPr>
        <sz val="11"/>
        <color theme="1"/>
        <rFont val="Arial"/>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</si>
  <si>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family val="2"/>
      </rPr>
      <t>Evidencia: Informe de Avance Convenio 784 de 2018.</t>
    </r>
  </si>
  <si>
    <r>
      <rPr>
        <b/>
        <sz val="11"/>
        <color theme="1"/>
        <rFont val="Arial"/>
        <family val="2"/>
      </rPr>
      <t>14/07/2020.</t>
    </r>
    <r>
      <rPr>
        <sz val="11"/>
        <color theme="1"/>
        <rFont val="Arial"/>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</si>
  <si>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</si>
  <si>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</si>
  <si>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</si>
  <si>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family val="2"/>
      </rPr>
      <t xml:space="preserve">14/07/2020. </t>
    </r>
    <r>
      <rPr>
        <sz val="11"/>
        <color theme="1"/>
        <rFont val="Arial"/>
        <family val="2"/>
      </rPr>
      <t xml:space="preserve">La Dirección de Acceso a Tierras suministró 30 actos administrativos, los cuales fueron analizados estableciendo lo siguiente:
</t>
    </r>
    <r>
      <rPr>
        <b/>
        <sz val="11"/>
        <color theme="1"/>
        <rFont val="Arial"/>
        <family val="2"/>
      </rPr>
      <t>1.</t>
    </r>
    <r>
      <rPr>
        <sz val="11"/>
        <color theme="1"/>
        <rFont val="Arial"/>
        <family val="2"/>
      </rPr>
      <t xml:space="preserve"> Los actos administrativos 3435, 3434, y 3432 del 07/05/2020 hacen referencia a por medio del cual se  integra al patrimonio de la ANT un bien inmueble.
</t>
    </r>
    <r>
      <rPr>
        <b/>
        <sz val="11"/>
        <color theme="1"/>
        <rFont val="Arial"/>
        <family val="2"/>
      </rPr>
      <t>2.</t>
    </r>
    <r>
      <rPr>
        <sz val="11"/>
        <color theme="1"/>
        <rFont val="Arial"/>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family val="2"/>
      </rPr>
      <t>3.</t>
    </r>
    <r>
      <rPr>
        <sz val="11"/>
        <color theme="1"/>
        <rFont val="Arial"/>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</si>
  <si>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theme="1"/>
        <rFont val="Arial"/>
        <family val="2"/>
      </rPr>
      <t xml:space="preserve">22/10/2020. </t>
    </r>
    <r>
      <rPr>
        <sz val="11"/>
        <color theme="1"/>
        <rFont val="Arial"/>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</si>
  <si>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t>El responsable de ejecución informó que,  para esta actividad se tiene previsto el primer informe de avance para el mes de Diciembre de 2019.</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</si>
  <si>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</si>
  <si>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</si>
  <si>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family val="2"/>
      </rPr>
      <t>22/10/2020.</t>
    </r>
    <r>
      <rPr>
        <sz val="11"/>
        <color theme="1"/>
        <rFont val="Arial"/>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</si>
  <si>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r>
      <t xml:space="preserve">21/01/2021.  </t>
    </r>
    <r>
      <rPr>
        <sz val="11"/>
        <color theme="1"/>
        <rFont val="Arial"/>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family val="2"/>
      </rPr>
      <t xml:space="preserve">MUNICIPIO        AUTO DE ARCHÍVO      RESOLUCIÓN DE  NEGACIÓN          TOTAL
</t>
    </r>
    <r>
      <rPr>
        <sz val="11"/>
        <color theme="1"/>
        <rFont val="Arial"/>
        <family val="2"/>
      </rPr>
      <t xml:space="preserve">ARENAL                               1                                                                                                                                                     1
CANTAGALLO                  1                                                                                                                                                     1
SAN JOSE DEL GUAVIARE                                                                                                 7                                            7
SAN VICENTE DEL CAGUÁN                                                                                            2                                              2
</t>
    </r>
    <r>
      <rPr>
        <b/>
        <sz val="11"/>
        <color theme="1"/>
        <rFont val="Arial"/>
        <family val="2"/>
      </rPr>
      <t>TOTAL                      2                                                                   9                             11</t>
    </r>
    <r>
      <rPr>
        <sz val="11"/>
        <color theme="1"/>
        <rFont val="Arial"/>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</si>
  <si>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t xml:space="preserve">16/07/2021. </t>
    </r>
    <r>
      <rPr>
        <sz val="11"/>
        <color theme="1"/>
        <rFont val="Arial"/>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family val="2"/>
      </rPr>
      <t xml:space="preserve">
</t>
    </r>
    <r>
      <rPr>
        <sz val="11"/>
        <color theme="1"/>
        <rFont val="Arial"/>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family val="2"/>
      </rPr>
      <t xml:space="preserve">.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</si>
  <si>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</si>
  <si>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</si>
  <si>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</si>
  <si>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family val="2"/>
      </rPr>
      <t xml:space="preserve">14/07/2020. </t>
    </r>
    <r>
      <rPr>
        <sz val="11"/>
        <color theme="1"/>
        <rFont val="Arial"/>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</si>
  <si>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</si>
  <si>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22/04/2020.  </t>
    </r>
    <r>
      <rPr>
        <sz val="11"/>
        <color theme="1"/>
        <rFont val="Arial"/>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</si>
  <si>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family val="2"/>
      </rPr>
      <t xml:space="preserve">Traslape con Reserva Forestal de la Amazonía, </t>
    </r>
    <r>
      <rPr>
        <sz val="11"/>
        <color theme="1"/>
        <rFont val="Arial"/>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family val="2"/>
      </rPr>
      <t>Traslape con áreas protegidas en límite departamental Caquetá – Huila,</t>
    </r>
    <r>
      <rPr>
        <sz val="11"/>
        <color theme="1"/>
        <rFont val="Arial"/>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family val="2"/>
      </rPr>
      <t>Traslape con el PNN Cordillera de los Picachos,</t>
    </r>
    <r>
      <rPr>
        <sz val="11"/>
        <color theme="1"/>
        <rFont val="Arial"/>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family val="2"/>
      </rPr>
      <t xml:space="preserve">PNR Miraflores Picachos El Parque Natural Regional Miraflores y Picachos, </t>
    </r>
    <r>
      <rPr>
        <sz val="11"/>
        <color theme="1"/>
        <rFont val="Arial"/>
        <family val="2"/>
      </rPr>
      <t>autoridades competentes AMCOP y ANT.
1. Verificación de la no presencia o dominio campesino en el área.
2. Ajuste del límites de la ZRC sobre el del área protegida
A</t>
    </r>
    <r>
      <rPr>
        <b/>
        <sz val="11"/>
        <color theme="1"/>
        <rFont val="Arial"/>
        <family val="2"/>
      </rPr>
      <t>mpliación ZRC hacia el Bajo Pato y colindancia con el Resguardo Altamira,</t>
    </r>
    <r>
      <rPr>
        <sz val="11"/>
        <color theme="1"/>
        <rFont val="Arial"/>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</si>
  <si>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</si>
  <si>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observaron, 3 documentos de los procesos apoyados Constitución Zonas de Reserva Campesina.</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</si>
  <si>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family val="2"/>
      </rPr>
      <t xml:space="preserve">
30/12/2019</t>
    </r>
    <r>
      <rPr>
        <sz val="11"/>
        <color theme="1"/>
        <rFont val="Arial"/>
        <family val="2"/>
      </rPr>
      <t xml:space="preserve"> Actividad en términos para su ejecución, reportó avance de gestión.</t>
    </r>
  </si>
  <si>
    <r>
      <rPr>
        <b/>
        <sz val="11"/>
        <color theme="1"/>
        <rFont val="Arial"/>
        <family val="2"/>
      </rPr>
      <t xml:space="preserve">22/04/2020.  </t>
    </r>
    <r>
      <rPr>
        <sz val="11"/>
        <color theme="1"/>
        <rFont val="Arial"/>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</si>
  <si>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observaron 3 documentos a saber:
</t>
    </r>
    <r>
      <rPr>
        <b/>
        <sz val="11"/>
        <color theme="1"/>
        <rFont val="Arial"/>
        <family val="2"/>
      </rPr>
      <t xml:space="preserve">1. </t>
    </r>
    <r>
      <rPr>
        <sz val="11"/>
        <color theme="1"/>
        <rFont val="Arial"/>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family val="2"/>
      </rPr>
      <t xml:space="preserve">2. </t>
    </r>
    <r>
      <rPr>
        <sz val="11"/>
        <color theme="1"/>
        <rFont val="Arial"/>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family val="2"/>
      </rPr>
      <t xml:space="preserve">3. </t>
    </r>
    <r>
      <rPr>
        <sz val="11"/>
        <color theme="1"/>
        <rFont val="Arial"/>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</si>
  <si>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family val="2"/>
      </rPr>
      <t xml:space="preserve">21/10/2020.  </t>
    </r>
    <r>
      <rPr>
        <sz val="11"/>
        <color theme="1"/>
        <rFont val="Arial"/>
        <family val="2"/>
      </rPr>
      <t>La acción mejora presentó cumplimiento posterior a la fecha establecida para cierre, a saber 30/06/2020, observándose 2 informes de constitución de Zonas de Reserva Campesina.</t>
    </r>
  </si>
  <si>
    <r>
      <rPr>
        <b/>
        <sz val="11"/>
        <color theme="1"/>
        <rFont val="Arial"/>
        <family val="2"/>
      </rPr>
      <t xml:space="preserve">22/04/2020. </t>
    </r>
    <r>
      <rPr>
        <sz val="11"/>
        <color theme="1"/>
        <rFont val="Arial"/>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</si>
  <si>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Informe Consolidado Actuaciones Cumplimiento Sentencia T- 052 de 2017, Componente Solicitud Constitución Zona de Reserva Campesina del Catatumbo1 Periodo: Enero 1 – Junio 3 de 2020,</t>
    </r>
    <r>
      <rPr>
        <sz val="11"/>
        <color theme="1"/>
        <rFont val="Arial"/>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family val="2"/>
      </rPr>
      <t xml:space="preserve">PLAN DE DESARROLLO SOSTENIBLE ZONA DE RESERVA CAMPESINA CATATUMBO, NORTE DE SANTANDER del 2020, POLÍGONO SUR, POLÍGONO SUSTRACCIÓN Y POLÍGONO TIBÚ, </t>
    </r>
    <r>
      <rPr>
        <sz val="11"/>
        <color theme="1"/>
        <rFont val="Arial"/>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family val="2"/>
      </rPr>
      <t xml:space="preserve">
15/02/2020.</t>
    </r>
    <r>
      <rPr>
        <sz val="11"/>
        <color theme="1"/>
        <rFont val="Arial"/>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</si>
  <si>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</si>
  <si>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t xml:space="preserve">HALLAZGO 2.3.2. Resolución 6060 de 2018. -ANT </t>
    </r>
    <r>
      <rPr>
        <sz val="11"/>
        <color theme="1"/>
        <rFont val="Arial"/>
        <family val="2"/>
      </rPr>
      <t xml:space="preserve"> La fase de implementación de los POSPR de los municipios de </t>
    </r>
    <r>
      <rPr>
        <sz val="11"/>
        <color rgb="FFFF0000"/>
        <rFont val="Arial"/>
        <family val="2"/>
      </rPr>
      <t>Guaranda (Sucre); Puerto Gaitán (Meta); Lebrija (Santander); Topaipí (Cundinamarca) y San Carlos (Antioquia) fue suspendida mediante Resolución 6060 de 2018</t>
    </r>
    <r>
      <rPr>
        <sz val="11"/>
        <color theme="1"/>
        <rFont val="Arial"/>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family val="2"/>
      </rPr>
      <t>una apropiación sin situación de fondos solo implica que no se requiere para su ejecución desembolsos directos por parte de la ANT, sino que llegan directamente a la entidad beneficiaria o proveedor</t>
    </r>
    <r>
      <rPr>
        <sz val="11"/>
        <color theme="1"/>
        <rFont val="Arial"/>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</si>
  <si>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21/07/2020.  </t>
    </r>
    <r>
      <rPr>
        <sz val="11"/>
        <color theme="1"/>
        <rFont val="Arial"/>
        <family val="2"/>
      </rPr>
      <t>En atención a las evidencias suministradas el 17/07/2020, la Oficina de Control Interno da por ejecutada la acción de mejora continua de acuerdo a lo planificado.</t>
    </r>
  </si>
  <si>
    <r>
      <rPr>
        <b/>
        <sz val="11"/>
        <color rgb="FF000000"/>
        <rFont val="Arial"/>
        <family val="2"/>
      </rPr>
      <t>30/12/2019.</t>
    </r>
    <r>
      <rPr>
        <sz val="11"/>
        <color rgb="FF000000"/>
        <rFont val="Arial"/>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family val="2"/>
      </rPr>
      <t xml:space="preserve">20/01/2020. </t>
    </r>
    <r>
      <rPr>
        <sz val="11"/>
        <color rgb="FF000000"/>
        <rFont val="Arial"/>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family val="2"/>
      </rPr>
      <t>21/01/2020.</t>
    </r>
    <r>
      <rPr>
        <sz val="11"/>
        <color rgb="FF000000"/>
        <rFont val="Arial"/>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</si>
  <si>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family val="2"/>
      </rPr>
      <t>Justificación de las razones fácticas y jurídicas que obligó a replantear la expedición de la resolución 6060 de 2018.</t>
    </r>
    <r>
      <rPr>
        <sz val="11"/>
        <color theme="1"/>
        <rFont val="Arial"/>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family val="2"/>
      </rPr>
      <t>Nota:</t>
    </r>
    <r>
      <rPr>
        <sz val="11"/>
        <color theme="1"/>
        <rFont val="Arial"/>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</si>
  <si>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rPr>
        <b/>
        <sz val="11"/>
        <color theme="1"/>
        <rFont val="Arial"/>
        <family val="2"/>
      </rPr>
      <t>16/07/2020.</t>
    </r>
    <r>
      <rPr>
        <sz val="11"/>
        <color theme="1"/>
        <rFont val="Arial"/>
        <family val="2"/>
      </rPr>
      <t xml:space="preserve"> En cuanto a los avances reportados por la Dirección de Ordenamiento Social de la Propiedad, se observó lo siguiente:
</t>
    </r>
    <r>
      <rPr>
        <b/>
        <sz val="11"/>
        <color theme="1"/>
        <rFont val="Arial"/>
        <family val="2"/>
      </rPr>
      <t>Informe de reuniones DGOSP</t>
    </r>
    <r>
      <rPr>
        <sz val="11"/>
        <color theme="1"/>
        <rFont val="Arial"/>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family val="2"/>
      </rPr>
      <t>(i) Orden público.</t>
    </r>
    <r>
      <rPr>
        <sz val="11"/>
        <color theme="1"/>
        <rFont val="Arial"/>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family val="2"/>
      </rPr>
      <t xml:space="preserve">
(ii) Evitar la duplicidad de actividades.</t>
    </r>
    <r>
      <rPr>
        <sz val="11"/>
        <color theme="1"/>
        <rFont val="Arial"/>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family val="2"/>
      </rPr>
      <t xml:space="preserve">(iii) Criterios de costo-eficiencia de la política de ordenamiento social de la propiedad.  </t>
    </r>
    <r>
      <rPr>
        <sz val="11"/>
        <color theme="1"/>
        <rFont val="Arial"/>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family val="2"/>
      </rPr>
      <t xml:space="preserve">21/07/2020. </t>
    </r>
    <r>
      <rPr>
        <sz val="11"/>
        <color theme="1"/>
        <rFont val="Arial"/>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</si>
  <si>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family val="2"/>
      </rPr>
      <t xml:space="preserve">27/08/2020. </t>
    </r>
    <r>
      <rPr>
        <sz val="11"/>
        <color theme="1"/>
        <rFont val="Arial"/>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</si>
  <si>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family val="2"/>
      </rPr>
      <t>30/12/2019</t>
    </r>
    <r>
      <rPr>
        <sz val="11"/>
        <color theme="1"/>
        <rFont val="Arial"/>
        <family val="2"/>
      </rPr>
      <t xml:space="preserve">. La actividad presentó incumplimiento según su planificación, toda vez que, no se evidenció la Resolución 6060 modificada.
</t>
    </r>
    <r>
      <rPr>
        <b/>
        <sz val="11"/>
        <color theme="1"/>
        <rFont val="Arial"/>
        <family val="2"/>
      </rPr>
      <t xml:space="preserve">20/01/2020. </t>
    </r>
    <r>
      <rPr>
        <sz val="11"/>
        <color theme="1"/>
        <rFont val="Arial"/>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family val="2"/>
      </rPr>
      <t xml:space="preserve">21/01/2020. </t>
    </r>
    <r>
      <rPr>
        <sz val="11"/>
        <color theme="1"/>
        <rFont val="Arial"/>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</si>
  <si>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family val="2"/>
      </rPr>
      <t>Evidencia:</t>
    </r>
    <r>
      <rPr>
        <sz val="11"/>
        <color theme="1"/>
        <rFont val="Arial"/>
        <family val="2"/>
      </rPr>
      <t xml:space="preserve">  
Resolución No. 915 de 2020.</t>
    </r>
  </si>
  <si>
    <r>
      <rPr>
        <b/>
        <sz val="11"/>
        <color theme="1"/>
        <rFont val="Arial"/>
        <family val="2"/>
      </rPr>
      <t xml:space="preserve">16/07/2020. </t>
    </r>
    <r>
      <rPr>
        <sz val="11"/>
        <color theme="1"/>
        <rFont val="Arial"/>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family val="2"/>
      </rPr>
      <t xml:space="preserve">17/07/2020.  </t>
    </r>
    <r>
      <rPr>
        <sz val="11"/>
        <color theme="1"/>
        <rFont val="Arial"/>
        <family val="2"/>
      </rPr>
      <t>La Dirección de Ordenamiento Social de la Propiedad en el periodo de observaciones, mediante correo electrónico del 17/07/2020, informó lo siguiente, "</t>
    </r>
    <r>
      <rPr>
        <i/>
        <sz val="11"/>
        <color theme="1"/>
        <rFont val="Arial"/>
        <family val="2"/>
      </rPr>
      <t>Solicitud DGOSP: Solicitar modificación de los elementos que componen la acción de mejora al Comité Institucional de Control Interno a través de la Oficina de Control Interno</t>
    </r>
    <r>
      <rPr>
        <sz val="11"/>
        <color theme="1"/>
        <rFont val="Arial"/>
        <family val="2"/>
      </rPr>
      <t xml:space="preserve">" 
</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</si>
  <si>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</si>
  <si>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r>
      <t xml:space="preserve">HALLAZGO 2.3.2. Resolución 6060 de 2018. -ANT </t>
    </r>
    <r>
      <rPr>
        <sz val="11"/>
        <rFont val="Arial"/>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</si>
  <si>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08/10/2021. </t>
    </r>
    <r>
      <rPr>
        <sz val="11"/>
        <color theme="1"/>
        <rFont val="Arial"/>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</si>
  <si>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family val="2"/>
      </rPr>
      <t>Evidencia:</t>
    </r>
    <r>
      <rPr>
        <sz val="11"/>
        <color theme="1"/>
        <rFont val="Arial"/>
        <family val="2"/>
      </rPr>
      <t xml:space="preserve">
https://agenciadetierras-my.sharepoint.com/:f:/g/personal/leidy_zuniga_agenciadetierras_gov_co/EvIZRymbLsZEo2gPZzJgdIkB_RejqD5BJV2IvAnzcf59WQ?e=0LnAcD</t>
    </r>
  </si>
  <si>
    <r>
      <rPr>
        <b/>
        <sz val="11"/>
        <color theme="1"/>
        <rFont val="Arial"/>
        <family val="2"/>
      </rPr>
      <t>20/01/2021.</t>
    </r>
    <r>
      <rPr>
        <sz val="11"/>
        <color theme="1"/>
        <rFont val="Arial"/>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</si>
  <si>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rPr>
        <b/>
        <sz val="11"/>
        <color theme="1"/>
        <rFont val="Arial"/>
        <family val="2"/>
      </rPr>
      <t xml:space="preserve">14/07/2021. </t>
    </r>
    <r>
      <rPr>
        <sz val="11"/>
        <color theme="1"/>
        <rFont val="Arial"/>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</si>
  <si>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t xml:space="preserve">08/10/2021. </t>
    </r>
    <r>
      <rPr>
        <sz val="11"/>
        <color theme="1"/>
        <rFont val="Arial"/>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</si>
  <si>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HALLAZGO 2.3.4. Mora – desfase- en Inicio de la fase de implementación de los POSPR (ANT). </t>
    </r>
    <r>
      <rPr>
        <sz val="11"/>
        <color theme="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</si>
  <si>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</si>
  <si>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rgb="FF000000"/>
        <rFont val="Arial"/>
        <family val="2"/>
      </rPr>
      <t xml:space="preserve">20/01/2020. </t>
    </r>
    <r>
      <rPr>
        <sz val="11"/>
        <color rgb="FF000000"/>
        <rFont val="Arial"/>
        <family val="2"/>
      </rPr>
      <t>Atendiendo a los avances suministrados el pasado 07/01/2020 esta Jefatura reitera el incumplimiento de la actividad, dado que, no se observaron evidencias de las 9 reuniones restantes programadas.</t>
    </r>
    <r>
      <rPr>
        <b/>
        <sz val="11"/>
        <color rgb="FF000000"/>
        <rFont val="Arial"/>
        <family val="2"/>
      </rPr>
      <t xml:space="preserve">
30/12/2019. </t>
    </r>
    <r>
      <rPr>
        <sz val="11"/>
        <color rgb="FF000000"/>
        <rFont val="Arial"/>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</si>
  <si>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La  Dirección de Ordenamiento Social de la Propiedad , en relación a los POSP objeto de análisis en el Hallazgo 2.3.4, informó  lo siguiente:</t>
    </r>
    <r>
      <rPr>
        <b/>
        <sz val="11"/>
        <color theme="1"/>
        <rFont val="Arial"/>
        <family val="2"/>
      </rPr>
      <t xml:space="preserve">
Municipio de Guaranda-Sucre: </t>
    </r>
    <r>
      <rPr>
        <sz val="11"/>
        <color theme="1"/>
        <rFont val="Arial"/>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family val="2"/>
      </rPr>
      <t xml:space="preserve">
Municipio San Marcos-Sucre. </t>
    </r>
    <r>
      <rPr>
        <sz val="11"/>
        <color theme="1"/>
        <rFont val="Arial"/>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family val="2"/>
      </rPr>
      <t xml:space="preserve">
Municipio 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family val="2"/>
      </rPr>
      <t xml:space="preserve">
</t>
    </r>
    <r>
      <rPr>
        <sz val="11"/>
        <color theme="1"/>
        <rFont val="Arial"/>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</si>
  <si>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family val="2"/>
      </rPr>
      <t xml:space="preserve">25/05/2021. </t>
    </r>
    <r>
      <rPr>
        <sz val="11"/>
        <color indexed="8"/>
        <rFont val="Arial"/>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</si>
  <si>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family val="2"/>
      </rPr>
      <t xml:space="preserve">  (...)</t>
    </r>
  </si>
  <si>
    <r>
      <t xml:space="preserve">HALLAZGO 2.3.4. Mora – desfase- en Inicio de la fase de implementación de los POSPR (ANT). </t>
    </r>
    <r>
      <rPr>
        <sz val="1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</si>
  <si>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19//01/2022</t>
    </r>
    <r>
      <rPr>
        <sz val="11"/>
        <color theme="1"/>
        <rFont val="Arial"/>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</si>
  <si>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rgb="FF000000"/>
        <rFont val="Arial"/>
        <family val="2"/>
      </rPr>
      <t xml:space="preserve">Como avance de gestión, </t>
    </r>
    <r>
      <rPr>
        <sz val="11"/>
        <color rgb="FF000000"/>
        <rFont val="Arial"/>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</si>
  <si>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family val="2"/>
      </rPr>
      <t>8/10/2021.</t>
    </r>
    <r>
      <rPr>
        <sz val="11"/>
        <color indexed="8"/>
        <rFont val="Arial"/>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</si>
  <si>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indexed="8"/>
        <rFont val="Arial"/>
        <family val="2"/>
      </rPr>
      <t xml:space="preserve">19/01/2022. </t>
    </r>
    <r>
      <rPr>
        <sz val="11"/>
        <color indexed="8"/>
        <rFont val="Arial"/>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family val="2"/>
      </rPr>
      <t xml:space="preserve">
15/01/2022.</t>
    </r>
    <r>
      <rPr>
        <sz val="11"/>
        <color indexed="8"/>
        <rFont val="Arial"/>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</si>
  <si>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</si>
  <si>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rgb="FF000000"/>
        <rFont val="Arial"/>
        <family val="2"/>
      </rPr>
      <t>30/12/2019.</t>
    </r>
    <r>
      <rPr>
        <sz val="11"/>
        <color rgb="FF000000"/>
        <rFont val="Arial"/>
        <family val="2"/>
      </rPr>
      <t xml:space="preserve"> El responsable de ejecución informó que, la actividad está programada para inicio en enero del 2020. No se allegó avances de gestión..</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</si>
  <si>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family val="2"/>
      </rPr>
      <t>Resumen reporte AMC_366_H.2.3.4.</t>
    </r>
    <r>
      <rPr>
        <sz val="11"/>
        <color theme="1"/>
        <rFont val="Arial"/>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family val="2"/>
      </rPr>
      <t>Evidencias:</t>
    </r>
    <r>
      <rPr>
        <sz val="11"/>
        <color theme="1"/>
        <rFont val="Arial"/>
        <family val="2"/>
      </rPr>
      <t xml:space="preserve">
Resumen reporte AMC_366_H.2.3.4
MESAS DE SEGUIMIENTO MUNICPIOS IMPLEMENTACIÓN
ESTRATEGIA DE CONSERVACIÓN</t>
    </r>
  </si>
  <si>
    <r>
      <rPr>
        <b/>
        <sz val="11"/>
        <color theme="1"/>
        <rFont val="Arial"/>
        <family val="2"/>
      </rP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family val="2"/>
      </rPr>
      <t xml:space="preserve">
</t>
    </r>
  </si>
  <si>
    <r>
      <rPr>
        <b/>
        <sz val="11"/>
        <color rgb="FF000000"/>
        <rFont val="Arial"/>
        <family val="2"/>
      </rPr>
      <t xml:space="preserve">30/06/2021. </t>
    </r>
    <r>
      <rPr>
        <sz val="11"/>
        <color indexed="8"/>
        <rFont val="Arial"/>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family val="2"/>
      </rPr>
      <t>25/05/2021.</t>
    </r>
    <r>
      <rPr>
        <sz val="11"/>
        <color indexed="8"/>
        <rFont val="Arial"/>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 xml:space="preserve">
25/05/2021.</t>
    </r>
    <r>
      <rPr>
        <sz val="11"/>
        <color indexed="8"/>
        <rFont val="Arial"/>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</si>
  <si>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r>
      <rPr>
        <b/>
        <sz val="11"/>
        <color theme="1"/>
        <rFont val="Arial"/>
        <family val="2"/>
      </rPr>
      <t>14/01/2022</t>
    </r>
    <r>
      <rPr>
        <sz val="11"/>
        <color theme="1"/>
        <rFont val="Arial"/>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</si>
  <si>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rgb="FF000000"/>
        <rFont val="Arial"/>
        <family val="2"/>
      </rPr>
      <t>Como avance de gestión,</t>
    </r>
    <r>
      <rPr>
        <sz val="11"/>
        <color indexed="8"/>
        <rFont val="Arial"/>
        <family val="2"/>
      </rPr>
      <t xml:space="preserve"> se elaboró informe preliminar con diagnóstico de los municipios que cuentan con POSPR identificando las gestiones operativas y financieras. Soportándose a través del documento preliminar de este</t>
    </r>
  </si>
  <si>
    <r>
      <rPr>
        <b/>
        <sz val="11"/>
        <color indexed="8"/>
        <rFont val="Arial"/>
        <family val="2"/>
      </rPr>
      <t>11/10/2021.</t>
    </r>
    <r>
      <rPr>
        <sz val="11"/>
        <color indexed="8"/>
        <rFont val="Arial"/>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</si>
  <si>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rgb="FF000000"/>
        <rFont val="Arial"/>
        <family val="2"/>
      </rPr>
      <t>14/01/2022.</t>
    </r>
    <r>
      <rPr>
        <sz val="11"/>
        <color indexed="8"/>
        <rFont val="Arial"/>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family val="2"/>
      </rPr>
      <t>",</t>
    </r>
    <r>
      <rPr>
        <sz val="11"/>
        <color rgb="FF000000"/>
        <rFont val="Arial"/>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family val="2"/>
      </rPr>
      <t xml:space="preserve">http://otr.ant.gov.co/Recursos/Masinformacion/InformeDiagnosticoPOSPRyGesti%C3%B3ndeRecursos.pdf
</t>
    </r>
    <r>
      <rPr>
        <sz val="11"/>
        <rFont val="Arial"/>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</si>
  <si>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t xml:space="preserve">HALLAZGO 2.5.1. Creación e incorporación de recursos monetarios del Fondo para la Reforma Rural Integral (ANT). </t>
    </r>
    <r>
      <rPr>
        <sz val="11"/>
        <color theme="1"/>
        <rFont val="Arial"/>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</si>
  <si>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rPr>
        <b/>
        <sz val="11"/>
        <color theme="1"/>
        <rFont val="Arial"/>
        <family val="2"/>
      </rPr>
      <t>30/12/2019.</t>
    </r>
    <r>
      <rPr>
        <sz val="11"/>
        <color theme="1"/>
        <rFont val="Arial"/>
        <family val="2"/>
      </rPr>
      <t xml:space="preserve"> Se observó listado de asistencia de fecha del 16/08/2019, tema hallazgo auditoria cumplimiento RRI - Fondo de Tierras.</t>
    </r>
  </si>
  <si>
    <r>
      <t>La Contraloría General de la República en el marco de la Auditoría de cumplimiento articulada al proyecto de ordenamiento social de la propiedad rural  vigencia 2019 a junio de 2020, concluyó lo siguiente:
(...)</t>
    </r>
    <r>
      <rPr>
        <i/>
        <sz val="11"/>
        <color theme="1"/>
        <rFont val="Arial"/>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family val="2"/>
      </rPr>
      <t xml:space="preserve"> (...)</t>
    </r>
  </si>
  <si>
    <r>
      <t xml:space="preserve">Socializar los proyectos de inversión y apropiación presupuestal </t>
    </r>
    <r>
      <rPr>
        <sz val="11"/>
        <rFont val="Arial"/>
        <family val="2"/>
      </rPr>
      <t xml:space="preserve"> </t>
    </r>
    <r>
      <rPr>
        <sz val="11"/>
        <color theme="1"/>
        <rFont val="Arial"/>
        <family val="2"/>
      </rPr>
      <t>para vigencia 2020 a Direcciones misionales y Subdirección Administrativa y Financiera de conformidad con el Decreto 902 de 2017</t>
    </r>
  </si>
  <si>
    <r>
      <rPr>
        <b/>
        <sz val="11"/>
        <color theme="1"/>
        <rFont val="Arial"/>
        <family val="2"/>
      </rPr>
      <t xml:space="preserve">30/12/2019. </t>
    </r>
    <r>
      <rPr>
        <sz val="11"/>
        <color theme="1"/>
        <rFont val="Arial"/>
        <family val="2"/>
      </rPr>
      <t>Se observó listado de asistencia del 30/11/2019 de la actividad "Socialización cuota 2020 y Proyectos de inversión".</t>
    </r>
  </si>
  <si>
    <r>
      <rPr>
        <b/>
        <sz val="11"/>
        <color theme="1"/>
        <rFont val="Arial"/>
        <family val="2"/>
      </rPr>
      <t xml:space="preserve">19/01/2021. </t>
    </r>
    <r>
      <rPr>
        <sz val="11"/>
        <color theme="1"/>
        <rFont val="Arial"/>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</si>
  <si>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family val="2"/>
      </rPr>
      <t xml:space="preserve">
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</si>
  <si>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r>
      <rPr>
        <b/>
        <sz val="11"/>
        <color theme="1"/>
        <rFont val="Arial"/>
        <family val="2"/>
      </rPr>
      <t xml:space="preserve">20/04/2020. </t>
    </r>
    <r>
      <rPr>
        <sz val="11"/>
        <color theme="1"/>
        <rFont val="Arial"/>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</si>
  <si>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r>
      <rPr>
        <b/>
        <sz val="11"/>
        <color theme="1"/>
        <rFont val="Arial"/>
        <family val="2"/>
      </rPr>
      <t>08/07/2020.</t>
    </r>
    <r>
      <rPr>
        <sz val="11"/>
        <color theme="1"/>
        <rFont val="Arial"/>
        <family val="2"/>
      </rPr>
      <t xml:space="preserve"> La actividad presentó incumplimiento, toda vez que, se allegó, el borrador de la Resolución  “</t>
    </r>
    <r>
      <rPr>
        <i/>
        <sz val="11"/>
        <color theme="1"/>
        <rFont val="Arial"/>
        <family val="2"/>
      </rPr>
      <t>Por la cual se modifican las Resoluciones 291 de 2017 y 2203 de 2018 que reglamentan el Comité del Fondo de Tierras para la Reforma Rural Integral del Decreto 902 de 2017 en la Agencia Nacional de Tierras</t>
    </r>
    <r>
      <rPr>
        <sz val="11"/>
        <color theme="1"/>
        <rFont val="Arial"/>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</si>
  <si>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t>16/10/2020.</t>
    </r>
    <r>
      <rPr>
        <sz val="11"/>
        <color theme="1"/>
        <rFont val="Arial"/>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</si>
  <si>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t xml:space="preserve">19/01/2021.  </t>
    </r>
    <r>
      <rPr>
        <sz val="11"/>
        <color theme="1"/>
        <rFont val="Arial"/>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family val="2"/>
      </rPr>
      <t xml:space="preserve">
</t>
    </r>
    <r>
      <rPr>
        <sz val="11"/>
        <color theme="1"/>
        <rFont val="Arial"/>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family val="2"/>
      </rPr>
      <t xml:space="preserve">
</t>
    </r>
    <r>
      <rPr>
        <sz val="11"/>
        <color theme="1"/>
        <rFont val="Arial"/>
        <family val="2"/>
      </rPr>
      <t>La efectividad de la acción de mejora ejecutada, se realizará en concordancia con las actividades aprobadas en el Plan Anual de Auditorías que guarden correlación.</t>
    </r>
  </si>
  <si>
    <r>
      <rPr>
        <b/>
        <sz val="11"/>
        <color rgb="FF000000"/>
        <rFont val="Arial"/>
        <family val="2"/>
      </rPr>
      <t xml:space="preserve">Hallazgo 1. Incumplimientos en el procedimiento de compra directa del Predio "Agua Linda"  </t>
    </r>
    <r>
      <rPr>
        <sz val="11"/>
        <color rgb="FF000000"/>
        <rFont val="Arial"/>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family val="2"/>
      </rPr>
      <t xml:space="preserve"> no se observó el procedimiento del proceso especial de compra directa vigencia 2017 código ACCTI-P01, por cuanto:</t>
    </r>
    <r>
      <rPr>
        <sz val="11"/>
        <color rgb="FF000000"/>
        <rFont val="Arial"/>
        <family val="2"/>
      </rPr>
      <t xml:space="preserve">
a. </t>
    </r>
    <r>
      <rPr>
        <sz val="11"/>
        <color rgb="FFFF0000"/>
        <rFont val="Arial"/>
        <family val="2"/>
      </rPr>
      <t>Se extendió la oferta de compra antes de que se diera el concepto de viabilidad jurídica y antes de que llegara formalmente el avalúo.</t>
    </r>
    <r>
      <rPr>
        <sz val="11"/>
        <color rgb="FF000000"/>
        <rFont val="Arial"/>
        <family val="2"/>
      </rPr>
      <t xml:space="preserve">
b. </t>
    </r>
    <r>
      <rPr>
        <sz val="11"/>
        <color rgb="FFFF0000"/>
        <rFont val="Arial"/>
        <family val="2"/>
      </rPr>
      <t>No se hizo el registro de la oferta en el folio de matrícula inmobiliaria.</t>
    </r>
    <r>
      <rPr>
        <sz val="11"/>
        <color rgb="FF000000"/>
        <rFont val="Arial"/>
        <family val="2"/>
      </rPr>
      <t xml:space="preserve">
c. </t>
    </r>
    <r>
      <rPr>
        <sz val="11"/>
        <color rgb="FFFF0000"/>
        <rFont val="Arial"/>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</si>
  <si>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27/08/2020. </t>
    </r>
    <r>
      <rPr>
        <sz val="11"/>
        <color theme="1"/>
        <rFont val="Arial"/>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</si>
  <si>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febrero del 2020.</t>
    </r>
  </si>
  <si>
    <r>
      <rPr>
        <b/>
        <sz val="11"/>
        <color theme="1"/>
        <rFont val="Arial"/>
        <family val="2"/>
      </rPr>
      <t xml:space="preserve">21/04/2020. </t>
    </r>
    <r>
      <rPr>
        <sz val="11"/>
        <color theme="1"/>
        <rFont val="Arial"/>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</si>
  <si>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family val="2"/>
      </rPr>
      <t xml:space="preserve">14/07/2020.  </t>
    </r>
    <r>
      <rPr>
        <sz val="11"/>
        <color theme="1"/>
        <rFont val="Arial"/>
        <family val="2"/>
      </rPr>
      <t xml:space="preserve">Se consultó el sistema integrado de gestión de la Agencia, observándose que el  procedimiento ACCTI-P-010 COMPRA DIRECTA DE PREDIOS se encuentra en versión 2 con fecha del 03/08/2018. Ver enlace </t>
    </r>
    <r>
      <rPr>
        <sz val="11"/>
        <color rgb="FF0070C0"/>
        <rFont val="Arial"/>
        <family val="2"/>
      </rPr>
      <t xml:space="preserve">http://intranet.agenciadetierras.gov.co/wp-content/uploads/2018/08/ACCTI-P-010-COMPRA-DIRECTA-DE-PREDIOS-V2.pdf
</t>
    </r>
    <r>
      <rPr>
        <sz val="11"/>
        <rFont val="Arial"/>
        <family val="2"/>
      </rPr>
      <t>En atención a los avances reportados y las evidencias suministradas, la acción de mejora continua presentó incumplimiento, toda vez que, no se evidenció la actualización del procedimiento.</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</si>
  <si>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</si>
  <si>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rgb="FF000000"/>
        <rFont val="Arial"/>
        <family val="2"/>
      </rPr>
      <t xml:space="preserve">Hallazgo 1. Incumplimientos en el procedimiento de compra directa del Predio "Agua Linda"  </t>
    </r>
    <r>
      <rPr>
        <sz val="11"/>
        <color rgb="FF000000"/>
        <rFont val="Arial"/>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</si>
  <si>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14/07/2020.  </t>
    </r>
    <r>
      <rPr>
        <sz val="11"/>
        <color theme="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</si>
  <si>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 xml:space="preserve"> La actividad esta programada para inicio en marzo del 2020.</t>
    </r>
  </si>
  <si>
    <r>
      <rPr>
        <b/>
        <sz val="11"/>
        <color theme="1"/>
        <rFont val="Arial"/>
        <family val="2"/>
      </rPr>
      <t xml:space="preserve">21/04/2020. </t>
    </r>
    <r>
      <rPr>
        <sz val="11"/>
        <color theme="1"/>
        <rFont val="Arial"/>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</si>
  <si>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family val="2"/>
      </rPr>
      <t xml:space="preserve">14/07/2020. </t>
    </r>
    <r>
      <rPr>
        <sz val="11"/>
        <color theme="1"/>
        <rFont val="Arial"/>
        <family val="2"/>
      </rPr>
      <t xml:space="preserve">Se consultó el sistema integrado de gestión de la Agencia, observándose la disponibilidad de la forma ACCTI-F-020 Lista de Chequeo versión 2 del 26/06/2020. Ver enlace </t>
    </r>
    <r>
      <rPr>
        <sz val="11"/>
        <color rgb="FF0070C0"/>
        <rFont val="Arial"/>
        <family val="2"/>
      </rPr>
      <t xml:space="preserve">http://intranet.agenciadetierras.gov.co/index.php/acceso-a-la-propiedad-de-la-tierra-y-los-territorios/
</t>
    </r>
    <r>
      <rPr>
        <sz val="1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</si>
  <si>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observó la realización de la capacitación sobre el proceso de compra directa y adjudicación.</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</si>
  <si>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marzo del 2020.</t>
    </r>
  </si>
  <si>
    <r>
      <rPr>
        <b/>
        <sz val="11"/>
        <color theme="1"/>
        <rFont val="Arial"/>
        <family val="2"/>
      </rPr>
      <t>21/04/2020.</t>
    </r>
    <r>
      <rPr>
        <sz val="11"/>
        <color theme="1"/>
        <rFont val="Arial"/>
        <family val="2"/>
      </rPr>
      <t xml:space="preserve">  Actividad programada para ejecución en  los meses de marzo  a abril del 2020.  No se allegaron avances de gestión.</t>
    </r>
  </si>
  <si>
    <r>
      <rPr>
        <b/>
        <sz val="11"/>
        <color theme="1"/>
        <rFont val="Arial"/>
        <family val="2"/>
      </rPr>
      <t>Durante el primer trimestre se avanzo con respecto a lo siguiente:</t>
    </r>
    <r>
      <rPr>
        <sz val="11"/>
        <color theme="1"/>
        <rFont val="Arial"/>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family val="2"/>
      </rPr>
      <t>Durante el segundo  trimestre se avanzo con respecto a lo siguiente:</t>
    </r>
    <r>
      <rPr>
        <sz val="11"/>
        <color theme="1"/>
        <rFont val="Arial"/>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family val="2"/>
      </rPr>
      <t xml:space="preserve">
</t>
    </r>
    <r>
      <rPr>
        <sz val="11"/>
        <color theme="1"/>
        <rFont val="Arial"/>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</si>
  <si>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</si>
  <si>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14/04/2020.</t>
    </r>
    <r>
      <rPr>
        <sz val="11"/>
        <color theme="1"/>
        <rFont val="Arial"/>
        <family val="2"/>
      </rPr>
      <t xml:space="preserve">  La actividad se encuentra en términos para su ejecución. No se allegaron avances de gestión por parte del responsable de ejecución.</t>
    </r>
  </si>
  <si>
    <r>
      <t>Actividad en Gestión:</t>
    </r>
    <r>
      <rPr>
        <sz val="11"/>
        <rFont val="Arial"/>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family val="2"/>
      </rPr>
      <t xml:space="preserve">
</t>
    </r>
  </si>
  <si>
    <r>
      <rPr>
        <b/>
        <sz val="11"/>
        <color theme="1"/>
        <rFont val="Arial"/>
        <family val="2"/>
      </rPr>
      <t xml:space="preserve">13/07/2020. </t>
    </r>
    <r>
      <rPr>
        <sz val="11"/>
        <color theme="1"/>
        <rFont val="Arial"/>
        <family val="2"/>
      </rPr>
      <t xml:space="preserve">Se observó 9 borradores de las siguientes comunicaciones:
</t>
    </r>
    <r>
      <rPr>
        <b/>
        <sz val="11"/>
        <color theme="1"/>
        <rFont val="Arial"/>
        <family val="2"/>
      </rPr>
      <t xml:space="preserve">1. </t>
    </r>
    <r>
      <rPr>
        <sz val="11"/>
        <color theme="1"/>
        <rFont val="Arial"/>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family val="2"/>
      </rPr>
      <t xml:space="preserve">2. </t>
    </r>
    <r>
      <rPr>
        <sz val="11"/>
        <color theme="1"/>
        <rFont val="Arial"/>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family val="2"/>
      </rPr>
      <t xml:space="preserve">3. </t>
    </r>
    <r>
      <rPr>
        <sz val="11"/>
        <color theme="1"/>
        <rFont val="Arial"/>
        <family val="2"/>
      </rPr>
      <t xml:space="preserve">Solicitud de información del Resguardo Indígena Ukumani Kankhe, dirigida a CESAR WILINTON CHAPAL QUENAMA, Director Ejecutivo de la Asociación de Autoridades Tradicionales – Mesa Permanente.
</t>
    </r>
    <r>
      <rPr>
        <b/>
        <sz val="11"/>
        <color theme="1"/>
        <rFont val="Arial"/>
        <family val="2"/>
      </rPr>
      <t xml:space="preserve">4. </t>
    </r>
    <r>
      <rPr>
        <sz val="11"/>
        <color theme="1"/>
        <rFont val="Arial"/>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family val="2"/>
      </rPr>
      <t xml:space="preserve">5.  </t>
    </r>
    <r>
      <rPr>
        <sz val="11"/>
        <color theme="1"/>
        <rFont val="Arial"/>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family val="2"/>
      </rPr>
      <t xml:space="preserve">6. </t>
    </r>
    <r>
      <rPr>
        <sz val="11"/>
        <color theme="1"/>
        <rFont val="Arial"/>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family val="2"/>
      </rPr>
      <t>7.</t>
    </r>
    <r>
      <rPr>
        <sz val="11"/>
        <color theme="1"/>
        <rFont val="Arial"/>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family val="2"/>
      </rPr>
      <t>8.</t>
    </r>
    <r>
      <rPr>
        <sz val="11"/>
        <color theme="1"/>
        <rFont val="Arial"/>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family val="2"/>
      </rPr>
      <t xml:space="preserve">9. </t>
    </r>
    <r>
      <rPr>
        <sz val="11"/>
        <color theme="1"/>
        <rFont val="Arial"/>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</si>
  <si>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rFont val="Arial"/>
        <family val="2"/>
      </rPr>
      <t>20/10/2020.</t>
    </r>
    <r>
      <rPr>
        <sz val="11"/>
        <rFont val="Arial"/>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family val="2"/>
      </rPr>
      <t xml:space="preserve">29/10/2020. </t>
    </r>
    <r>
      <rPr>
        <sz val="11"/>
        <color theme="1"/>
        <rFont val="Arial"/>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</si>
  <si>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Se solicita pasar el estado de esta acción a </t>
    </r>
    <r>
      <rPr>
        <b/>
        <sz val="11"/>
        <color theme="1"/>
        <rFont val="Arial"/>
        <family val="2"/>
      </rPr>
      <t xml:space="preserve">"ejecutada" </t>
    </r>
    <r>
      <rPr>
        <sz val="11"/>
        <color theme="1"/>
        <rFont val="Arial"/>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</si>
  <si>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</si>
  <si>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</si>
  <si>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family val="2"/>
      </rPr>
      <t>14/04/2020.</t>
    </r>
    <r>
      <rPr>
        <sz val="11"/>
        <color theme="1"/>
        <rFont val="Arial"/>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</si>
  <si>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t xml:space="preserve">Actividad en Gestión: </t>
    </r>
    <r>
      <rPr>
        <sz val="11"/>
        <rFont val="Arial"/>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</si>
  <si>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family val="2"/>
      </rPr>
      <t xml:space="preserve">13/07/2020. </t>
    </r>
    <r>
      <rPr>
        <sz val="11"/>
        <color theme="1"/>
        <rFont val="Arial"/>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family val="2"/>
      </rPr>
      <t xml:space="preserve">1. </t>
    </r>
    <r>
      <rPr>
        <sz val="11"/>
        <color theme="1"/>
        <rFont val="Arial"/>
        <family val="2"/>
      </rPr>
      <t xml:space="preserve">Metiwa Guacamayas, grupo étnico Sikuani. En cuanto al levantamiento topográfico, indica que, el documento no cuenta con el levantamiento topográfico, plano, área ni redacción de linderos.
</t>
    </r>
    <r>
      <rPr>
        <b/>
        <sz val="11"/>
        <color theme="1"/>
        <rFont val="Arial"/>
        <family val="2"/>
      </rPr>
      <t>2.</t>
    </r>
    <r>
      <rPr>
        <sz val="11"/>
        <color theme="1"/>
        <rFont val="Arial"/>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family val="2"/>
      </rPr>
      <t xml:space="preserve">3. </t>
    </r>
    <r>
      <rPr>
        <sz val="11"/>
        <color theme="1"/>
        <rFont val="Arial"/>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family val="2"/>
      </rPr>
      <t xml:space="preserve">5.  </t>
    </r>
    <r>
      <rPr>
        <sz val="11"/>
        <color theme="1"/>
        <rFont val="Arial"/>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</si>
  <si>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family val="2"/>
      </rPr>
      <t>19/10/2020.</t>
    </r>
    <r>
      <rPr>
        <sz val="11"/>
        <color theme="1"/>
        <rFont val="Arial"/>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</si>
  <si>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r>
      <rPr>
        <b/>
        <sz val="11"/>
        <color theme="1"/>
        <rFont val="Arial"/>
        <family val="2"/>
      </rPr>
      <t>Acción en proceso de ampliación:</t>
    </r>
    <r>
      <rPr>
        <sz val="11"/>
        <color theme="1"/>
        <rFont val="Arial"/>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</si>
  <si>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</si>
  <si>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family val="2"/>
      </rPr>
      <t xml:space="preserve">30062021: </t>
    </r>
    <r>
      <rPr>
        <sz val="11"/>
        <color theme="1"/>
        <rFont val="Arial"/>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</si>
  <si>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family val="2"/>
      </rPr>
      <t>La verificación de la presente actividad fue adelantada por el contratista Sergio Alejandro Matiz Parra.</t>
    </r>
    <r>
      <rPr>
        <sz val="11"/>
        <color theme="1"/>
        <rFont val="Arial"/>
        <family val="2"/>
      </rPr>
      <t xml:space="preserve">
</t>
    </r>
    <r>
      <rPr>
        <b/>
        <sz val="11"/>
        <color theme="1"/>
        <rFont val="Arial"/>
        <family val="2"/>
      </rPr>
      <t xml:space="preserve">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family val="2"/>
      </rPr>
      <t>RECOMENDACIONES EVENTUALIDADES FORMULADAS</t>
    </r>
    <r>
      <rPr>
        <sz val="11"/>
        <color theme="1"/>
        <rFont val="Arial"/>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family val="2"/>
      </rPr>
      <t>REFLEXIONES DEL HALLAZGO</t>
    </r>
    <r>
      <rPr>
        <sz val="11"/>
        <color theme="1"/>
        <rFont val="Arial"/>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</si>
  <si>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t>Realizar prueba piloto para etapa publicitaria, numeral  5 art. 2.1.4.20.3</t>
    </r>
    <r>
      <rPr>
        <sz val="11"/>
        <rFont val="Arial"/>
        <family val="2"/>
      </rPr>
      <t xml:space="preserve">.1 Decreto 1071 de 2015. </t>
    </r>
    <r>
      <rPr>
        <sz val="11"/>
        <color theme="1"/>
        <rFont val="Arial"/>
        <family val="2"/>
      </rPr>
      <t xml:space="preserve">
</t>
    </r>
  </si>
  <si>
    <r>
      <rPr>
        <b/>
        <sz val="11"/>
        <color theme="1"/>
        <rFont val="Arial"/>
        <family val="2"/>
      </rPr>
      <t>28/08/2020.</t>
    </r>
    <r>
      <rPr>
        <sz val="11"/>
        <color theme="1"/>
        <rFont val="Arial"/>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</si>
  <si>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rgb="FFFF0000"/>
        <rFont val="Arial"/>
        <family val="2"/>
      </rPr>
      <t xml:space="preserve">Actividad en Gestión: </t>
    </r>
    <r>
      <rPr>
        <sz val="11"/>
        <color theme="1"/>
        <rFont val="Arial"/>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family val="2"/>
      </rPr>
      <t>Archivo pdf AMC-375.</t>
    </r>
  </si>
  <si>
    <r>
      <rPr>
        <b/>
        <sz val="11"/>
        <color theme="1"/>
        <rFont val="Arial"/>
        <family val="2"/>
      </rPr>
      <t xml:space="preserve">28/08/2020. </t>
    </r>
    <r>
      <rPr>
        <sz val="11"/>
        <color theme="1"/>
        <rFont val="Arial"/>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family val="2"/>
      </rPr>
      <t xml:space="preserve">
20/10/2020.</t>
    </r>
    <r>
      <rPr>
        <sz val="11"/>
        <color theme="1"/>
        <rFont val="Arial"/>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</si>
  <si>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2020/02/03 al 2021/07/31 el establecido para su ejecución.</t>
    </r>
  </si>
  <si>
    <r>
      <rPr>
        <b/>
        <sz val="11"/>
        <color rgb="FF000000"/>
        <rFont val="Arial"/>
        <family val="2"/>
      </rPr>
      <t>30062021:</t>
    </r>
    <r>
      <rPr>
        <sz val="11"/>
        <color rgb="FF000000"/>
        <rFont val="Arial"/>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</si>
  <si>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</si>
  <si>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family val="2"/>
      </rPr>
      <t xml:space="preserve">14/04/2020. </t>
    </r>
    <r>
      <rPr>
        <sz val="11"/>
        <color theme="1"/>
        <rFont val="Arial"/>
        <family val="2"/>
      </rPr>
      <t xml:space="preserve"> La actividad se encuentra en términos para su ejecución. No se allegaron avances de gestión por parte del responsable de ejecución.</t>
    </r>
  </si>
  <si>
    <r>
      <rPr>
        <b/>
        <sz val="11"/>
        <color theme="1"/>
        <rFont val="Arial"/>
        <family val="2"/>
      </rPr>
      <t>13/07/2020.</t>
    </r>
    <r>
      <rPr>
        <sz val="11"/>
        <color theme="1"/>
        <rFont val="Arial"/>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</si>
  <si>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</si>
  <si>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family val="2"/>
      </rPr>
      <t>Actividad con solicitud de ampliación fecha de cumplimiento:</t>
    </r>
    <r>
      <rPr>
        <sz val="11"/>
        <color theme="1"/>
        <rFont val="Arial"/>
        <family val="2"/>
      </rPr>
      <t xml:space="preserve"> a través de memorando 20205000313893 del 18/12/2020 se solicitó ampliación para la fecha de cumplimiento, se anexa memorando para soporte.</t>
    </r>
  </si>
  <si>
    <r>
      <rPr>
        <b/>
        <sz val="11"/>
        <color theme="1"/>
        <rFont val="Arial"/>
        <family val="2"/>
      </rPr>
      <t xml:space="preserve">22/01/2021. </t>
    </r>
    <r>
      <rPr>
        <sz val="11"/>
        <color theme="1"/>
        <rFont val="Arial"/>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</si>
  <si>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</si>
  <si>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indexed="8"/>
        <rFont val="Arial"/>
        <family val="2"/>
      </rPr>
      <t>Hallazgo 2. Enfoque diferencial étnico para realización de las visitas en el proceso de Constitución, reestructuración y ampliación de resguardos indígenas.</t>
    </r>
    <r>
      <rPr>
        <sz val="11"/>
        <color theme="1"/>
        <rFont val="Arial"/>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</si>
  <si>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t xml:space="preserve">Elaborar </t>
    </r>
    <r>
      <rPr>
        <sz val="11"/>
        <color rgb="FFFF0000"/>
        <rFont val="Arial"/>
        <family val="2"/>
      </rPr>
      <t xml:space="preserve"> </t>
    </r>
    <r>
      <rPr>
        <sz val="11"/>
        <color theme="1"/>
        <rFont val="Arial"/>
        <family val="2"/>
      </rPr>
      <t>guía metodológica.</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</si>
  <si>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</si>
  <si>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family val="2"/>
      </rPr>
      <t xml:space="preserve">14/04/2020. </t>
    </r>
    <r>
      <rPr>
        <sz val="11"/>
        <color theme="1"/>
        <rFont val="Arial"/>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</si>
  <si>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rgb="FFFF0000"/>
        <rFont val="Arial"/>
        <family val="2"/>
      </rPr>
      <t>Actividad en Gestión:</t>
    </r>
    <r>
      <rPr>
        <b/>
        <sz val="11"/>
        <color theme="1"/>
        <rFont val="Arial"/>
        <family val="2"/>
      </rPr>
      <t xml:space="preserve"> </t>
    </r>
    <r>
      <rPr>
        <sz val="11"/>
        <color theme="1"/>
        <rFont val="Arial"/>
        <family val="2"/>
      </rPr>
      <t>En verificación y validación por parte de la Subdirección de Asuntos Étnicos del documento borrador, atendiendo observaciones presentadas por parte de las diferentes áreas.</t>
    </r>
  </si>
  <si>
    <r>
      <rPr>
        <b/>
        <sz val="11"/>
        <color theme="1"/>
        <rFont val="Arial"/>
        <family val="2"/>
      </rPr>
      <t>13/07/2020.</t>
    </r>
    <r>
      <rPr>
        <sz val="11"/>
        <color theme="1"/>
        <rFont val="Arial"/>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</si>
  <si>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</si>
  <si>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t xml:space="preserve">Se solicita pasar el estado de esta actividad a </t>
    </r>
    <r>
      <rPr>
        <b/>
        <sz val="11"/>
        <color theme="1"/>
        <rFont val="Arial"/>
        <family val="2"/>
      </rPr>
      <t xml:space="preserve">"ejecutado" </t>
    </r>
    <r>
      <rPr>
        <sz val="11"/>
        <color theme="1"/>
        <rFont val="Arial"/>
        <family val="2"/>
      </rPr>
      <t>ya que se realizo la socialización del protocolo "PROTOCOLO REPORTE DE INFORMACIÓN INSTITUCIONAL DE PROCESOS MISIONALES" actualizado  y publicado.</t>
    </r>
  </si>
  <si>
    <r>
      <rPr>
        <b/>
        <sz val="11"/>
        <color indexed="8"/>
        <rFont val="Arial"/>
        <family val="2"/>
      </rPr>
      <t xml:space="preserve">Hallazgo 3. Garantía del debido proceso en el marco del procedimiento de constitución, ampliación, saneamiento o reestructuración de resguardos indígenas. </t>
    </r>
    <r>
      <rPr>
        <sz val="11"/>
        <color theme="1"/>
        <rFont val="Arial"/>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</si>
  <si>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</si>
  <si>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rFont val="Arial"/>
        <family val="2"/>
      </rPr>
      <t>Se encuentra en revisión este procedimiento para los ajustes a que haya lugar.</t>
    </r>
  </si>
  <si>
    <r>
      <rPr>
        <b/>
        <sz val="11"/>
        <color theme="1"/>
        <rFont val="Arial"/>
        <family val="2"/>
      </rPr>
      <t>13/07/2020</t>
    </r>
    <r>
      <rPr>
        <sz val="11"/>
        <color theme="1"/>
        <rFont val="Arial"/>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</si>
  <si>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family val="2"/>
      </rPr>
      <t xml:space="preserve">19/10/2020. </t>
    </r>
    <r>
      <rPr>
        <sz val="11"/>
        <color theme="1"/>
        <rFont val="Arial"/>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</si>
  <si>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family val="2"/>
      </rPr>
      <t xml:space="preserve">22/01/2021.  </t>
    </r>
    <r>
      <rPr>
        <sz val="11"/>
        <color theme="1"/>
        <rFont val="Arial"/>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</si>
  <si>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family val="2"/>
      </rPr>
      <t xml:space="preserve">30062021: </t>
    </r>
    <r>
      <rPr>
        <sz val="11"/>
        <color theme="1"/>
        <rFont val="Arial"/>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</si>
  <si>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 xml:space="preserve">
La verificación de la presente actividad fue adelantada por el contratista Sergio Alejandro Matiz Parra.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</si>
  <si>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rFont val="Arial"/>
        <family val="2"/>
      </rPr>
      <t xml:space="preserve">Hallazgo 3. Garantía del debido proceso en el marco del procedimiento de constitución, ampliación, saneamiento o reestructuración de resguardos indígenas. </t>
    </r>
    <r>
      <rPr>
        <sz val="11"/>
        <rFont val="Arial"/>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family val="2"/>
      </rPr>
      <t xml:space="preserve"> el procedimiento ACCTI-P-008 </t>
    </r>
    <r>
      <rPr>
        <sz val="11"/>
        <rFont val="Arial"/>
        <family val="2"/>
      </rPr>
      <t xml:space="preserve">denominado “constitución, ampliación, saneamiento o reestructuración de resguardos indígenas”, </t>
    </r>
    <r>
      <rPr>
        <b/>
        <sz val="11"/>
        <rFont val="Arial"/>
        <family val="2"/>
      </rPr>
      <t>en el cual no se prevé la etapa en la que las oposiciones  podrán ser presentadas, ni los tiempos o forma en que deben ser tramitadas</t>
    </r>
    <r>
      <rPr>
        <sz val="11"/>
        <rFont val="Arial"/>
        <family val="2"/>
      </rPr>
      <t xml:space="preserve">, lo que puede conllevar a que los terceros interesados no sean integrados en la debida oportunidad al proceso, en contravía de la seguridad procesal y la garantía del debido proceso. </t>
    </r>
  </si>
  <si>
    <r>
      <rPr>
        <b/>
        <sz val="11"/>
        <color theme="1"/>
        <rFont val="Arial"/>
        <family val="2"/>
      </rPr>
      <t xml:space="preserve">21/04/2022.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</si>
  <si>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La verificación de la presente actividad fue adelantada por el contratista Sergio Alejandro Matiz Parra.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family val="2"/>
      </rPr>
      <t>REFLEXIONES DEL HALLAZGO</t>
    </r>
    <r>
      <rPr>
        <sz val="11"/>
        <color theme="1"/>
        <rFont val="Arial"/>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</si>
  <si>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</si>
  <si>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family val="2"/>
      </rPr>
      <t>19/01/2022.</t>
    </r>
    <r>
      <rPr>
        <sz val="11"/>
        <color theme="1"/>
        <rFont val="Arial"/>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</si>
  <si>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family val="2"/>
      </rPr>
      <t xml:space="preserve">21/04/2022.  </t>
    </r>
    <r>
      <rPr>
        <sz val="11"/>
        <color theme="1"/>
        <rFont val="Arial"/>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family val="2"/>
      </rPr>
      <t xml:space="preserve">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family val="2"/>
      </rPr>
      <t xml:space="preserve">
11/04/2022. </t>
    </r>
    <r>
      <rPr>
        <sz val="11"/>
        <color theme="1"/>
        <rFont val="Arial"/>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family val="2"/>
      </rPr>
      <t>Solicitud INTI -F-007  del 01/04/2022</t>
    </r>
    <r>
      <rPr>
        <sz val="11"/>
        <color theme="1"/>
        <rFont val="Arial"/>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family val="2"/>
      </rPr>
      <t>Solicitud INTI -F-007  del 01/04/2022</t>
    </r>
    <r>
      <rPr>
        <sz val="11"/>
        <color theme="1"/>
        <rFont val="Arial"/>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family val="2"/>
      </rPr>
      <t>Solicitud INTI -F-007  del 01/04/2022</t>
    </r>
    <r>
      <rPr>
        <sz val="11"/>
        <color theme="1"/>
        <rFont val="Arial"/>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</si>
  <si>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indexed="8"/>
        <rFont val="Arial"/>
        <family val="2"/>
      </rPr>
      <t xml:space="preserve">Hallazgo 4. Bienes en el Fondo de Tierras para la Reforma Rural Integral sin adjudicar. </t>
    </r>
    <r>
      <rPr>
        <sz val="11"/>
        <color indexed="8"/>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family val="2"/>
      </rPr>
      <t xml:space="preserve">
</t>
    </r>
  </si>
  <si>
    <r>
      <rPr>
        <b/>
        <sz val="11"/>
        <color theme="1"/>
        <rFont val="Arial"/>
        <family val="2"/>
      </rPr>
      <t xml:space="preserve">28/01/2021.  </t>
    </r>
    <r>
      <rPr>
        <sz val="11"/>
        <color theme="1"/>
        <rFont val="Arial"/>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</si>
  <si>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family val="2"/>
      </rPr>
      <t>14/04/2020.</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</si>
  <si>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family val="2"/>
      </rPr>
      <t>13/07/2020.</t>
    </r>
    <r>
      <rPr>
        <sz val="11"/>
        <color theme="1"/>
        <rFont val="Arial"/>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family val="2"/>
      </rPr>
      <t>revisión del 30%  correspondiente a 158 predios</t>
    </r>
    <r>
      <rPr>
        <sz val="11"/>
        <color theme="1"/>
        <rFont val="Arial"/>
        <family val="2"/>
      </rPr>
      <t>".  Es decir, se indique cuantos predios de los 158 se han revisado y se remitan las correspondientes evidencias.  Lo anterior con el fin de establecer el avance de la acción.</t>
    </r>
  </si>
  <si>
    <r>
      <rPr>
        <b/>
        <sz val="11"/>
        <color theme="1"/>
        <rFont val="Arial"/>
        <family val="2"/>
      </rPr>
      <t xml:space="preserve">22/10/2020. </t>
    </r>
    <r>
      <rPr>
        <sz val="11"/>
        <color theme="1"/>
        <rFont val="Arial"/>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</si>
  <si>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family val="2"/>
      </rPr>
      <t>22/01/2021.</t>
    </r>
    <r>
      <rPr>
        <sz val="11"/>
        <color theme="1"/>
        <rFont val="Arial"/>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family val="2"/>
      </rPr>
      <t xml:space="preserve">28/01/2021. </t>
    </r>
    <r>
      <rPr>
        <sz val="11"/>
        <color theme="1"/>
        <rFont val="Arial"/>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</si>
  <si>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rFont val="Arial"/>
        <family val="2"/>
      </rPr>
      <t xml:space="preserve">Hallazgo 4. Bienes en el Fondo de Tierras para la Reforma Rural Integral sin adjudicar. </t>
    </r>
    <r>
      <rPr>
        <sz val="11"/>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</si>
  <si>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color theme="1"/>
        <rFont val="Arial"/>
        <family val="2"/>
      </rPr>
      <t>13/07/2021. L</t>
    </r>
    <r>
      <rPr>
        <sz val="11"/>
        <color theme="1"/>
        <rFont val="Arial"/>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</si>
  <si>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 xml:space="preserve">14/04/2020. </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</si>
  <si>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rgb="FFFF0000"/>
        <rFont val="Arial"/>
        <family val="2"/>
      </rPr>
      <t>Actividad en Gestión:</t>
    </r>
    <r>
      <rPr>
        <sz val="11"/>
        <color theme="1"/>
        <rFont val="Arial"/>
        <family val="2"/>
      </rPr>
      <t xml:space="preserve"> La acción de mejora continua se encuentra programada para ejecución en el 2021.</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</si>
  <si>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</si>
  <si>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family val="2"/>
      </rPr>
      <t>22/10/2020.</t>
    </r>
    <r>
      <rPr>
        <sz val="11"/>
        <color theme="1"/>
        <rFont val="Arial"/>
        <family val="2"/>
      </rPr>
      <t xml:space="preserve"> La acción de mejora se encuentra planificada para su ejecución en el periodo comprendido del  2021/02/02  al 2021/12/30.</t>
    </r>
  </si>
  <si>
    <r>
      <rPr>
        <b/>
        <sz val="11"/>
        <color theme="1"/>
        <rFont val="Arial"/>
        <family val="2"/>
      </rPr>
      <t xml:space="preserve">22/01/2021.  </t>
    </r>
    <r>
      <rPr>
        <sz val="11"/>
        <color theme="1"/>
        <rFont val="Arial"/>
        <family val="2"/>
      </rPr>
      <t>La acción de mejora se encuentra en términos, siendo el periodo comprendido del 2021/02/02 al 2021/12/30 el establecido para su ejecución.</t>
    </r>
  </si>
  <si>
    <r>
      <rPr>
        <b/>
        <sz val="11"/>
        <color theme="1"/>
        <rFont val="Arial"/>
        <family val="2"/>
      </rPr>
      <t xml:space="preserve">18/10/2021. </t>
    </r>
    <r>
      <rPr>
        <sz val="11"/>
        <color theme="1"/>
        <rFont val="Arial"/>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family val="2"/>
      </rPr>
      <t>AME380 Fondo de Tierras_Control Interno</t>
    </r>
    <r>
      <rPr>
        <sz val="11"/>
        <color theme="1"/>
        <rFont val="Arial"/>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</si>
  <si>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14/04/2020.</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 xml:space="preserve">  Así mismo, se observó documento de análisis para actualizar el procedimiento, el cual presenta las siguiente propuesta: 
</t>
    </r>
    <r>
      <rPr>
        <b/>
        <sz val="11"/>
        <color theme="1"/>
        <rFont val="Arial"/>
        <family val="2"/>
      </rPr>
      <t xml:space="preserve">1. </t>
    </r>
    <r>
      <rPr>
        <sz val="11"/>
        <color theme="1"/>
        <rFont val="Arial"/>
        <family val="2"/>
      </rPr>
      <t>Articular los procedimientos ACCTI-P-008 y ACCTI P-010, de tal manera que se identifiquen claramente las salidas y las entradas respectivamente, dado que como está actualmente no existe dicha interrelación.</t>
    </r>
    <r>
      <rPr>
        <i/>
        <sz val="11"/>
        <color theme="1"/>
        <rFont val="Arial"/>
        <family val="2"/>
      </rPr>
      <t xml:space="preserve">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</si>
  <si>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color theme="1"/>
        <rFont val="Arial"/>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</si>
  <si>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theme="1"/>
        <rFont val="Arial"/>
        <family val="2"/>
      </rPr>
      <t xml:space="preserve">13/07/2020. </t>
    </r>
    <r>
      <rPr>
        <sz val="11"/>
        <color theme="1"/>
        <rFont val="Arial"/>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</si>
  <si>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</si>
  <si>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</si>
  <si>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</si>
  <si>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REFLEXIONES DEL HALLAZGO</t>
    </r>
    <r>
      <rPr>
        <sz val="11"/>
        <color theme="1"/>
        <rFont val="Arial"/>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</si>
  <si>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19/01/2022. </t>
    </r>
    <r>
      <rPr>
        <sz val="11"/>
        <color theme="1"/>
        <rFont val="Arial"/>
        <family val="2"/>
      </rPr>
      <t>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</si>
  <si>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</si>
  <si>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</si>
  <si>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19/01/2022.  </t>
    </r>
    <r>
      <rPr>
        <sz val="11"/>
        <color theme="1"/>
        <rFont val="Arial"/>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family val="2"/>
      </rPr>
      <t xml:space="preserve">
</t>
    </r>
    <r>
      <rPr>
        <sz val="11"/>
        <color theme="1"/>
        <rFont val="Arial"/>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</si>
  <si>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14/04/2020. </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</si>
  <si>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theme="1"/>
        <rFont val="Arial"/>
        <family val="2"/>
      </rPr>
      <t>13/07/2020.</t>
    </r>
    <r>
      <rPr>
        <sz val="11"/>
        <color theme="1"/>
        <rFont val="Arial"/>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</si>
  <si>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</si>
  <si>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22/01/2021.</t>
    </r>
    <r>
      <rPr>
        <sz val="11"/>
        <color theme="1"/>
        <rFont val="Arial"/>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</si>
  <si>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</si>
  <si>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 xml:space="preserve">
REFLEXIONES DEL HALLAZGO
</t>
    </r>
    <r>
      <rPr>
        <sz val="11"/>
        <color theme="1"/>
        <rFont val="Arial"/>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</si>
  <si>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21/01/2022. </t>
    </r>
    <r>
      <rPr>
        <sz val="11"/>
        <color theme="1"/>
        <rFont val="Arial"/>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</si>
  <si>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</si>
  <si>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family val="2"/>
      </rPr>
      <t>15/10/2021.</t>
    </r>
    <r>
      <rPr>
        <sz val="11"/>
        <color theme="1"/>
        <rFont val="Arial"/>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</si>
  <si>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21/01/2022.  </t>
    </r>
    <r>
      <rPr>
        <sz val="11"/>
        <color theme="1"/>
        <rFont val="Arial"/>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family val="2"/>
      </rPr>
      <t xml:space="preserve">
19/01/2022. </t>
    </r>
    <r>
      <rPr>
        <sz val="11"/>
        <color theme="1"/>
        <rFont val="Arial"/>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</si>
  <si>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rFont val="Arial"/>
        <family val="2"/>
      </rPr>
      <t xml:space="preserve">Hallazgo 6. Gestión y cumplimiento de metas del SPI. </t>
    </r>
    <r>
      <rPr>
        <sz val="11"/>
        <rFont val="Arial"/>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family val="2"/>
      </rPr>
      <t>Tabla 8. Metas SPI – Bases de datos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</si>
  <si>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</si>
  <si>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family val="2"/>
      </rPr>
      <t>14/04/2020.</t>
    </r>
    <r>
      <rPr>
        <sz val="11"/>
        <color theme="1"/>
        <rFont val="Arial"/>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</si>
  <si>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family val="2"/>
      </rPr>
      <t>13/07/2020.</t>
    </r>
    <r>
      <rPr>
        <sz val="11"/>
        <color theme="1"/>
        <rFont val="Arial"/>
        <family val="2"/>
      </rPr>
      <t xml:space="preserve"> Se observó correo electrónico del 12/06/2020 a través del cual, la DAE, solicitó a los líderes procedimientos lo siguiente,</t>
    </r>
    <r>
      <rPr>
        <i/>
        <sz val="11"/>
        <color theme="1"/>
        <rFont val="Arial"/>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family val="2"/>
      </rPr>
      <t>La acción de mejora continua presentó avance de gestión documentados y se encuentra en términos para su ejecución.</t>
    </r>
  </si>
  <si>
    <r>
      <rPr>
        <b/>
        <sz val="11"/>
        <color theme="1"/>
        <rFont val="Arial"/>
        <family val="2"/>
      </rPr>
      <t xml:space="preserve">22/10/2020. </t>
    </r>
    <r>
      <rPr>
        <sz val="11"/>
        <color theme="1"/>
        <rFont val="Arial"/>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</si>
  <si>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family val="2"/>
      </rPr>
      <t>"ejecutada"</t>
    </r>
    <r>
      <rPr>
        <sz val="11"/>
        <color theme="1"/>
        <rFont val="Arial"/>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</si>
  <si>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r>
      <rPr>
        <b/>
        <sz val="11"/>
        <color theme="1"/>
        <rFont val="Arial"/>
        <family val="2"/>
      </rPr>
      <t xml:space="preserve">18/10/2021.  </t>
    </r>
    <r>
      <rPr>
        <sz val="11"/>
        <color theme="1"/>
        <rFont val="Arial"/>
        <family val="2"/>
      </rPr>
      <t>En atención a los avances de gestión y evidencias suministradas, la acción de mejora presentó cumplimiento, toda vez que, se observó el proyecto de inversión ajustado.</t>
    </r>
  </si>
  <si>
    <r>
      <rPr>
        <b/>
        <sz val="11"/>
        <color theme="1"/>
        <rFont val="Arial"/>
        <family val="2"/>
      </rPr>
      <t xml:space="preserve">14/04/2020.  </t>
    </r>
    <r>
      <rPr>
        <sz val="11"/>
        <color theme="1"/>
        <rFont val="Arial"/>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</si>
  <si>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rgb="FFFF0000"/>
        <rFont val="Arial"/>
        <family val="2"/>
      </rPr>
      <t>Actividad en Gestión:</t>
    </r>
    <r>
      <rPr>
        <sz val="11"/>
        <color theme="1"/>
        <rFont val="Arial"/>
        <family val="2"/>
      </rPr>
      <t xml:space="preserve"> La acción de mejora depende de la anterior.</t>
    </r>
  </si>
  <si>
    <r>
      <rPr>
        <b/>
        <sz val="11"/>
        <color theme="1"/>
        <rFont val="Arial"/>
        <family val="2"/>
      </rPr>
      <t xml:space="preserve">13/07/2020. </t>
    </r>
    <r>
      <rPr>
        <sz val="11"/>
        <color theme="1"/>
        <rFont val="Arial"/>
        <family val="2"/>
      </rPr>
      <t>La Dirección de Asuntos Étnicos informó que, la ejecución de la presente acción depende de la finalización de la AMC-383.</t>
    </r>
  </si>
  <si>
    <r>
      <rPr>
        <b/>
        <sz val="11"/>
        <color theme="1"/>
        <rFont val="Arial"/>
        <family val="2"/>
      </rPr>
      <t>22/10/2020.</t>
    </r>
    <r>
      <rPr>
        <sz val="11"/>
        <color theme="1"/>
        <rFont val="Arial"/>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</si>
  <si>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family val="2"/>
      </rPr>
      <t xml:space="preserve">22/01/2021.  </t>
    </r>
    <r>
      <rPr>
        <sz val="11"/>
        <color theme="1"/>
        <rFont val="Arial"/>
        <family val="2"/>
      </rPr>
      <t>La acción de mejora no reportó avances de gestión, se encuentra en términos, siendo el periodo comprendido del 2020/10/01 al 2021/11/30 el establecido para su ejecución.</t>
    </r>
  </si>
  <si>
    <r>
      <rPr>
        <b/>
        <sz val="11"/>
        <color theme="1"/>
        <rFont val="Arial"/>
        <family val="2"/>
      </rPr>
      <t>13/07/2021.</t>
    </r>
    <r>
      <rPr>
        <sz val="11"/>
        <color theme="1"/>
        <rFont val="Arial"/>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</si>
  <si>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family val="2"/>
      </rPr>
      <t xml:space="preserve">18/10/2021. </t>
    </r>
    <r>
      <rPr>
        <sz val="11"/>
        <color theme="1"/>
        <rFont val="Arial"/>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</si>
  <si>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indexed="8"/>
        <rFont val="Arial"/>
        <family val="2"/>
      </rPr>
      <t xml:space="preserve">Hallazgo 7. Caracterización de los territorios indígenas acorde al plan de acción que establezca la CNTI. </t>
    </r>
    <r>
      <rPr>
        <sz val="11"/>
        <color theme="1"/>
        <rFont val="Arial"/>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</si>
  <si>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theme="1"/>
        <rFont val="Arial"/>
        <family val="2"/>
      </rPr>
      <t>30/04/2021.  L</t>
    </r>
    <r>
      <rPr>
        <sz val="11"/>
        <color theme="1"/>
        <rFont val="Arial"/>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</si>
  <si>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14/04/2020.</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</si>
  <si>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t xml:space="preserve">Actividad en Gestión: </t>
    </r>
    <r>
      <rPr>
        <sz val="1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family val="2"/>
      </rPr>
      <t xml:space="preserve"> </t>
    </r>
    <r>
      <rPr>
        <sz val="11"/>
        <rFont val="Arial"/>
        <family val="2"/>
      </rPr>
      <t>Evidencia en AMC-385.</t>
    </r>
  </si>
  <si>
    <r>
      <rPr>
        <b/>
        <sz val="11"/>
        <color theme="1"/>
        <rFont val="Arial"/>
        <family val="2"/>
      </rPr>
      <t>13/07/2020</t>
    </r>
    <r>
      <rPr>
        <sz val="11"/>
        <color theme="1"/>
        <rFont val="Arial"/>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</si>
  <si>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family val="2"/>
      </rPr>
      <t>22/10/2020.</t>
    </r>
    <r>
      <rPr>
        <sz val="11"/>
        <color theme="1"/>
        <rFont val="Arial"/>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</si>
  <si>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family val="2"/>
      </rPr>
      <t xml:space="preserve">28/01/2021. </t>
    </r>
    <r>
      <rPr>
        <sz val="11"/>
        <color theme="1"/>
        <rFont val="Arial"/>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</si>
  <si>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t xml:space="preserve">30/04/2021. Verificación realizada por el contratista Sergio Alejandro Matiz Parra
</t>
    </r>
    <r>
      <rPr>
        <sz val="11"/>
        <color rgb="FF000000"/>
        <rFont val="Arial"/>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</si>
  <si>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30/04/2021.  S</t>
    </r>
    <r>
      <rPr>
        <sz val="11"/>
        <color theme="1"/>
        <rFont val="Arial"/>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</si>
  <si>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 acción </t>
    </r>
    <r>
      <rPr>
        <i/>
        <sz val="11"/>
        <color theme="1"/>
        <rFont val="Arial"/>
        <family val="2"/>
      </rPr>
      <t>"Actualizar la base de datos de inventarios".</t>
    </r>
  </si>
  <si>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finalización de la acción "Actualizar la base de datos de inventarios".</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</si>
  <si>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</si>
  <si>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family val="2"/>
      </rPr>
      <t xml:space="preserve">22/10/2020.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</si>
  <si>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</si>
  <si>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rgb="FF000000"/>
        <rFont val="Arial"/>
        <family val="2"/>
      </rPr>
      <t xml:space="preserve">30/04/2021.  Verificación realizada por la profesional Lila María Guzmán.
</t>
    </r>
    <r>
      <rPr>
        <sz val="11"/>
        <color indexed="8"/>
        <rFont val="Arial"/>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</si>
  <si>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theme="1"/>
        <rFont val="Arial"/>
        <family val="2"/>
      </rPr>
      <t>12/05/2021.  L</t>
    </r>
    <r>
      <rPr>
        <sz val="11"/>
        <color theme="1"/>
        <rFont val="Arial"/>
        <family val="2"/>
      </rPr>
      <t>a acción de mejora presentó cumplimiento, toda vez que, se evidenció la gestión sobre los 102 registros, tal como se señala en la AME, concordando con la meta y unidad de medida definida.</t>
    </r>
  </si>
  <si>
    <r>
      <rPr>
        <b/>
        <sz val="11"/>
        <color theme="1"/>
        <rFont val="Arial"/>
        <family val="2"/>
      </rPr>
      <t xml:space="preserve">14/04/2020. </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</si>
  <si>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family val="2"/>
      </rPr>
      <t xml:space="preserve">13/07/2020. </t>
    </r>
    <r>
      <rPr>
        <sz val="11"/>
        <color theme="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</si>
  <si>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family val="2"/>
      </rPr>
      <t xml:space="preserve">22/10/2020. </t>
    </r>
    <r>
      <rPr>
        <sz val="11"/>
        <color theme="1"/>
        <rFont val="Arial"/>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</si>
  <si>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</si>
  <si>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indexed="8"/>
        <rFont val="Arial"/>
        <family val="2"/>
      </rPr>
      <t>12/05/2021.  Verificación realizada por la contratista Eliana  Paola Castro Arrieta</t>
    </r>
    <r>
      <rPr>
        <sz val="11"/>
        <color indexed="8"/>
        <rFont val="Arial"/>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</si>
  <si>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family val="2"/>
      </rPr>
      <t>13/07/2021.  L</t>
    </r>
    <r>
      <rPr>
        <sz val="11"/>
        <color theme="1"/>
        <rFont val="Arial"/>
        <family val="2"/>
      </rPr>
      <t>a acción de mejora presentó cumplimiento, toda vez que, se observó el informe  preliminar de las necesidades de acceso  y dotación de tierras de Comunidades Indígenas.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</si>
  <si>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</si>
  <si>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</si>
  <si>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family val="2"/>
      </rPr>
      <t>22/10/2020.</t>
    </r>
    <r>
      <rPr>
        <sz val="11"/>
        <color theme="1"/>
        <rFont val="Arial"/>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</si>
  <si>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</si>
  <si>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family val="2"/>
      </rPr>
      <t xml:space="preserve">13/07/2021. </t>
    </r>
    <r>
      <rPr>
        <sz val="11"/>
        <color theme="1"/>
        <rFont val="Arial"/>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</si>
  <si>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rFont val="Arial"/>
        <family val="2"/>
      </rPr>
      <t>Hallazgo 8. Adopción de un plan de titulaciones colectivas.</t>
    </r>
    <r>
      <rPr>
        <sz val="11"/>
        <rFont val="Arial"/>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</si>
  <si>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theme="1"/>
        <rFont val="Arial"/>
        <family val="2"/>
      </rPr>
      <t>15/10/2021. L</t>
    </r>
    <r>
      <rPr>
        <sz val="11"/>
        <color theme="1"/>
        <rFont val="Arial"/>
        <family val="2"/>
      </rPr>
      <t>a acción de mejora presento cumplimiento, dado que, se observó el Plan de Titulaciones Colectividad para los Territorios Étnicos de las Comunidades Negras e Indígenas del País.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</si>
  <si>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ejecución de las acciones planteadas para subsanar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</si>
  <si>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</si>
  <si>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family val="2"/>
      </rPr>
      <t>22/10/2020.</t>
    </r>
    <r>
      <rPr>
        <sz val="11"/>
        <color theme="1"/>
        <rFont val="Arial"/>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</si>
  <si>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family val="2"/>
      </rPr>
      <t xml:space="preserve">22/01/2021.  </t>
    </r>
    <r>
      <rPr>
        <sz val="11"/>
        <color theme="1"/>
        <rFont val="Arial"/>
        <family val="2"/>
      </rPr>
      <t>La acción de mejora se encuentra en términos, siendo el periodo comprendido del 2021/04/05 al 2021/08/13 el establecido para su ejecución.</t>
    </r>
  </si>
  <si>
    <r>
      <rPr>
        <b/>
        <sz val="11"/>
        <color theme="1"/>
        <rFont val="Arial"/>
        <family val="2"/>
      </rPr>
      <t>13/07/2021.</t>
    </r>
    <r>
      <rPr>
        <sz val="11"/>
        <color theme="1"/>
        <rFont val="Arial"/>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</si>
  <si>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family val="2"/>
      </rPr>
      <t>15/10/2021.</t>
    </r>
    <r>
      <rPr>
        <sz val="11"/>
        <color theme="1"/>
        <rFont val="Arial"/>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family val="2"/>
      </rPr>
      <t>Plan de Titulaciones Colectividad para los Territorios Étnicos de las Comunidades Negras e Indígenas del País" del 30/09/2021</t>
    </r>
    <r>
      <rPr>
        <sz val="11"/>
        <color theme="1"/>
        <rFont val="Arial"/>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</si>
  <si>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indexed="8"/>
        <rFont val="Arial"/>
        <family val="2"/>
      </rPr>
      <t>Hallazgo 9. Priorización y focalización para la constitución, ampliación, saneamiento o reestructuración de resguardos indígenas.</t>
    </r>
    <r>
      <rPr>
        <sz val="11"/>
        <color theme="1"/>
        <rFont val="Arial"/>
        <family val="2"/>
      </rPr>
      <t xml:space="preserve"> De conformidad con la información suministrada por la Agencia Nacional de Tierras, </t>
    </r>
    <r>
      <rPr>
        <sz val="11"/>
        <color rgb="FFFF0000"/>
        <rFont val="Arial"/>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</si>
  <si>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</si>
  <si>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family val="2"/>
      </rPr>
      <t>14/04/2020.</t>
    </r>
    <r>
      <rPr>
        <sz val="11"/>
        <color theme="1"/>
        <rFont val="Arial"/>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</si>
  <si>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rgb="FFFF0000"/>
        <rFont val="Arial"/>
        <family val="2"/>
      </rPr>
      <t xml:space="preserve">Actividad en Gestión: </t>
    </r>
    <r>
      <rPr>
        <sz val="11"/>
        <color rgb="FFFF0000"/>
        <rFont val="Arial"/>
        <family val="2"/>
      </rPr>
      <t xml:space="preserve"> </t>
    </r>
    <r>
      <rPr>
        <sz val="11"/>
        <rFont val="Arial"/>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</si>
  <si>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</si>
  <si>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family val="2"/>
      </rPr>
      <t xml:space="preserve">22/10/2020. </t>
    </r>
    <r>
      <rPr>
        <sz val="11"/>
        <color theme="1"/>
        <rFont val="Arial"/>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</si>
  <si>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family val="2"/>
      </rPr>
      <t xml:space="preserve">
28/01/2020.</t>
    </r>
    <r>
      <rPr>
        <sz val="11"/>
        <color theme="1"/>
        <rFont val="Arial"/>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</si>
  <si>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</si>
  <si>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family val="2"/>
      </rPr>
      <t>La verificación de la presente actividad fue adelantada por la profesional Lila María Guzmán</t>
    </r>
    <r>
      <rPr>
        <sz val="11"/>
        <color theme="1"/>
        <rFont val="Arial"/>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</si>
  <si>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</si>
  <si>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14/04/2020. </t>
    </r>
    <r>
      <rPr>
        <sz val="11"/>
        <color theme="1"/>
        <rFont val="Arial"/>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</si>
  <si>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r>
      <rPr>
        <b/>
        <sz val="11"/>
        <color theme="1"/>
        <rFont val="Arial"/>
        <family val="2"/>
      </rPr>
      <t xml:space="preserve">14/04/2020. </t>
    </r>
    <r>
      <rPr>
        <sz val="11"/>
        <color theme="1"/>
        <rFont val="Arial"/>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family val="2"/>
      </rPr>
      <t xml:space="preserve">
Si bien la acción formulada se cumplió, la Oficina de Control Interno solicita se allegue en el próximo seguimiento, las gestiones correspondientes frente a la respuesta dada por el Ministerio.</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</si>
  <si>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</si>
  <si>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27/10/2020.  </t>
    </r>
    <r>
      <rPr>
        <sz val="11"/>
        <color theme="1"/>
        <rFont val="Arial"/>
        <family val="2"/>
      </rPr>
      <t>Actividad ejecutada con corte al III Trimestre de 2020.</t>
    </r>
  </si>
  <si>
    <r>
      <rPr>
        <b/>
        <sz val="11"/>
        <color theme="1"/>
        <rFont val="Arial"/>
        <family val="2"/>
      </rPr>
      <t>14/04/2020.</t>
    </r>
    <r>
      <rPr>
        <sz val="11"/>
        <color theme="1"/>
        <rFont val="Arial"/>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</si>
  <si>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rgb="FFFF0000"/>
        <rFont val="Arial"/>
        <family val="2"/>
      </rPr>
      <t xml:space="preserve">Actividad en Gestión: </t>
    </r>
    <r>
      <rPr>
        <sz val="11"/>
        <rFont val="Arial"/>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</si>
  <si>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rPr>
        <b/>
        <sz val="11"/>
        <color theme="1"/>
        <rFont val="Arial"/>
        <family val="2"/>
      </rPr>
      <t xml:space="preserve">13/07/2020.  </t>
    </r>
    <r>
      <rPr>
        <sz val="11"/>
        <color theme="1"/>
        <rFont val="Arial"/>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</si>
  <si>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family val="2"/>
      </rPr>
      <t>22/10/2020.</t>
    </r>
    <r>
      <rPr>
        <sz val="11"/>
        <color theme="1"/>
        <rFont val="Arial"/>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</si>
  <si>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t xml:space="preserve">Se solicita pasar el estado de esta acción a </t>
    </r>
    <r>
      <rPr>
        <b/>
        <sz val="11"/>
        <color theme="1"/>
        <rFont val="Arial"/>
        <family val="2"/>
      </rPr>
      <t xml:space="preserve">"ejecutada". </t>
    </r>
    <r>
      <rPr>
        <sz val="11"/>
        <color theme="1"/>
        <rFont val="Arial"/>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</si>
  <si>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rPr>
        <b/>
        <sz val="11"/>
        <color theme="1"/>
        <rFont val="Arial"/>
        <family val="2"/>
      </rPr>
      <t>14/04/2020.</t>
    </r>
    <r>
      <rPr>
        <sz val="11"/>
        <color theme="1"/>
        <rFont val="Arial"/>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</si>
  <si>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rgb="FF92D050"/>
        <rFont val="Arial"/>
        <family val="2"/>
      </rPr>
      <t xml:space="preserve">Acción Ejecutada: </t>
    </r>
    <r>
      <rPr>
        <sz val="11"/>
        <rFont val="Arial"/>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</si>
  <si>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theme="1"/>
        <rFont val="Arial"/>
        <family val="2"/>
      </rPr>
      <t xml:space="preserve">13/07/2020. </t>
    </r>
    <r>
      <rPr>
        <sz val="11"/>
        <color theme="1"/>
        <rFont val="Arial"/>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</si>
  <si>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family val="2"/>
      </rPr>
      <t xml:space="preserve">19/10/2020. </t>
    </r>
    <r>
      <rPr>
        <sz val="11"/>
        <color theme="1"/>
        <rFont val="Arial"/>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family val="2"/>
      </rPr>
      <t>22/10/2020.</t>
    </r>
    <r>
      <rPr>
        <sz val="11"/>
        <color theme="1"/>
        <rFont val="Arial"/>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</si>
  <si>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family val="2"/>
      </rPr>
      <t>06/01/2021.</t>
    </r>
    <r>
      <rPr>
        <sz val="11"/>
        <color theme="1"/>
        <rFont val="Arial"/>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</si>
  <si>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</si>
  <si>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family val="2"/>
      </rPr>
      <t>RECOMENDACIONES EVENTUALIDADES FORMULADAS</t>
    </r>
    <r>
      <rPr>
        <sz val="11"/>
        <color theme="1"/>
        <rFont val="Arial"/>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family val="2"/>
      </rPr>
      <t xml:space="preserve">REFLEXIONES DEL HALLAZGO
</t>
    </r>
    <r>
      <rPr>
        <sz val="11"/>
        <color theme="1"/>
        <rFont val="Arial"/>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</si>
  <si>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</si>
  <si>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family val="2"/>
      </rPr>
      <t xml:space="preserve">15/10/2021.  </t>
    </r>
    <r>
      <rPr>
        <sz val="11"/>
        <color theme="1"/>
        <rFont val="Arial"/>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family val="2"/>
      </rPr>
      <t>Primer Informe de seguimiento cuatrimestral  de Revisión, Migración y Adopción del Sistema Integrado de Tierras</t>
    </r>
    <r>
      <rPr>
        <sz val="11"/>
        <color theme="1"/>
        <rFont val="Arial"/>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family val="2"/>
      </rPr>
      <t>Segundo Informe de seguimiento cuatrimestral  de Revisión, Migración y Adopción del Sistema Integrado de Tierras en los módulos 1071, 2333 y 1066</t>
    </r>
    <r>
      <rPr>
        <sz val="11"/>
        <color theme="1"/>
        <rFont val="Arial"/>
        <family val="2"/>
      </rPr>
      <t xml:space="preserve">, a la fecha de presentación del informe el proyecto cuenta con un avance real del 38%, un valor planeado del 32% dando un indicador de SPI1 de 1,13.
</t>
    </r>
    <r>
      <rPr>
        <b/>
        <sz val="11"/>
        <color theme="1"/>
        <rFont val="Arial"/>
        <family val="2"/>
      </rPr>
      <t>Tercer Informe de seguimiento cuatrimestral  de Revisión, Migración y Adopción del Sistema Integrado de Tierras en los módulos 1071, 2333 y 1066</t>
    </r>
    <r>
      <rPr>
        <sz val="11"/>
        <color theme="1"/>
        <rFont val="Arial"/>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</si>
  <si>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family val="2"/>
      </rPr>
      <t>19/01/2022.</t>
    </r>
    <r>
      <rPr>
        <sz val="11"/>
        <color theme="1"/>
        <rFont val="Arial"/>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</si>
  <si>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family val="2"/>
      </rPr>
      <t>4/04/2022.</t>
    </r>
    <r>
      <rPr>
        <sz val="11"/>
        <color theme="1"/>
        <rFont val="Arial"/>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</si>
  <si>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family val="2"/>
      </rPr>
      <t xml:space="preserve">6/07/2022. </t>
    </r>
    <r>
      <rPr>
        <sz val="11"/>
        <color theme="1"/>
        <rFont val="Arial"/>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</si>
  <si>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color theme="1"/>
        <rFont val="Arial"/>
        <family val="2"/>
      </rPr>
      <t xml:space="preserve">30/09/2022 </t>
    </r>
    <r>
      <rPr>
        <sz val="11"/>
        <color theme="1"/>
        <rFont val="Arial"/>
        <family val="2"/>
      </rPr>
      <t xml:space="preserve">Actividad ejecutada: 
Se adjunta el sexto (06) informe de seis (06) correspondiente al segundo cuatrimestre 2022 (mayo-agosto) cuyo alcance es la migración de expedientes, usabilidad del Sistema, Control de Calidad a los datos migrados, revisión de los flujos de acuerdo a la actualización de los procedimientos y ajustes al Sistema. 
La evidencia de la anterior información, se remite en los archivos 
Anexo 1y2 - Cronograma_version_31_08_2022
Anexo 3 - Reporte_Decreto_1066 agosto 31
Anexo 3 - Reporte_Decreto_1071 agosto 31
Anexo 3 - Reporte_Decreto_2333 agosto 31
Anexo 4 - BASE DE DATOS ETNICOS DAE_30_08_2022
Anexo 5 - PLAN DE ACCION DE RIESGOS V2
Informe Avance SIT - Cuatrimestral may-ago V3
 </t>
    </r>
  </si>
  <si>
    <r>
      <rPr>
        <b/>
        <sz val="11"/>
        <color theme="1"/>
        <rFont val="Arial"/>
        <family val="2"/>
      </rPr>
      <t>7/10/2022.</t>
    </r>
    <r>
      <rPr>
        <sz val="11"/>
        <color theme="1"/>
        <rFont val="Arial"/>
        <family val="2"/>
      </rPr>
      <t xml:space="preserve"> La Dirección de Asuntos Étnicos (DAE), allega información que soporta la entrega del sexto informe de seguimiento al cronograma de actividades para la implementación SIT. 
Por lo anterior,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
Verificación realizada por el contratista Marco Aurelio Cumbe Andrade.</t>
    </r>
  </si>
  <si>
    <r>
      <rPr>
        <b/>
        <sz val="11"/>
        <color indexed="8"/>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</si>
  <si>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family val="2"/>
      </rPr>
      <t xml:space="preserve">19/10/2020. </t>
    </r>
    <r>
      <rPr>
        <sz val="11"/>
        <color theme="1"/>
        <rFont val="Arial"/>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</si>
  <si>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family val="2"/>
      </rPr>
      <t xml:space="preserve">
21/04/2020. </t>
    </r>
    <r>
      <rPr>
        <sz val="11"/>
        <color theme="1"/>
        <rFont val="Arial"/>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</si>
  <si>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t xml:space="preserve">Se realizó el inventario de necesidades para la implementación de sistema de información. 
</t>
    </r>
    <r>
      <rPr>
        <b/>
        <sz val="11"/>
        <color theme="1"/>
        <rFont val="Arial"/>
        <family val="2"/>
      </rPr>
      <t>Evidencia</t>
    </r>
    <r>
      <rPr>
        <sz val="11"/>
        <color theme="1"/>
        <rFont val="Arial"/>
        <family val="2"/>
      </rPr>
      <t>:  
Inventario Requerimientos Asuntos Étnicos.xlsx</t>
    </r>
  </si>
  <si>
    <r>
      <rPr>
        <b/>
        <sz val="11"/>
        <color theme="1"/>
        <rFont val="Arial"/>
        <family val="2"/>
      </rPr>
      <t xml:space="preserve">16/07/2020. </t>
    </r>
    <r>
      <rPr>
        <sz val="11"/>
        <color theme="1"/>
        <rFont val="Arial"/>
        <family val="2"/>
      </rPr>
      <t xml:space="preserve">Se observó inventario de requerimientos perteneciente a la Dirección de Asuntos Étnicos, así:
</t>
    </r>
    <r>
      <rPr>
        <b/>
        <sz val="11"/>
        <color theme="1"/>
        <rFont val="Arial"/>
        <family val="2"/>
      </rPr>
      <t>ACCTI-P-008 CONSTIT, AMPLIAC, SANEAM O REESTRUCT DE RESG INDÍGENAS (Decreto 1071).</t>
    </r>
    <r>
      <rPr>
        <sz val="11"/>
        <color theme="1"/>
        <rFont val="Arial"/>
        <family val="2"/>
      </rPr>
      <t xml:space="preserve"> Se encuentra en implementado en el SIT y fue entregado a la DAE , Mediante memorando 20202200116953 se solicita a la DAE el uso y apropiación del módulo entregado.
</t>
    </r>
    <r>
      <rPr>
        <b/>
        <sz val="11"/>
        <color theme="1"/>
        <rFont val="Arial"/>
        <family val="2"/>
      </rPr>
      <t xml:space="preserve">ADMTI-P-002 PROTECCIÓN TERRITORIOS ANCESTRALES DE COMUNIDADES INDÍGENAS (Decreto 2333). </t>
    </r>
    <r>
      <rPr>
        <sz val="11"/>
        <color theme="1"/>
        <rFont val="Arial"/>
        <family val="2"/>
      </rPr>
      <t xml:space="preserve">Se encuentra en implementado en el SIT y fue entregado a la DAE , Mediante memorando 20202200116953 se solicita a la DAE el uso y apropiación del módulo entregado.
</t>
    </r>
    <r>
      <rPr>
        <b/>
        <sz val="11"/>
        <color theme="1"/>
        <rFont val="Arial"/>
        <family val="2"/>
      </rPr>
      <t xml:space="preserve">ACCTI-P-007 TITULACIÓN COLECTIVA A COMUNIDADES NEGRAS (Decreto 1066). </t>
    </r>
    <r>
      <rPr>
        <sz val="11"/>
        <color theme="1"/>
        <rFont val="Arial"/>
        <family val="2"/>
      </rPr>
      <t xml:space="preserve">Se cerro la fase de pruebas por el equipo de la SSIT.
</t>
    </r>
    <r>
      <rPr>
        <b/>
        <sz val="11"/>
        <color theme="1"/>
        <rFont val="Arial"/>
        <family val="2"/>
      </rPr>
      <t xml:space="preserve">SEJUT-P-002 DESLINDE Y CLARIFICACIÓN DE TIERRAS DE ASUNTOS ÉTNICOS. </t>
    </r>
    <r>
      <rPr>
        <sz val="11"/>
        <color theme="1"/>
        <rFont val="Arial"/>
        <family val="2"/>
      </rPr>
      <t xml:space="preserve">En espera de la definición de la nueva versión y posterior priorización. 
</t>
    </r>
    <r>
      <rPr>
        <b/>
        <sz val="11"/>
        <color theme="1"/>
        <rFont val="Arial"/>
        <family val="2"/>
      </rPr>
      <t xml:space="preserve">ACCTI-P-009 IMPLEM. INICIATIVAS COMUNIT. CON ENFO. DIFER. ÉTNICO ASOC. AL COMPON. DE LEGALIZ. </t>
    </r>
    <r>
      <rPr>
        <sz val="11"/>
        <color theme="1"/>
        <rFont val="Arial"/>
        <family val="2"/>
      </rPr>
      <t xml:space="preserve">Requerimiento identificado con estimación de alto nivel. (Ver hoja de caracterización de la necesidad)
</t>
    </r>
    <r>
      <rPr>
        <b/>
        <sz val="11"/>
        <color theme="1"/>
        <rFont val="Arial"/>
        <family val="2"/>
      </rPr>
      <t xml:space="preserve">ACCTI-P-010-COMPRA-DIRECTA-DE-PREDIOS-V2. </t>
    </r>
    <r>
      <rPr>
        <sz val="11"/>
        <color theme="1"/>
        <rFont val="Arial"/>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</si>
  <si>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family val="2"/>
      </rPr>
      <t xml:space="preserve">19/10/2020. </t>
    </r>
    <r>
      <rPr>
        <sz val="11"/>
        <color theme="1"/>
        <rFont val="Arial"/>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Iniciativas comunitarias - Gestión de iniciativas comunitarias con enfoque diferencial Étnico.  </t>
    </r>
    <r>
      <rPr>
        <sz val="11"/>
        <color theme="1"/>
        <rFont val="Arial"/>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</si>
  <si>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family val="2"/>
      </rPr>
      <t xml:space="preserve">13/07/2020. </t>
    </r>
    <r>
      <rPr>
        <sz val="11"/>
        <color theme="1"/>
        <rFont val="Arial"/>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</si>
  <si>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family val="2"/>
      </rPr>
      <t>14/04/2020.</t>
    </r>
    <r>
      <rPr>
        <sz val="11"/>
        <color theme="1"/>
        <rFont val="Arial"/>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</si>
  <si>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rgb="FF92D050"/>
        <rFont val="Arial"/>
        <family val="2"/>
      </rPr>
      <t xml:space="preserve">Acción Ejecutada:  </t>
    </r>
    <r>
      <rPr>
        <sz val="11"/>
        <rFont val="Arial"/>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</si>
  <si>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rPr>
        <b/>
        <sz val="11"/>
        <color theme="1"/>
        <rFont val="Arial"/>
        <family val="2"/>
      </rPr>
      <t xml:space="preserve">13/07/2020. </t>
    </r>
    <r>
      <rPr>
        <sz val="11"/>
        <color theme="1"/>
        <rFont val="Arial"/>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</si>
  <si>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theme="1"/>
        <rFont val="Arial"/>
        <family val="2"/>
      </rPr>
      <t xml:space="preserve">07/01/2021.  </t>
    </r>
    <r>
      <rPr>
        <sz val="11"/>
        <color theme="1"/>
        <rFont val="Arial"/>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</si>
  <si>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14/04/2020. </t>
    </r>
    <r>
      <rPr>
        <sz val="11"/>
        <color theme="1"/>
        <rFont val="Arial"/>
        <family val="2"/>
      </rPr>
      <t xml:space="preserve"> Se observaron 3 actas de reunión realizadas así:
</t>
    </r>
    <r>
      <rPr>
        <b/>
        <sz val="11"/>
        <color theme="1"/>
        <rFont val="Arial"/>
        <family val="2"/>
      </rPr>
      <t xml:space="preserve">1. Enero 22 del 2020. </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Febrero 19 del 2020. </t>
    </r>
    <r>
      <rPr>
        <sz val="11"/>
        <color theme="1"/>
        <rFont val="Arial"/>
        <family val="2"/>
      </rPr>
      <t xml:space="preserve">Reunión interinstitucional URT - AT, con el objetivo de dar cumplimiento a ordenes R.I Urada Jiguamiandó.  Sin firma.
</t>
    </r>
    <r>
      <rPr>
        <b/>
        <sz val="11"/>
        <color theme="1"/>
        <rFont val="Arial"/>
        <family val="2"/>
      </rPr>
      <t>3. Marzo 5 del 2020.</t>
    </r>
    <r>
      <rPr>
        <sz val="11"/>
        <color theme="1"/>
        <rFont val="Arial"/>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</si>
  <si>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t xml:space="preserve">Acción Ejecutada: </t>
    </r>
    <r>
      <rPr>
        <sz val="11"/>
        <rFont val="Arial"/>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family val="2"/>
      </rPr>
      <t xml:space="preserve">
</t>
    </r>
    <r>
      <rPr>
        <sz val="11"/>
        <rFont val="Arial"/>
        <family val="2"/>
      </rPr>
      <t>Es de resaltar que por continuar en la Emergencia Sanitaria, no es posible tener la firma en original de los asistentes.</t>
    </r>
    <r>
      <rPr>
        <b/>
        <sz val="11"/>
        <color rgb="FF92D050"/>
        <rFont val="Arial"/>
        <family val="2"/>
      </rPr>
      <t xml:space="preserve">
</t>
    </r>
    <r>
      <rPr>
        <sz val="11"/>
        <rFont val="Arial"/>
        <family val="2"/>
      </rPr>
      <t>Se anexan los soportes descritos en archivo PDF AMC-396.</t>
    </r>
  </si>
  <si>
    <r>
      <t xml:space="preserve">Acción Ejecutada: se anexan siete (07) actas de reuniones con la URT en el marco de la priorización de casos, en las cuales se enuncia los asistentes a las mismas:
1. </t>
    </r>
    <r>
      <rPr>
        <b/>
        <sz val="11"/>
        <color theme="1"/>
        <rFont val="Arial"/>
        <family val="2"/>
      </rPr>
      <t>22012020:</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family val="2"/>
      </rPr>
      <t xml:space="preserve">10032020: </t>
    </r>
    <r>
      <rPr>
        <sz val="11"/>
        <color theme="1"/>
        <rFont val="Arial"/>
        <family val="2"/>
      </rPr>
      <t xml:space="preserve">Reunión protocolo de articulación entre ANT-URT.
3. </t>
    </r>
    <r>
      <rPr>
        <b/>
        <sz val="11"/>
        <color theme="1"/>
        <rFont val="Arial"/>
        <family val="2"/>
      </rPr>
      <t xml:space="preserve">16042020: </t>
    </r>
    <r>
      <rPr>
        <sz val="11"/>
        <color theme="1"/>
        <rFont val="Arial"/>
        <family val="2"/>
      </rPr>
      <t xml:space="preserve">primera sesión de la mesa de Articulación en Asuntos Étnicos (MAAE) de la ANT y la URT.
4. </t>
    </r>
    <r>
      <rPr>
        <b/>
        <sz val="11"/>
        <color theme="1"/>
        <rFont val="Arial"/>
        <family val="2"/>
      </rPr>
      <t xml:space="preserve">16062020: </t>
    </r>
    <r>
      <rPr>
        <sz val="11"/>
        <color theme="1"/>
        <rFont val="Arial"/>
        <family val="2"/>
      </rPr>
      <t xml:space="preserve">Correspondiente a la reunión de la etapa administrativa del Consejo Comunitario Zanjón de Garrapatero.
5. </t>
    </r>
    <r>
      <rPr>
        <b/>
        <sz val="11"/>
        <color theme="1"/>
        <rFont val="Arial"/>
        <family val="2"/>
      </rPr>
      <t xml:space="preserve">30072020: </t>
    </r>
    <r>
      <rPr>
        <sz val="11"/>
        <color theme="1"/>
        <rFont val="Arial"/>
        <family val="2"/>
      </rPr>
      <t xml:space="preserve">primera sesión de seguimiento a la mesa de articulación en Asuntos Étnicos (MAAE) de la ANT y URT.
6. </t>
    </r>
    <r>
      <rPr>
        <b/>
        <sz val="11"/>
        <color theme="1"/>
        <rFont val="Arial"/>
        <family val="2"/>
      </rPr>
      <t xml:space="preserve">10082020: </t>
    </r>
    <r>
      <rPr>
        <sz val="11"/>
        <color theme="1"/>
        <rFont val="Arial"/>
        <family val="2"/>
      </rPr>
      <t xml:space="preserve">Mesa Bilateral Unidad de Agencia Nacional de Tierras – Restitución de Tierras, Cumplimiento ruta étnica de protección
Art. 150 Decreto Ley 4633 de 2011.
7. </t>
    </r>
    <r>
      <rPr>
        <b/>
        <sz val="11"/>
        <color theme="1"/>
        <rFont val="Arial"/>
        <family val="2"/>
      </rPr>
      <t xml:space="preserve">21092020:  </t>
    </r>
    <r>
      <rPr>
        <sz val="11"/>
        <color theme="1"/>
        <rFont val="Arial"/>
        <family val="2"/>
      </rPr>
      <t>Reunión articulación ANT-UAERTD: Comunidad Irocobingkayra del Pueblo Barí.</t>
    </r>
  </si>
  <si>
    <r>
      <rPr>
        <b/>
        <sz val="11"/>
        <color theme="1"/>
        <rFont val="Arial"/>
        <family val="2"/>
      </rPr>
      <t xml:space="preserve">07/01/2021. </t>
    </r>
    <r>
      <rPr>
        <sz val="11"/>
        <color theme="1"/>
        <rFont val="Arial"/>
        <family val="2"/>
      </rPr>
      <t xml:space="preserve">Se observaron 9 actas de reuniones con la URT en el marco de la priorización de casos:
</t>
    </r>
    <r>
      <rPr>
        <b/>
        <sz val="11"/>
        <color theme="1"/>
        <rFont val="Arial"/>
        <family val="2"/>
      </rPr>
      <t>1. Acta del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Acta del 19/02/2020. </t>
    </r>
    <r>
      <rPr>
        <sz val="11"/>
        <color theme="1"/>
        <rFont val="Arial"/>
        <family val="2"/>
      </rPr>
      <t xml:space="preserve">Reunión interinstitucional URT - AT, con el objetivo de dar cumplimiento a ordenes R.I Urada Jiguamiandó.  Sin firma, con listado de asistencia firmado.
</t>
    </r>
    <r>
      <rPr>
        <b/>
        <sz val="11"/>
        <color theme="1"/>
        <rFont val="Arial"/>
        <family val="2"/>
      </rPr>
      <t xml:space="preserve">3. Acta del 05/03/2020. </t>
    </r>
    <r>
      <rPr>
        <sz val="11"/>
        <color theme="1"/>
        <rFont val="Arial"/>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family val="2"/>
      </rPr>
      <t>4, Acta del 10/03/2020</t>
    </r>
    <r>
      <rPr>
        <sz val="11"/>
        <color theme="1"/>
        <rFont val="Arial"/>
        <family val="2"/>
      </rPr>
      <t xml:space="preserve">., cuyo objetivo fue Revisar conjuntamente y protocolizar la ruta de articulación en asuntos étnicos entre la ANT y la URT. Reunión virtual sin soporte de asistencia. </t>
    </r>
    <r>
      <rPr>
        <b/>
        <sz val="11"/>
        <color theme="1"/>
        <rFont val="Arial"/>
        <family val="2"/>
      </rPr>
      <t xml:space="preserve">
5. Acta del 16/04/2020, </t>
    </r>
    <r>
      <rPr>
        <sz val="11"/>
        <color theme="1"/>
        <rFont val="Arial"/>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family val="2"/>
      </rPr>
      <t xml:space="preserve">6. 16/06/2020, </t>
    </r>
    <r>
      <rPr>
        <sz val="11"/>
        <color theme="1"/>
        <rFont val="Arial"/>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family val="2"/>
      </rPr>
      <t xml:space="preserve">7. Acta del 30/072020, </t>
    </r>
    <r>
      <rPr>
        <sz val="11"/>
        <color theme="1"/>
        <rFont val="Arial"/>
        <family val="2"/>
      </rPr>
      <t xml:space="preserve">cuyo objetivo fue desarrollar la primera sesión de seguimiento de la mesa de Articulación en Asuntos Étnicos (MAAE) de la ANT y la URT.  Reunión virtual sin soporte de asistencia. 
</t>
    </r>
    <r>
      <rPr>
        <b/>
        <sz val="11"/>
        <color theme="1"/>
        <rFont val="Arial"/>
        <family val="2"/>
      </rPr>
      <t xml:space="preserve">8.  Acta del 11/08/2020, </t>
    </r>
    <r>
      <rPr>
        <sz val="11"/>
        <color theme="1"/>
        <rFont val="Arial"/>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family val="2"/>
      </rPr>
      <t>9. Acta del 21/09/2020,</t>
    </r>
    <r>
      <rPr>
        <sz val="11"/>
        <color theme="1"/>
        <rFont val="Arial"/>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</si>
  <si>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21/10/2020.  </t>
    </r>
    <r>
      <rPr>
        <sz val="11"/>
        <color theme="1"/>
        <rFont val="Arial"/>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</si>
  <si>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family val="2"/>
      </rPr>
      <t>Se adjunta Gestión: A</t>
    </r>
    <r>
      <rPr>
        <sz val="11"/>
        <color theme="1"/>
        <rFont val="Arial"/>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</si>
  <si>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 xml:space="preserve">Avances de cumplimiento primer trimestre 2021
</t>
    </r>
    <r>
      <rPr>
        <sz val="11"/>
        <color theme="1"/>
        <rFont val="Arial"/>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family val="2"/>
      </rPr>
      <t xml:space="preserve">Avances de cumplimiento segundo trimestre 2021
</t>
    </r>
    <r>
      <rPr>
        <sz val="11"/>
        <color theme="1"/>
        <rFont val="Arial"/>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family val="2"/>
      </rPr>
      <t xml:space="preserve">
</t>
    </r>
  </si>
  <si>
    <r>
      <rPr>
        <b/>
        <sz val="11"/>
        <color theme="1"/>
        <rFont val="Arial"/>
        <family val="2"/>
      </rPr>
      <t xml:space="preserve">21/01/2021. </t>
    </r>
    <r>
      <rPr>
        <sz val="11"/>
        <color theme="1"/>
        <rFont val="Arial"/>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</si>
  <si>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family val="2"/>
      </rPr>
      <t>13/02/2020</t>
    </r>
    <r>
      <rPr>
        <sz val="11"/>
        <color theme="1"/>
        <rFont val="Arial"/>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</si>
  <si>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 xml:space="preserve">Se adjunta Gestión: </t>
    </r>
    <r>
      <rPr>
        <sz val="11"/>
        <color theme="1"/>
        <rFont val="Arial"/>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</si>
  <si>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family val="2"/>
      </rPr>
      <t>21/10/2020.</t>
    </r>
    <r>
      <rPr>
        <sz val="11"/>
        <color theme="1"/>
        <rFont val="Arial"/>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</si>
  <si>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family val="2"/>
      </rPr>
      <t xml:space="preserve">21/01/2021. </t>
    </r>
    <r>
      <rPr>
        <sz val="11"/>
        <color theme="1"/>
        <rFont val="Arial"/>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</si>
  <si>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family val="2"/>
      </rPr>
      <t xml:space="preserve">13/10/2021. </t>
    </r>
    <r>
      <rPr>
        <sz val="11"/>
        <color theme="1"/>
        <rFont val="Arial"/>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</si>
  <si>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06/07/2020: </t>
    </r>
    <r>
      <rPr>
        <sz val="11"/>
        <color theme="1"/>
        <rFont val="Arial"/>
        <family val="2"/>
      </rPr>
      <t>la acción de mejora continua se encuentra en términos para su ejecución, su inicio se encuentra programado para el mes de julio del 2020.</t>
    </r>
  </si>
  <si>
    <r>
      <rPr>
        <b/>
        <sz val="11"/>
        <color theme="1"/>
        <rFont val="Arial"/>
        <family val="2"/>
      </rPr>
      <t xml:space="preserve">15/01/2021. </t>
    </r>
    <r>
      <rPr>
        <sz val="11"/>
        <color theme="1"/>
        <rFont val="Arial"/>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</si>
  <si>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family val="2"/>
      </rPr>
      <t xml:space="preserve">31/03/2021 </t>
    </r>
    <r>
      <rPr>
        <sz val="11"/>
        <color theme="1"/>
        <rFont val="Arial"/>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family val="2"/>
      </rPr>
      <t xml:space="preserve">30/06/2021 </t>
    </r>
    <r>
      <rPr>
        <sz val="11"/>
        <color theme="1"/>
        <rFont val="Arial"/>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</si>
  <si>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r>
      <rPr>
        <b/>
        <sz val="11"/>
        <color theme="1"/>
        <rFont val="Arial"/>
        <family val="2"/>
      </rPr>
      <t xml:space="preserve">15/07/2021.  </t>
    </r>
    <r>
      <rPr>
        <sz val="11"/>
        <color theme="1"/>
        <rFont val="Arial"/>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family val="2"/>
      </rPr>
      <t xml:space="preserve">
07/07/2021.</t>
    </r>
    <r>
      <rPr>
        <sz val="11"/>
        <color theme="1"/>
        <rFont val="Arial"/>
        <family val="2"/>
      </rPr>
      <t xml:space="preserve"> La Secretaría General suministró los siguientes documentos:
</t>
    </r>
    <r>
      <rPr>
        <b/>
        <sz val="11"/>
        <color theme="1"/>
        <rFont val="Arial"/>
        <family val="2"/>
      </rPr>
      <t>INFORME PROCEDIMIENTOS ADMINISTRTIVOS - CONTRATO DE ARRENDAMIENTO SOBRE BALDIOS RESERVADOS ARCHIPIELAGO DE NUESTRA SEÑORA DEL ROSARIO Y SAN BERNARDO</t>
    </r>
    <r>
      <rPr>
        <sz val="11"/>
        <color theme="1"/>
        <rFont val="Arial"/>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family val="2"/>
      </rPr>
      <t>INFORME DE CARTERA E INGRESOS ARRENDAMIENTOS ISLAS DEL ROSARIO Y SAN BERNARNDO, CORTE 25/06/2021.</t>
    </r>
    <r>
      <rPr>
        <sz val="11"/>
        <color theme="1"/>
        <rFont val="Arial"/>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family val="2"/>
      </rPr>
      <t xml:space="preserve">INFORME GENERAL DE LA GESTIÓN DE SUPERVISIÓN. </t>
    </r>
    <r>
      <rPr>
        <sz val="11"/>
        <color theme="1"/>
        <rFont val="Arial"/>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</si>
  <si>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family val="2"/>
      </rPr>
      <t xml:space="preserve">13/10/2021. </t>
    </r>
    <r>
      <rPr>
        <sz val="11"/>
        <color theme="1"/>
        <rFont val="Arial"/>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</si>
  <si>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13/07/2021. </t>
    </r>
    <r>
      <rPr>
        <sz val="11"/>
        <color theme="1"/>
        <rFont val="Arial"/>
        <family val="2"/>
      </rPr>
      <t xml:space="preserve"> a acción de mejora presentó cumplimiento, toda vez que, se observó el documento de lineamiento elaborado.</t>
    </r>
  </si>
  <si>
    <r>
      <rPr>
        <b/>
        <sz val="11"/>
        <color theme="1"/>
        <rFont val="Arial"/>
        <family val="2"/>
      </rPr>
      <t>06/07/2020:</t>
    </r>
    <r>
      <rPr>
        <sz val="11"/>
        <color theme="1"/>
        <rFont val="Arial"/>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</si>
  <si>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family val="2"/>
      </rPr>
      <t xml:space="preserve">15/10/2020. </t>
    </r>
    <r>
      <rPr>
        <sz val="11"/>
        <color theme="1"/>
        <rFont val="Arial"/>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</si>
  <si>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r>
      <rPr>
        <b/>
        <sz val="11"/>
        <color theme="1"/>
        <rFont val="Arial"/>
        <family val="2"/>
      </rPr>
      <t xml:space="preserve">15/01/2021. </t>
    </r>
    <r>
      <rPr>
        <sz val="11"/>
        <color theme="1"/>
        <rFont val="Arial"/>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</si>
  <si>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r>
      <rPr>
        <b/>
        <sz val="11"/>
        <color theme="1"/>
        <rFont val="Arial"/>
        <family val="2"/>
      </rPr>
      <t>02/072021.</t>
    </r>
    <r>
      <rPr>
        <sz val="11"/>
        <color theme="1"/>
        <rFont val="Arial"/>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</si>
  <si>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rFont val="Arial"/>
        <family val="2"/>
      </rPr>
      <t xml:space="preserve">Hallazgo 1. Legalización recursos entregados en administración.  </t>
    </r>
    <r>
      <rPr>
        <sz val="11"/>
        <rFont val="Arial"/>
        <family val="2"/>
      </rPr>
      <t xml:space="preserve"> En desarrollo de la auditoría financiera, </t>
    </r>
    <r>
      <rPr>
        <sz val="11"/>
        <color rgb="FFFF0000"/>
        <rFont val="Arial"/>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family val="2"/>
      </rPr>
      <t xml:space="preserve">
</t>
    </r>
    <r>
      <rPr>
        <b/>
        <sz val="11"/>
        <rFont val="Arial"/>
        <family val="2"/>
      </rPr>
      <t>Convenios finalizados a diciembre de 2019, sin legalización de los recursos entregados</t>
    </r>
    <r>
      <rPr>
        <sz val="11"/>
        <rFont val="Arial"/>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family val="2"/>
      </rPr>
      <t>Lo anterior originado en que los cooperantes no han realizado las legalizaciones oportunamente y los supervisores no han exigido el cumplimiento de esta obligación</t>
    </r>
    <r>
      <rPr>
        <sz val="11"/>
        <rFont val="Arial"/>
        <family val="2"/>
      </rPr>
      <t>; situación que sobrestima la subcuenta 190801 Recursos entregados en administración, por valor $1.569.758.741, subestima los gastos y por ende sobrestima la subcuenta 310506 Capital fiscal.</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</si>
  <si>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</si>
  <si>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r>
      <rPr>
        <b/>
        <sz val="11"/>
        <color theme="1"/>
        <rFont val="Arial"/>
        <family val="2"/>
      </rPr>
      <t xml:space="preserve">DAT. </t>
    </r>
    <r>
      <rPr>
        <sz val="11"/>
        <color theme="1"/>
        <rFont val="Arial"/>
        <family val="2"/>
      </rPr>
      <t xml:space="preserve">Actividad que se haya dentro del término de ejecución para el cumplimiento.
</t>
    </r>
    <r>
      <rPr>
        <b/>
        <sz val="11"/>
        <color theme="1"/>
        <rFont val="Arial"/>
        <family val="2"/>
      </rPr>
      <t xml:space="preserve">DAE.  </t>
    </r>
    <r>
      <rPr>
        <sz val="11"/>
        <color theme="1"/>
        <rFont val="Arial"/>
        <family val="2"/>
      </rPr>
      <t xml:space="preserve">Actividad en gestión, vence en diciembre de 2020.
</t>
    </r>
    <r>
      <rPr>
        <b/>
        <sz val="11"/>
        <color theme="1"/>
        <rFont val="Arial"/>
        <family val="2"/>
      </rPr>
      <t>DOSP.</t>
    </r>
    <r>
      <rPr>
        <sz val="11"/>
        <color theme="1"/>
        <rFont val="Arial"/>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</si>
  <si>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</si>
  <si>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family val="2"/>
      </rPr>
      <t xml:space="preserve">21/01/2021. </t>
    </r>
    <r>
      <rPr>
        <sz val="11"/>
        <color theme="1"/>
        <rFont val="Arial"/>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</si>
  <si>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family val="2"/>
      </rPr>
      <t xml:space="preserve">30062021: </t>
    </r>
    <r>
      <rPr>
        <sz val="11"/>
        <color theme="1"/>
        <rFont val="Arial"/>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</si>
  <si>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</si>
  <si>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indexed="8"/>
        <rFont val="Arial"/>
        <family val="2"/>
      </rPr>
      <t xml:space="preserve">Hallazgo 2. Legalización de desembolsos en convenios ANT. </t>
    </r>
    <r>
      <rPr>
        <sz val="11"/>
        <color theme="1"/>
        <rFont val="Arial"/>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family val="2"/>
      </rPr>
      <t>se adicionaron y desembolsaron recursos por $32.067.000.000 en la vigencia 2019, pese a que no han ejecutado los desembolsos que fueron entregados en años anteriores.</t>
    </r>
    <r>
      <rPr>
        <sz val="11"/>
        <color theme="1"/>
        <rFont val="Arial"/>
        <family val="2"/>
      </rPr>
      <t xml:space="preserve">
E</t>
    </r>
    <r>
      <rPr>
        <sz val="11"/>
        <rFont val="Arial"/>
        <family val="2"/>
      </rPr>
      <t>n el caso del convenio No. 715 de 2017 con el consorcio FADAP2012</t>
    </r>
    <r>
      <rPr>
        <sz val="11"/>
        <color theme="1"/>
        <rFont val="Arial"/>
        <family val="2"/>
      </rPr>
      <t>,</t>
    </r>
    <r>
      <rPr>
        <sz val="11"/>
        <color rgb="FFFF0000"/>
        <rFont val="Arial"/>
        <family val="2"/>
      </rPr>
      <t xml:space="preserve"> la ejecución al cierre de la vigencia es cero</t>
    </r>
    <r>
      <rPr>
        <sz val="11"/>
        <color theme="1"/>
        <rFont val="Arial"/>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family val="2"/>
      </rPr>
      <t xml:space="preserve"> deficiencias en la vigilancia y control por parte de la supervisión, por cuanto no se realiza un seguimiento oportuno de las obligaciones del convenio</t>
    </r>
    <r>
      <rPr>
        <sz val="11"/>
        <color theme="1"/>
        <rFont val="Arial"/>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family val="2"/>
      </rPr>
      <t>Además, los recursos que fueron legalizados no presentan soportes financieros que evidencien la destinación de los recursos públicos, por parte de los cooperantes</t>
    </r>
    <r>
      <rPr>
        <sz val="11"/>
        <color theme="1"/>
        <rFont val="Arial"/>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</si>
  <si>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theme="1"/>
        <rFont val="Arial"/>
        <family val="2"/>
      </rPr>
      <t>16/07/2021.</t>
    </r>
    <r>
      <rPr>
        <sz val="11"/>
        <color theme="1"/>
        <rFont val="Arial"/>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</si>
  <si>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rPr>
        <b/>
        <sz val="11"/>
        <color theme="1"/>
        <rFont val="Arial"/>
        <family val="2"/>
      </rPr>
      <t>19/10/2020.</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family val="2"/>
      </rPr>
      <t>Convenio 986 de 2017</t>
    </r>
    <r>
      <rPr>
        <sz val="11"/>
        <color theme="1"/>
        <rFont val="Arial"/>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</si>
  <si>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rPr>
        <b/>
        <sz val="11"/>
        <color theme="1"/>
        <rFont val="Arial"/>
        <family val="2"/>
      </rPr>
      <t>Convenio 951 de 2017 ANT PNUD:</t>
    </r>
    <r>
      <rPr>
        <sz val="11"/>
        <color theme="1"/>
        <rFont val="Arial"/>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family val="2"/>
      </rPr>
      <t>Convenio 986 de 2017 suscrito entre la ANT y la OIM:</t>
    </r>
    <r>
      <rPr>
        <sz val="11"/>
        <color theme="1"/>
        <rFont val="Arial"/>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family val="2"/>
      </rPr>
      <t xml:space="preserve">Ver evidencias en el siguiente link: </t>
    </r>
    <r>
      <rPr>
        <sz val="11"/>
        <color theme="1"/>
        <rFont val="Arial"/>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</si>
  <si>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family val="2"/>
      </rPr>
      <t xml:space="preserve">28/01/2021.  </t>
    </r>
    <r>
      <rPr>
        <sz val="11"/>
        <color theme="1"/>
        <rFont val="Arial"/>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family val="2"/>
      </rPr>
      <t>27/01/2021.</t>
    </r>
    <r>
      <rPr>
        <sz val="11"/>
        <color theme="1"/>
        <rFont val="Arial"/>
        <family val="2"/>
      </rPr>
      <t xml:space="preserve">  La Dirección de Ordenamiento Social de la Propiedad en el marco de la fase preliminar allegó las a siguientes observaciones:
</t>
    </r>
    <r>
      <rPr>
        <b/>
        <sz val="11"/>
        <color theme="1"/>
        <rFont val="Arial"/>
        <family val="2"/>
      </rPr>
      <t>Convenio 653 VALOR +- IDEA /ANT</t>
    </r>
    <r>
      <rPr>
        <sz val="11"/>
        <color theme="1"/>
        <rFont val="Arial"/>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family val="2"/>
      </rPr>
      <t>Convenio 715 del 2017</t>
    </r>
    <r>
      <rPr>
        <sz val="11"/>
        <color theme="1"/>
        <rFont val="Arial"/>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family val="2"/>
      </rPr>
      <t xml:space="preserve">
20/01/2021.</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family val="2"/>
      </rPr>
      <t xml:space="preserve">
CONVENIO 986 DE 2017</t>
    </r>
    <r>
      <rPr>
        <sz val="11"/>
        <color theme="1"/>
        <rFont val="Arial"/>
        <family val="2"/>
      </rPr>
      <t xml:space="preserve">,  se observaron 4 actas de mesas financieras, las cuales se relacionada a continuación, con el respectivo avance observado: 
</t>
    </r>
    <r>
      <rPr>
        <b/>
        <sz val="11"/>
        <color theme="1"/>
        <rFont val="Arial"/>
        <family val="2"/>
      </rPr>
      <t xml:space="preserve">Acta del 29/09/2020. </t>
    </r>
    <r>
      <rPr>
        <sz val="11"/>
        <color theme="1"/>
        <rFont val="Arial"/>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 xml:space="preserve">Acta del 27/10/2020. </t>
    </r>
    <r>
      <rPr>
        <sz val="11"/>
        <color theme="1"/>
        <rFont val="Arial"/>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23/11/2020.</t>
    </r>
    <r>
      <rPr>
        <sz val="11"/>
        <color theme="1"/>
        <rFont val="Arial"/>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21/12/2020.</t>
    </r>
    <r>
      <rPr>
        <sz val="11"/>
        <color theme="1"/>
        <rFont val="Arial"/>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</si>
  <si>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t xml:space="preserve">16/07/2021. </t>
    </r>
    <r>
      <rPr>
        <sz val="11"/>
        <color theme="1"/>
        <rFont val="Arial"/>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family val="2"/>
      </rPr>
      <t xml:space="preserve">
CONVENIO 361 de 2016 FAO,  s</t>
    </r>
    <r>
      <rPr>
        <sz val="11"/>
        <color theme="1"/>
        <rFont val="Arial"/>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family val="2"/>
      </rPr>
      <t xml:space="preserve">
CONVENIO 653 VALOR +- IDEA, </t>
    </r>
    <r>
      <rPr>
        <sz val="11"/>
        <color theme="1"/>
        <rFont val="Arial"/>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family val="2"/>
      </rPr>
      <t xml:space="preserve">
CONVENIO 715 del 2017 FONDO ADAPTACIÓN, </t>
    </r>
    <r>
      <rPr>
        <sz val="11"/>
        <color theme="1"/>
        <rFont val="Arial"/>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family val="2"/>
      </rPr>
      <t xml:space="preserve">
CONVENIO 951 DEL 2017 PNUD,  </t>
    </r>
    <r>
      <rPr>
        <sz val="11"/>
        <color theme="1"/>
        <rFont val="Arial"/>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family val="2"/>
      </rPr>
      <t xml:space="preserve">
CONVENIO 986 DEL 2017 OIM,  s</t>
    </r>
    <r>
      <rPr>
        <sz val="11"/>
        <color theme="1"/>
        <rFont val="Arial"/>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family val="2"/>
      </rPr>
      <t xml:space="preserve">
26/05/2021. </t>
    </r>
    <r>
      <rPr>
        <sz val="11"/>
        <color theme="1"/>
        <rFont val="Arial"/>
        <family val="2"/>
      </rPr>
      <t xml:space="preserve"> No solicitan eventualidad, la dependencia argumenta el cumplimiento de las actividades. </t>
    </r>
    <r>
      <rPr>
        <b/>
        <sz val="11"/>
        <color theme="1"/>
        <rFont val="Arial"/>
        <family val="2"/>
      </rPr>
      <t xml:space="preserve">
</t>
    </r>
    <r>
      <rPr>
        <sz val="11"/>
        <color theme="1"/>
        <rFont val="Arial"/>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</si>
  <si>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family val="2"/>
      </rPr>
      <t xml:space="preserve"> (...)</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</si>
  <si>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</si>
  <si>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</si>
  <si>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theme="1"/>
        <rFont val="Arial"/>
        <family val="2"/>
      </rPr>
      <t xml:space="preserve">15/01/2021. </t>
    </r>
    <r>
      <rPr>
        <sz val="11"/>
        <color theme="1"/>
        <rFont val="Arial"/>
        <family val="2"/>
      </rPr>
      <t xml:space="preserve">La Secretaría General suministró los siguientes documentos: 
</t>
    </r>
    <r>
      <rPr>
        <b/>
        <sz val="11"/>
        <color theme="1"/>
        <rFont val="Arial"/>
        <family val="2"/>
      </rPr>
      <t>Instructivo ADQBS-I-002 Manual de Supervisión versión 2 del 31/12/2020</t>
    </r>
    <r>
      <rPr>
        <sz val="11"/>
        <color theme="1"/>
        <rFont val="Arial"/>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http://intranet.agenciadetierras.gov.co/wp-content/uploads/2020/12/ADQBS-I-002-MANUAL-DE-SUPERVISI%C3%93N-V2.-.pdf
</t>
    </r>
    <r>
      <rPr>
        <b/>
        <sz val="11"/>
        <rFont val="Arial"/>
        <family val="2"/>
      </rPr>
      <t>Instructivo ADQBS-I-001 MANUAL DE CONTRATACIÓN, versión 4 del 31/12/2020</t>
    </r>
    <r>
      <rPr>
        <sz val="11"/>
        <rFont val="Arial"/>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http://intranet.agenciadetierras.gov.co/wp-content/uploads/2020/12/ADQBS-I-001-MANUAL-DE-CONTRATACI%C3%93N-V-4.-..pdf  </t>
    </r>
    <r>
      <rPr>
        <sz val="11"/>
        <rFont val="Arial"/>
        <family val="2"/>
      </rPr>
      <t xml:space="preserve">así como, en la página web institucional en el enlace </t>
    </r>
    <r>
      <rPr>
        <sz val="11"/>
        <color rgb="FF0070C0"/>
        <rFont val="Arial"/>
        <family val="2"/>
      </rPr>
      <t>https://www.agenciadetierras.gov.co/planeacion-control-y-gestion/contratacion/manual-de-contratacion/</t>
    </r>
    <r>
      <rPr>
        <sz val="11"/>
        <color theme="1"/>
        <rFont val="Arial"/>
        <family val="2"/>
      </rPr>
      <t xml:space="preserve">
</t>
    </r>
    <r>
      <rPr>
        <b/>
        <sz val="11"/>
        <color theme="1"/>
        <rFont val="Arial"/>
        <family val="2"/>
      </rPr>
      <t>Procedimiento ADQBS-P-008 Licitación Pública, versión 1 del 31/12/2020</t>
    </r>
    <r>
      <rPr>
        <sz val="11"/>
        <color theme="1"/>
        <rFont val="Arial"/>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http://intranet.agenciadetierras.gov.co/wp-content/uploads/2020/12/ADQBS-P-008-PROCEDIMIENTO-LICITACION-P%C3%9ABLICA-V1.-1-1.pdf
</t>
    </r>
    <r>
      <rPr>
        <sz val="11"/>
        <color theme="1"/>
        <rFont val="Arial"/>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</si>
  <si>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family val="2"/>
      </rPr>
      <t xml:space="preserve"> (...)</t>
    </r>
  </si>
  <si>
    <r>
      <rPr>
        <b/>
        <sz val="11"/>
        <color indexed="8"/>
        <rFont val="Arial"/>
        <family val="2"/>
      </rPr>
      <t>Hallazgo 3. Incorporación de predios al Fondo Nacional de Tierras.</t>
    </r>
    <r>
      <rPr>
        <sz val="11"/>
        <color theme="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</si>
  <si>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</si>
  <si>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</si>
  <si>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family val="2"/>
      </rPr>
      <t xml:space="preserve">21/01/2021. </t>
    </r>
    <r>
      <rPr>
        <sz val="11"/>
        <color theme="1"/>
        <rFont val="Arial"/>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</si>
  <si>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family val="2"/>
      </rPr>
      <t>Memorando 20211020144393 del 02/06/2021.</t>
    </r>
    <r>
      <rPr>
        <sz val="11"/>
        <rFont val="Arial"/>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</si>
  <si>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</si>
  <si>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04/01/2022</t>
    </r>
    <r>
      <rPr>
        <sz val="11"/>
        <color theme="1"/>
        <rFont val="Arial"/>
        <family val="2"/>
      </rPr>
      <t>. En atención a los avances de gestión y evidencias allegadas, la acción de mejora presentó cumplimiento, toda vez que, se observó el instructivo ajustado.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</si>
  <si>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</si>
  <si>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</si>
  <si>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family val="2"/>
      </rPr>
      <t xml:space="preserve">04/01/2022. </t>
    </r>
    <r>
      <rPr>
        <sz val="11"/>
        <color theme="1"/>
        <rFont val="Arial"/>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</si>
  <si>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</si>
  <si>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</si>
  <si>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family val="2"/>
      </rPr>
      <t>21/01/2021.</t>
    </r>
    <r>
      <rPr>
        <sz val="11"/>
        <color theme="1"/>
        <rFont val="Arial"/>
        <family val="2"/>
      </rPr>
      <t xml:space="preserve"> La acción de mejora se encuentra planificada para ejecución del 2021/02/02 al 2023/02/02.</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</si>
  <si>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</si>
  <si>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</si>
  <si>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</si>
  <si>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family val="2"/>
      </rPr>
      <t>11/04/2022.  L</t>
    </r>
    <r>
      <rPr>
        <sz val="11"/>
        <color theme="1"/>
        <rFont val="Arial"/>
        <family val="2"/>
      </rPr>
      <t>a acción de mejora se encuentra términos, su finalización esta programada para el 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</si>
  <si>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</si>
  <si>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family val="2"/>
      </rPr>
      <t xml:space="preserve">18/10/2022.  </t>
    </r>
    <r>
      <rPr>
        <sz val="11"/>
        <color theme="1"/>
        <rFont val="Arial"/>
        <family val="2"/>
      </rPr>
      <t>La Dirección de Acceso a Tierras en fase preliminar indicó que,  con relación a las resoluciones de integración se adjunta por carpeta:
SANTA INÉS: Tres resoluciones de integración No.4849, 20224300051486 y 20224300257036. Se adjunta además el memorando 20224100247493 remitido por la SZF de revocatoria de dos cuotas partes de este predio, las cuales fueron integradas mediante la resolución No.20224300257036.
MONSERRATE1: Se aporta la resolución de integración No.7784 de 2020.
VILLA DIANA: Se aporta la Resolución de integración No.20224300048556 del 17 de marzo de 2022.
BOLIVIA: Se aporta Resolución de integración No.1227 de 10 de mayo de 2018.
NORMANDIA: Se aporta  Resolución de integración No.19021 del 11 de noviembre de 2021.
MARACAIBO: Se aporta Resolución de integración No.7826 del 01/09/2020
EL DIAMANTE: Se aporta  Resolución de integración No.18517 de 22/11/2019 y la Resolución de integración No.20224300260686 del 14/09/2022.
Con relación a la comunicación a Contabilidad se remite:
Se tiene en cuenta que anteriormente se le comunicaba a la Contadora de la Entidad los ingresos, en el momento que elaboraban la conciliación mensual. A partir del año 2021 se realiza por memorando. En ese sentido, con el fin de verificar que los predios se encuentran registrados en las cuentas contables del Fondo de Tierras a cargo de la Subdirección Administrativa y Financiera, se adjunta la conciliación de diciembre de 2021 donde pueden encontrar los siguientes predios resaltados en color amarillo en la conciliación: MONSERRATE1 página 20 , BOLIVIA página 12, MARACAIBO: página 20 y EL DIAMANTE: página 17, para los demás se aporta:
SANTA INÉS: Se aporta memorando No.20224300232083.
VILLA DIANA: Se aporta memorando No. 20224300126283.
NORMANDIA: Se aporta  memorando No.20224300126283.
Frente a lo reportado, se observó las resoluciones de incorporación al fondo y reporte a contabilidad de 7 de los 9 predios, a saber, Santa Inés, Monserrate 1, Villa Diana, Bolivia, Normandía, Maracaibo y El Diamante.</t>
    </r>
    <r>
      <rPr>
        <b/>
        <sz val="11"/>
        <color theme="1"/>
        <rFont val="Arial"/>
        <family val="2"/>
      </rPr>
      <t xml:space="preserve">
06/10/2022. </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Memorando No.  20224301167711 del 08/09/2022</t>
    </r>
    <r>
      <rPr>
        <sz val="11"/>
        <color theme="1"/>
        <rFont val="Arial"/>
        <family val="2"/>
      </rPr>
      <t xml:space="preserve">, solicitud ORIP de Inscripción Predio Santa Inés en folio de matricula No. 300-152697. 
</t>
    </r>
    <r>
      <rPr>
        <b/>
        <sz val="11"/>
        <color theme="1"/>
        <rFont val="Arial"/>
        <family val="2"/>
      </rPr>
      <t>Resolución No. 20224300257036 del 07/09/2022</t>
    </r>
    <r>
      <rPr>
        <sz val="11"/>
        <color theme="1"/>
        <rFont val="Arial"/>
        <family val="2"/>
      </rPr>
      <t xml:space="preserve">,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t>
    </r>
    <r>
      <rPr>
        <b/>
        <sz val="11"/>
        <color theme="1"/>
        <rFont val="Arial"/>
        <family val="2"/>
      </rPr>
      <t>Resolución No. 20221000208306 del 16/08/2022</t>
    </r>
    <r>
      <rPr>
        <sz val="11"/>
        <color theme="1"/>
        <rFont val="Arial"/>
        <family val="2"/>
      </rPr>
      <t>, por la cual se adiciona la Resolución 292 del 13/03/2017, con el fin de delegar unas funciones relacionadas con la celebración de algunos actos jurídicos. 
En atención a la unidad de medida establecida, se solicita se alleguen las resoluciones de incorporación de los 7 predios reportados, los memorando de comunicación a Contabilidad y la base de datos del Fondo de Tierras.
La acción de mejora se encuentra en términos y su finalización esta programada para el 2/02/2023; para el periodo evaluado reportó avances de gestión, sin embargo, es preciso se amplíen las evidencias aportadas a fin de dar el avance físico registrado en el archivo Excel "</t>
    </r>
    <r>
      <rPr>
        <i/>
        <sz val="11"/>
        <color theme="1"/>
        <rFont val="Arial"/>
        <family val="2"/>
      </rPr>
      <t>Predios auditoria 2019 hallazgos 3 y 6</t>
    </r>
    <r>
      <rPr>
        <sz val="11"/>
        <color theme="1"/>
        <rFont val="Arial"/>
        <family val="2"/>
      </rPr>
      <t>".</t>
    </r>
  </si>
  <si>
    <r>
      <rPr>
        <b/>
        <sz val="11"/>
        <color theme="1"/>
        <rFont val="Arial"/>
        <family val="2"/>
      </rPr>
      <t xml:space="preserve">21/01/2021. </t>
    </r>
    <r>
      <rPr>
        <sz val="11"/>
        <color theme="1"/>
        <rFont val="Arial"/>
        <family val="2"/>
      </rPr>
      <t>La acción de mejora se encuentra planificada para ejecución del 2021/02/02 al 2023/02/02.</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</si>
  <si>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</si>
  <si>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</si>
  <si>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</si>
  <si>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</si>
  <si>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theme="1"/>
        <rFont val="Arial"/>
        <family val="2"/>
      </rPr>
      <t>22/10/2020.</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</si>
  <si>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 xml:space="preserve">22/10/2020.  </t>
    </r>
    <r>
      <rPr>
        <sz val="11"/>
        <color theme="1"/>
        <rFont val="Arial"/>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family val="2"/>
      </rPr>
      <t>Director Acceso a Tierras mediante memorando 20204000220723 del 01/10/2020</t>
    </r>
    <r>
      <rPr>
        <sz val="11"/>
        <color theme="1"/>
        <rFont val="Arial"/>
        <family val="2"/>
      </rPr>
      <t xml:space="preserve">, en el cual manifiesta que el registro del predio en el fondo de tierras para la reforma rural integral, podría realizarse una vez se realice el efectivo pago del predio al comprador.
</t>
    </r>
    <r>
      <rPr>
        <b/>
        <sz val="11"/>
        <color theme="1"/>
        <rFont val="Arial"/>
        <family val="2"/>
      </rPr>
      <t>Jefe Oficina Jurídica a través de memorando 20201030210533 del 22/09/2020</t>
    </r>
    <r>
      <rPr>
        <sz val="11"/>
        <color theme="1"/>
        <rFont val="Arial"/>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family val="2"/>
      </rPr>
      <t>Subdirector de Administración de Tierras de la Nación mediante memorando 20204300217373 del 29/09/2020</t>
    </r>
    <r>
      <rPr>
        <sz val="11"/>
        <color theme="1"/>
        <rFont val="Arial"/>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</si>
  <si>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</si>
  <si>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</si>
  <si>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</si>
  <si>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family val="2"/>
      </rPr>
      <t xml:space="preserve">22/01/2021. </t>
    </r>
    <r>
      <rPr>
        <sz val="11"/>
        <color theme="1"/>
        <rFont val="Arial"/>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</si>
  <si>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family val="2"/>
      </rPr>
      <t xml:space="preserve">30062021: </t>
    </r>
    <r>
      <rPr>
        <sz val="11"/>
        <color theme="1"/>
        <rFont val="Arial"/>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</si>
  <si>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 xml:space="preserve">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
11/05/2021.  </t>
    </r>
    <r>
      <rPr>
        <sz val="11"/>
        <color theme="1"/>
        <rFont val="Arial"/>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family val="2"/>
      </rPr>
      <t xml:space="preserve">
27/04/2021. </t>
    </r>
    <r>
      <rPr>
        <sz val="11"/>
        <color theme="1"/>
        <rFont val="Arial"/>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family val="2"/>
      </rPr>
      <t>RECOMENDACIONES AL PROCEDIMIENTO ACCTI-P-021 COMPRA DIRECTA DE PREDIOS Y/O MEJORAS CON DESTINO A LAS COMUNIDADES ÉTNICAS, versión 1 del 22/04/21:</t>
    </r>
    <r>
      <rPr>
        <sz val="11"/>
        <color theme="1"/>
        <rFont val="Arial"/>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</si>
  <si>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family val="2"/>
      </rPr>
      <t>13/07/2021</t>
    </r>
    <r>
      <rPr>
        <sz val="11"/>
        <color theme="1"/>
        <rFont val="Arial"/>
        <family val="2"/>
      </rPr>
      <t>. La acción de mejora presentó cumplimiento, toda vez que, se observó la elaboración del procedimiento de Compra Directa de Predios con destino a las comunidades étnicas.</t>
    </r>
  </si>
  <si>
    <r>
      <rPr>
        <b/>
        <sz val="11"/>
        <color theme="1"/>
        <rFont val="Arial"/>
        <family val="2"/>
      </rPr>
      <t xml:space="preserve">30/062021: </t>
    </r>
    <r>
      <rPr>
        <sz val="11"/>
        <color theme="1"/>
        <rFont val="Arial"/>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</si>
  <si>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 xml:space="preserve">22/01/2020. </t>
    </r>
    <r>
      <rPr>
        <sz val="11"/>
        <color theme="1"/>
        <rFont val="Arial"/>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</si>
  <si>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family val="2"/>
      </rPr>
      <t>22/10/2020.</t>
    </r>
    <r>
      <rPr>
        <sz val="11"/>
        <color theme="1"/>
        <rFont val="Arial"/>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</si>
  <si>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family val="2"/>
      </rPr>
      <t>19/01/2021.</t>
    </r>
    <r>
      <rPr>
        <sz val="11"/>
        <color theme="1"/>
        <rFont val="Arial"/>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</si>
  <si>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</si>
  <si>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family val="2"/>
      </rPr>
      <t xml:space="preserve">19/01/2021. </t>
    </r>
    <r>
      <rPr>
        <sz val="11"/>
        <color theme="1"/>
        <rFont val="Arial"/>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family val="2"/>
      </rPr>
      <t xml:space="preserve">a. Por compra: </t>
    </r>
    <r>
      <rPr>
        <sz val="11"/>
        <color theme="1"/>
        <rFont val="Arial"/>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family val="2"/>
      </rPr>
      <t xml:space="preserve">b. Por trasferencia: </t>
    </r>
    <r>
      <rPr>
        <sz val="11"/>
        <color theme="1"/>
        <rFont val="Arial"/>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family val="2"/>
      </rPr>
      <t xml:space="preserve">c. Por otros conceptos: </t>
    </r>
    <r>
      <rPr>
        <sz val="11"/>
        <color theme="1"/>
        <rFont val="Arial"/>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family val="2"/>
      </rPr>
      <t xml:space="preserve">http://intranet.agenciadetierras.gov.co/wp-content/uploads/2020/12/GEFIN-I-001-MANUAL-DE-POLITICAS-CONTABLES-versi%C3%B3n-5-.pdf
</t>
    </r>
    <r>
      <rPr>
        <sz val="11"/>
        <rFont val="Arial"/>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</si>
  <si>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family val="2"/>
      </rPr>
      <t xml:space="preserve">21/01/2021. </t>
    </r>
    <r>
      <rPr>
        <sz val="11"/>
        <color theme="1"/>
        <rFont val="Arial"/>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</si>
  <si>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theme="1"/>
        <rFont val="Arial"/>
        <family val="2"/>
      </rPr>
      <t xml:space="preserve">21/01/2021. </t>
    </r>
    <r>
      <rPr>
        <sz val="11"/>
        <color theme="1"/>
        <rFont val="Arial"/>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</si>
  <si>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</si>
  <si>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AME-413, generándose 1 nueva acción, a saber, AME-674.</t>
    </r>
  </si>
  <si>
    <r>
      <rPr>
        <b/>
        <sz val="11"/>
        <color theme="1"/>
        <rFont val="Arial"/>
        <family val="2"/>
      </rPr>
      <t xml:space="preserve">21/10/2020. </t>
    </r>
    <r>
      <rPr>
        <sz val="11"/>
        <color theme="1"/>
        <rFont val="Arial"/>
        <family val="2"/>
      </rPr>
      <t>La Subdirección de Administración de Tierras no reportó avances de gestión.  No obstante, la acción de mejora se encuentra planificada para ejecución en el periodo comprendido del 2021/02/02 al 2023/12/22.</t>
    </r>
  </si>
  <si>
    <r>
      <rPr>
        <b/>
        <sz val="11"/>
        <color theme="1"/>
        <rFont val="Arial"/>
        <family val="2"/>
      </rPr>
      <t xml:space="preserve">21/01/2021. </t>
    </r>
    <r>
      <rPr>
        <sz val="11"/>
        <color theme="1"/>
        <rFont val="Arial"/>
        <family val="2"/>
      </rPr>
      <t xml:space="preserve">La acción de mejora se encuentra planificada para ejecución del 2021/02/02 al 2023/12/22.  </t>
    </r>
  </si>
  <si>
    <r>
      <rPr>
        <b/>
        <sz val="11"/>
        <color theme="1"/>
        <rFont val="Arial"/>
        <family val="2"/>
      </rPr>
      <t xml:space="preserve">16/07/2021. </t>
    </r>
    <r>
      <rPr>
        <sz val="11"/>
        <color theme="1"/>
        <rFont val="Arial"/>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</si>
  <si>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</si>
  <si>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family val="2"/>
      </rPr>
      <t xml:space="preserve">04/01/2022. </t>
    </r>
    <r>
      <rPr>
        <sz val="11"/>
        <color theme="1"/>
        <rFont val="Arial"/>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</si>
  <si>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family val="2"/>
      </rPr>
      <t xml:space="preserve">26/04/2022.  </t>
    </r>
    <r>
      <rPr>
        <sz val="11"/>
        <color theme="1"/>
        <rFont val="Arial"/>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  L</t>
    </r>
    <r>
      <rPr>
        <sz val="11"/>
        <color theme="1"/>
        <rFont val="Arial"/>
        <family val="2"/>
      </rPr>
      <t>a acción de mejora se encuentra términos, su finalización esta programada para el 22/12/2023; para el periodo evaluado no reportó avances de gestión.</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</si>
  <si>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AME-414.</t>
    </r>
  </si>
  <si>
    <r>
      <rPr>
        <b/>
        <sz val="11"/>
        <color theme="1"/>
        <rFont val="Arial"/>
        <family val="2"/>
      </rPr>
      <t>16/07/2021.</t>
    </r>
    <r>
      <rPr>
        <sz val="11"/>
        <color theme="1"/>
        <rFont val="Arial"/>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</si>
  <si>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</si>
  <si>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family val="2"/>
      </rPr>
      <t xml:space="preserve">04/01/2022. </t>
    </r>
    <r>
      <rPr>
        <sz val="11"/>
        <color theme="1"/>
        <rFont val="Arial"/>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</si>
  <si>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family val="2"/>
      </rPr>
      <t xml:space="preserve">
11/04/2022. </t>
    </r>
    <r>
      <rPr>
        <sz val="11"/>
        <color theme="1"/>
        <rFont val="Arial"/>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</si>
  <si>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family val="2"/>
      </rPr>
      <t xml:space="preserve">Hallazgo 5. Avalúo de terrenos. </t>
    </r>
    <r>
      <rPr>
        <sz val="11"/>
        <color theme="1"/>
        <rFont val="Arial"/>
        <family val="2"/>
      </rPr>
      <t xml:space="preserve">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</si>
  <si>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21/07/2022.</t>
    </r>
    <r>
      <rPr>
        <sz val="11"/>
        <color theme="1"/>
        <rFont val="Arial"/>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</si>
  <si>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</si>
  <si>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 xml:space="preserve"> La Subdirección de Administración de Tierras de la Nación en etapa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Por otra parte, a través de correo electrónico del 03/10/2022 se allegó base del Fondo de Tierras, en la cual se observó el registro  del valor de avalúo de las facturas allegadas.  No obstante,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</si>
  <si>
    <r>
      <rPr>
        <b/>
        <sz val="11"/>
        <color indexed="8"/>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family val="2"/>
      </rPr>
      <t xml:space="preserve">
</t>
    </r>
    <r>
      <rPr>
        <sz val="11"/>
        <color rgb="FFFF0000"/>
        <rFont val="Arial"/>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family val="2"/>
      </rPr>
      <t xml:space="preserve">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t>
    </r>
    <r>
      <rPr>
        <sz val="11"/>
        <color theme="1"/>
        <rFont val="Arial"/>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</si>
  <si>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</si>
  <si>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family val="2"/>
      </rPr>
      <t>21/10/2020.</t>
    </r>
    <r>
      <rPr>
        <sz val="11"/>
        <color theme="1"/>
        <rFont val="Arial"/>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</si>
  <si>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family val="2"/>
      </rPr>
      <t xml:space="preserve">27/01/2021. </t>
    </r>
    <r>
      <rPr>
        <sz val="11"/>
        <color theme="1"/>
        <rFont val="Arial"/>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</si>
  <si>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family val="2"/>
      </rPr>
      <t>Memorando 20211020144393 del 02/06/2021.</t>
    </r>
    <r>
      <rPr>
        <sz val="11"/>
        <rFont val="Arial"/>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</si>
  <si>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</si>
  <si>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</si>
  <si>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</si>
  <si>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rPr>
        <b/>
        <sz val="11"/>
        <rFont val="Arial"/>
        <family val="2"/>
      </rPr>
      <t xml:space="preserve">30/06/2021.  </t>
    </r>
    <r>
      <rPr>
        <sz val="11"/>
        <rFont val="Arial"/>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</si>
  <si>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</si>
  <si>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theme="1"/>
        <rFont val="Arial"/>
        <family val="2"/>
      </rPr>
      <t>21/01/2021.</t>
    </r>
    <r>
      <rPr>
        <sz val="11"/>
        <color theme="1"/>
        <rFont val="Arial"/>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</si>
  <si>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family val="2"/>
      </rPr>
      <t xml:space="preserve">14/10/2021. </t>
    </r>
    <r>
      <rPr>
        <sz val="11"/>
        <color theme="1"/>
        <rFont val="Arial"/>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</si>
  <si>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r>
      <rPr>
        <b/>
        <sz val="11"/>
        <color theme="1"/>
        <rFont val="Arial"/>
        <family val="2"/>
      </rPr>
      <t xml:space="preserve">04/01/2022. </t>
    </r>
    <r>
      <rPr>
        <sz val="11"/>
        <color theme="1"/>
        <rFont val="Arial"/>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</si>
  <si>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</si>
  <si>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</si>
  <si>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</si>
  <si>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 xml:space="preserve">14/10/2021. </t>
    </r>
    <r>
      <rPr>
        <sz val="11"/>
        <color theme="1"/>
        <rFont val="Arial"/>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</si>
  <si>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</si>
  <si>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family val="2"/>
      </rPr>
      <t>11/04/2022</t>
    </r>
    <r>
      <rPr>
        <sz val="11"/>
        <color theme="1"/>
        <rFont val="Arial"/>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</si>
  <si>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family val="2"/>
      </rPr>
      <t xml:space="preserve">18/10/2022.  </t>
    </r>
    <r>
      <rPr>
        <sz val="11"/>
        <color theme="1"/>
        <rFont val="Arial"/>
        <family val="2"/>
      </rPr>
      <t xml:space="preserve">La Dirección de Acceso a Tierras aportó lo siguiente:
EL DIAMANTE: Se aporta constancia de inscripción de la resolución No.18517, donde consta la titularidad ANT y remisión a ORIP memorando número 20224301246711, referente a la resolución 20224300260686.
MARACAIBO: Se aporta constancia de inscripción de la resolución No.7826, donde consta la titularidad ANT.
En atención a las evidencias aportadas con corte al presente seguimiento, la acción se encuentra en términos, se encuentra a la espera de la constancia de inscripción de la Resolución 20224300257036 del 07/09/2022 Predio Santa Inés y Resolución 20224300260686 del 14 /09/2022 Predio El Diamante.
</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alleguen las consultas al VUR de los FMI donde conste la titularidad de la Agencia de los 2 predios, a saber, El Diamante y Maracaibo.</t>
    </r>
  </si>
  <si>
    <r>
      <rPr>
        <b/>
        <sz val="11"/>
        <color theme="1"/>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family val="2"/>
      </rPr>
      <t>Unidad Agrícola Familiar - UAF Diamante y Maracaibo</t>
    </r>
    <r>
      <rPr>
        <sz val="11"/>
        <color theme="1"/>
        <rFont val="Arial"/>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</si>
  <si>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21/10/2020. </t>
    </r>
    <r>
      <rPr>
        <sz val="11"/>
        <color theme="1"/>
        <rFont val="Arial"/>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</si>
  <si>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</si>
  <si>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</si>
  <si>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</si>
  <si>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family val="2"/>
      </rPr>
      <t xml:space="preserve">11/04/2022.  </t>
    </r>
    <r>
      <rPr>
        <sz val="11"/>
        <color theme="1"/>
        <rFont val="Arial"/>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</si>
  <si>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</si>
  <si>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family val="2"/>
      </rPr>
      <t xml:space="preserve">18/10/2022.  </t>
    </r>
    <r>
      <rPr>
        <sz val="11"/>
        <color theme="1"/>
        <rFont val="Arial"/>
        <family val="2"/>
      </rPr>
      <t>La Dirección de Acceso a Tierras en fase preliminar aportó archivo Excel "Base Fondo de Tierras 3oct", donde se evidencia por folio de matrícula 282-38808 MARACAIBO y 282-38807 EL DIAMANTE, predio correspondientes a las resoluciones No.20224300260686 del 14/09/2022 y Resolución No.7826 del 01/09/2020.</t>
    </r>
    <r>
      <rPr>
        <b/>
        <sz val="11"/>
        <color theme="1"/>
        <rFont val="Arial"/>
        <family val="2"/>
      </rPr>
      <t xml:space="preserve">
</t>
    </r>
    <r>
      <rPr>
        <sz val="11"/>
        <color theme="1"/>
        <rFont val="Arial"/>
        <family val="2"/>
      </rPr>
      <t>En atención a los avances de gestión y evidencias aportadas con corte al presente seguimiento, la acción de mejora presentó cumplimiento, dado que, se observaron las resoluciones de incorporación al fondo e ingreso a contabilidad de los predios Maracaibo y Diamante.</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 la base de datos del Fondo donde se relacione las incorporaciones realizadas mediante la Resolución No. 20224300260686 del 14/09/2022 y Resolución No. 7826 del 01/09/2020, así mismo, se suministren las comunicaciones realizadas a la Subdirección Administrativa y Financiera para los registros contables correspondientes.
La acción de mejora se encuentra en términos, su ejecución finaliza el 2/02/2023; para el periodo evaluado se reportaron gestiones documentados, sin embargo, a fin de evaluar la ejecución de la acción es preciso se alleguen los documentos requeridos anteriormente.</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</si>
  <si>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</si>
  <si>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</si>
  <si>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</si>
  <si>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</si>
  <si>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19/01/2021.</t>
    </r>
    <r>
      <rPr>
        <sz val="11"/>
        <color theme="1"/>
        <rFont val="Arial"/>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</si>
  <si>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family val="2"/>
      </rPr>
      <t xml:space="preserve">16/10/2020. </t>
    </r>
    <r>
      <rPr>
        <sz val="11"/>
        <color theme="1"/>
        <rFont val="Arial"/>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</si>
  <si>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family val="2"/>
      </rPr>
      <t xml:space="preserve">19/01/2021. </t>
    </r>
    <r>
      <rPr>
        <sz val="11"/>
        <color theme="1"/>
        <rFont val="Arial"/>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family val="2"/>
      </rPr>
      <t>CIERRE VIGENCIA 2020:</t>
    </r>
    <r>
      <rPr>
        <sz val="11"/>
        <color theme="1"/>
        <rFont val="Arial"/>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family val="2"/>
      </rPr>
      <t xml:space="preserve">INICIO VIGENCIA 2021:
</t>
    </r>
    <r>
      <rPr>
        <sz val="11"/>
        <color theme="1"/>
        <rFont val="Arial"/>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</si>
  <si>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indexed="8"/>
        <rFont val="Arial"/>
        <family val="2"/>
      </rPr>
      <t>Hallazgo 8. Registro de predios Fondo de Tierras para la Reforma Rural Integral.</t>
    </r>
    <r>
      <rPr>
        <sz val="11"/>
        <color theme="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</si>
  <si>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</si>
  <si>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</si>
  <si>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</si>
  <si>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</si>
  <si>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family val="2"/>
      </rPr>
      <t xml:space="preserve">30062021: </t>
    </r>
    <r>
      <rPr>
        <sz val="11"/>
        <color theme="1"/>
        <rFont val="Arial"/>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</si>
  <si>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family val="2"/>
      </rPr>
      <t xml:space="preserve">La verificación de la presente actividad fue adelantada por la profesional Lila María Guzmán
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15/06/2021. </t>
    </r>
    <r>
      <rPr>
        <sz val="11"/>
        <color theme="1"/>
        <rFont val="Arial"/>
        <family val="2"/>
      </rPr>
      <t xml:space="preserve"> Se sugiere fortalecer la justificación, a fin que se describa la situación que conlleva a modificar la acción.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28/04/2021. </t>
    </r>
    <r>
      <rPr>
        <sz val="11"/>
        <color theme="1"/>
        <rFont val="Arial"/>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</si>
  <si>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color indexed="8"/>
        <rFont val="Arial"/>
        <family val="2"/>
      </rPr>
      <t>Hallazgo 9. Reservas presupuestales 2019 - ejecución contractual.</t>
    </r>
    <r>
      <rPr>
        <sz val="11"/>
        <color theme="1"/>
        <rFont val="Arial"/>
        <family val="2"/>
      </rPr>
      <t xml:space="preserve"> En la revisión realizada a la constitución de las reservas presupuestales, para la vigencia 2019, </t>
    </r>
    <r>
      <rPr>
        <sz val="11"/>
        <color rgb="FFFF0000"/>
        <rFont val="Arial"/>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</si>
  <si>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theme="1"/>
        <rFont val="Arial"/>
        <family val="2"/>
      </rPr>
      <t>29/01/2021.</t>
    </r>
    <r>
      <rPr>
        <sz val="11"/>
        <color theme="1"/>
        <rFont val="Arial"/>
        <family val="2"/>
      </rPr>
      <t xml:space="preserve">  La acción presentó cumplimiento en atención a los avances y evidencias suministradas.</t>
    </r>
  </si>
  <si>
    <r>
      <t xml:space="preserve">16/10/2020. </t>
    </r>
    <r>
      <rPr>
        <sz val="11"/>
        <color theme="1"/>
        <rFont val="Arial"/>
        <family val="2"/>
      </rPr>
      <t>La Subdirección Administrativa y Financiera suministró 33 correo electrónicos remitidos a los supervisores de contratos a fin de informar los contratistas que no han gestionado sus cuentas de cobro, así:</t>
    </r>
    <r>
      <rPr>
        <b/>
        <sz val="11"/>
        <color theme="1"/>
        <rFont val="Arial"/>
        <family val="2"/>
      </rPr>
      <t xml:space="preserve">
Agosto: </t>
    </r>
    <r>
      <rPr>
        <sz val="11"/>
        <color theme="1"/>
        <rFont val="Arial"/>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family val="2"/>
      </rPr>
      <t xml:space="preserve">
Septiembre: </t>
    </r>
    <r>
      <rPr>
        <sz val="11"/>
        <color theme="1"/>
        <rFont val="Arial"/>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family val="2"/>
      </rPr>
      <t>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family val="2"/>
      </rPr>
      <t xml:space="preserve">
</t>
    </r>
    <r>
      <rPr>
        <sz val="11"/>
        <color theme="1"/>
        <rFont val="Arial"/>
        <family val="2"/>
      </rPr>
      <t>Por otra parte, se allegó el cuerpo de los correos electrónicos automáticos a remitirse a los contratistas y supervisores como alertas.</t>
    </r>
  </si>
  <si>
    <r>
      <t xml:space="preserve">19/01/2021.   </t>
    </r>
    <r>
      <rPr>
        <sz val="11"/>
        <color theme="1"/>
        <rFont val="Arial"/>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family val="2"/>
      </rPr>
      <t xml:space="preserve">27/01/2021. </t>
    </r>
    <r>
      <rPr>
        <sz val="11"/>
        <color theme="1"/>
        <rFont val="Arial"/>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family val="2"/>
      </rPr>
      <t xml:space="preserve">29/01/2021.  </t>
    </r>
    <r>
      <rPr>
        <sz val="11"/>
        <color theme="1"/>
        <rFont val="Arial"/>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</si>
  <si>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family val="2"/>
      </rPr>
      <t>(...)</t>
    </r>
  </si>
  <si>
    <r>
      <rPr>
        <b/>
        <sz val="11"/>
        <color theme="1"/>
        <rFont val="Arial"/>
        <family val="2"/>
      </rPr>
      <t xml:space="preserve">19/01/2021. </t>
    </r>
    <r>
      <rPr>
        <sz val="11"/>
        <color theme="1"/>
        <rFont val="Arial"/>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</si>
  <si>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</si>
  <si>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</si>
  <si>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</si>
  <si>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 xml:space="preserve">19/01/2021. </t>
    </r>
    <r>
      <rPr>
        <sz val="11"/>
        <color theme="1"/>
        <rFont val="Arial"/>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</si>
  <si>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</si>
  <si>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</si>
  <si>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</si>
  <si>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</si>
  <si>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theme="1"/>
        <rFont val="Arial"/>
        <family val="2"/>
      </rPr>
      <t xml:space="preserve">16/10/2020. </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</si>
  <si>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</si>
  <si>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</si>
  <si>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indexed="8"/>
        <rFont val="Arial"/>
        <family val="2"/>
      </rPr>
      <t xml:space="preserve">Hallazgo 10. Constitución de reservas presupuestales 2019 Compra de predio. </t>
    </r>
    <r>
      <rPr>
        <sz val="11"/>
        <color theme="1"/>
        <rFont val="Arial"/>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</si>
  <si>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</si>
  <si>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theme="1"/>
        <rFont val="Arial"/>
        <family val="2"/>
      </rPr>
      <t>19/10/2020.</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</si>
  <si>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</si>
  <si>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</si>
  <si>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 </t>
    </r>
    <r>
      <rPr>
        <sz val="11"/>
        <color theme="1"/>
        <rFont val="Arial"/>
        <family val="2"/>
      </rPr>
      <t>Actividad que se haya dentro del término de ejecución para el cumplimiento.</t>
    </r>
  </si>
  <si>
    <r>
      <rPr>
        <b/>
        <sz val="11"/>
        <color theme="1"/>
        <rFont val="Arial"/>
        <family val="2"/>
      </rPr>
      <t xml:space="preserve">22/10/2020. </t>
    </r>
    <r>
      <rPr>
        <sz val="11"/>
        <color theme="1"/>
        <rFont val="Arial"/>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family val="2"/>
      </rPr>
      <t xml:space="preserve">
22/10/2020.</t>
    </r>
    <r>
      <rPr>
        <sz val="11"/>
        <color theme="1"/>
        <rFont val="Arial"/>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</si>
  <si>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theme="1"/>
        <rFont val="Arial"/>
        <family val="2"/>
      </rPr>
      <t xml:space="preserve">30062021: </t>
    </r>
    <r>
      <rPr>
        <sz val="11"/>
        <color theme="1"/>
        <rFont val="Arial"/>
        <family val="2"/>
      </rPr>
      <t xml:space="preserve">Según mesas técnicas realizadas en el mes de mayo está actividad queda bajo responsabilidad de la Dirección de Acceso a Tierras. </t>
    </r>
  </si>
  <si>
    <r>
      <rPr>
        <b/>
        <sz val="11"/>
        <color rgb="FF000000"/>
        <rFont val="Arial"/>
        <family val="2"/>
      </rPr>
      <t xml:space="preserve">30/06/2021. </t>
    </r>
    <r>
      <rPr>
        <sz val="11"/>
        <color rgb="FF000000"/>
        <rFont val="Arial"/>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family val="2"/>
      </rPr>
      <t xml:space="preserve">
08/06/2021.  </t>
    </r>
    <r>
      <rPr>
        <sz val="11"/>
        <color indexed="8"/>
        <rFont val="Arial"/>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family val="2"/>
      </rPr>
      <t xml:space="preserve">Memorando 20211020144393 del 2 de junio 2021. </t>
    </r>
    <r>
      <rPr>
        <sz val="11"/>
        <color indexed="8"/>
        <rFont val="Arial"/>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family val="2"/>
      </rPr>
      <t xml:space="preserve">
11/05/2021.</t>
    </r>
    <r>
      <rPr>
        <sz val="11"/>
        <color indexed="8"/>
        <rFont val="Arial"/>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</si>
  <si>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indexed="8"/>
        <rFont val="Arial"/>
        <family val="2"/>
      </rPr>
      <t xml:space="preserve">Hallazgo 11. Principio de especialización presupuestal. </t>
    </r>
    <r>
      <rPr>
        <sz val="11"/>
        <color theme="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</si>
  <si>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family val="2"/>
      </rPr>
      <t>26/10/2020.</t>
    </r>
    <r>
      <rPr>
        <sz val="11"/>
        <color theme="1"/>
        <rFont val="Arial"/>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</si>
  <si>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family val="2"/>
      </rPr>
      <t xml:space="preserve">26/10/2020. </t>
    </r>
    <r>
      <rPr>
        <sz val="11"/>
        <color theme="1"/>
        <rFont val="Arial"/>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</si>
  <si>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</si>
  <si>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family val="2"/>
      </rPr>
      <t>26/10/2020:</t>
    </r>
    <r>
      <rPr>
        <sz val="11"/>
        <color theme="1"/>
        <rFont val="Arial"/>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</si>
  <si>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family val="2"/>
      </rPr>
      <t>25/05/2021.  Memorando 20211020144043 del 02/06/2021</t>
    </r>
    <r>
      <rPr>
        <sz val="11"/>
        <color theme="1"/>
        <rFont val="Arial"/>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</si>
  <si>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r>
      <rPr>
        <b/>
        <sz val="11"/>
        <color indexed="8"/>
        <rFont val="Arial"/>
        <family val="2"/>
      </rPr>
      <t>Hallazgo 12. Publicación en SECOP Acuerdo de Financiación 943 de 2019 entre ANT y PNUD.</t>
    </r>
    <r>
      <rPr>
        <sz val="11"/>
        <color theme="1"/>
        <rFont val="Arial"/>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</si>
  <si>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family val="2"/>
      </rPr>
      <t>Hallazgo 13. Justificación contratación Acuerdo de Financiación 943 de 2019 entre ANT y PNUD.</t>
    </r>
    <r>
      <rPr>
        <sz val="11"/>
        <color theme="1"/>
        <rFont val="Arial"/>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</si>
  <si>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</si>
  <si>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Hallazgo 14. Publicación en SECOP Convenio de Asociación 1006 de 2019.</t>
    </r>
    <r>
      <rPr>
        <sz val="11"/>
        <color theme="1"/>
        <rFont val="Arial"/>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</si>
  <si>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</si>
  <si>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15. Radicación cuentas de cobro en contratos de prestación de servicios.  </t>
    </r>
    <r>
      <rPr>
        <sz val="11"/>
        <color rgb="FFFF0000"/>
        <rFont val="Arial"/>
        <family val="2"/>
      </rPr>
      <t>Los contratistas de prestación de servicios</t>
    </r>
    <r>
      <rPr>
        <sz val="11"/>
        <color theme="1"/>
        <rFont val="Arial"/>
        <family val="2"/>
      </rPr>
      <t xml:space="preserve"> de la Agencia Nacional de Tierras – ANT referidos en la tabla presentada más adelante, </t>
    </r>
    <r>
      <rPr>
        <sz val="11"/>
        <color rgb="FFFF0000"/>
        <rFont val="Arial"/>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</si>
  <si>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theme="1"/>
        <rFont val="Arial"/>
        <family val="2"/>
      </rPr>
      <t>07/07/2021.</t>
    </r>
    <r>
      <rPr>
        <sz val="11"/>
        <color theme="1"/>
        <rFont val="Arial"/>
        <family val="2"/>
      </rPr>
      <t xml:space="preserve"> La acción de mejora presentó cumplimiento, toda vez que se observó la Actualización aplicativo KLIC.</t>
    </r>
  </si>
  <si>
    <r>
      <rPr>
        <b/>
        <sz val="11"/>
        <color theme="1"/>
        <rFont val="Arial"/>
        <family val="2"/>
      </rPr>
      <t xml:space="preserve">15/10/2020. </t>
    </r>
    <r>
      <rPr>
        <sz val="11"/>
        <color theme="1"/>
        <rFont val="Arial"/>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family val="2"/>
      </rPr>
      <t xml:space="preserve">
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</si>
  <si>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r>
      <rPr>
        <b/>
        <sz val="11"/>
        <color theme="1"/>
        <rFont val="Arial"/>
        <family val="2"/>
      </rPr>
      <t xml:space="preserve">15/01/2021. </t>
    </r>
    <r>
      <rPr>
        <sz val="11"/>
        <color theme="1"/>
        <rFont val="Arial"/>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</si>
  <si>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r>
      <rPr>
        <b/>
        <sz val="11"/>
        <color theme="1"/>
        <rFont val="Arial"/>
        <family val="2"/>
      </rPr>
      <t>07/07/2021.</t>
    </r>
    <r>
      <rPr>
        <sz val="11"/>
        <color theme="1"/>
        <rFont val="Arial"/>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</si>
  <si>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16. Convenio Interadministrativo No. 937 de 2019.</t>
    </r>
    <r>
      <rPr>
        <sz val="11"/>
        <color theme="1"/>
        <rFont val="Arial"/>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family val="2"/>
      </rPr>
      <t xml:space="preserve">, tal y como se reportó en las notas a los estados financieros y se verificó en los soportes del convenio.
</t>
    </r>
    <r>
      <rPr>
        <sz val="11"/>
        <color rgb="FFFF0000"/>
        <rFont val="Arial"/>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</si>
  <si>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</si>
  <si>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t>
    </r>
    <r>
      <rPr>
        <sz val="11"/>
        <color theme="1"/>
        <rFont val="Arial"/>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</si>
  <si>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17. Convenio No. 1278 de 2019 ANT - ONU FAO. </t>
    </r>
    <r>
      <rPr>
        <sz val="11"/>
        <color theme="1"/>
        <rFont val="Arial"/>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family val="2"/>
      </rPr>
      <t>La ANT aporta el 100% del valor total del convenio; es decir, que conforme a esto, el convenio debe regirse por la normatividad colombiana y no por la establecida por la FAO.</t>
    </r>
    <r>
      <rPr>
        <sz val="11"/>
        <color theme="1"/>
        <rFont val="Arial"/>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family val="2"/>
      </rPr>
      <t>no se encuentra dentro de las excepciones establecidas expresamente en el inciso segundo del artículo 20; por tanto, debe regirse por la normatividad colombiana.</t>
    </r>
    <r>
      <rPr>
        <sz val="11"/>
        <color theme="1"/>
        <rFont val="Arial"/>
        <family val="2"/>
      </rPr>
      <t xml:space="preserve">
</t>
    </r>
    <r>
      <rPr>
        <sz val="11"/>
        <color rgb="FFFF0000"/>
        <rFont val="Arial"/>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family val="2"/>
      </rPr>
      <t xml:space="preserve">
Adicionalmente,</t>
    </r>
    <r>
      <rPr>
        <sz val="11"/>
        <color rgb="FFFF0000"/>
        <rFont val="Arial"/>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family val="2"/>
      </rPr>
      <t>La vulneración de los principios presupuestale</t>
    </r>
    <r>
      <rPr>
        <sz val="11"/>
        <color theme="1"/>
        <rFont val="Arial"/>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family val="2"/>
      </rPr>
      <t>incorrecta soportabilidad de los recursos públicos en cuantía de $20.250.000.000, ante la vulneración a los principios presupuestales de anualidad y el incumplimiento del ordenamiento jurídico en materia contractual.</t>
    </r>
  </si>
  <si>
    <r>
      <rPr>
        <b/>
        <sz val="11"/>
        <color theme="1"/>
        <rFont val="Arial"/>
        <family val="2"/>
      </rPr>
      <t xml:space="preserve">20/01/2021. </t>
    </r>
    <r>
      <rPr>
        <sz val="11"/>
        <color theme="1"/>
        <rFont val="Arial"/>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</si>
  <si>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 xml:space="preserve">La Dirección de Ordenamiento Social de la propiedad allegó soportes relacionados con:
</t>
    </r>
    <r>
      <rPr>
        <b/>
        <sz val="11"/>
        <color theme="1"/>
        <rFont val="Arial"/>
        <family val="2"/>
      </rPr>
      <t>Acta mesa financiera del 23/07/2020</t>
    </r>
    <r>
      <rPr>
        <sz val="11"/>
        <color theme="1"/>
        <rFont val="Arial"/>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family val="2"/>
      </rPr>
      <t>Acta mesa financiera del 28/08/2020</t>
    </r>
    <r>
      <rPr>
        <sz val="11"/>
        <color theme="1"/>
        <rFont val="Arial"/>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family val="2"/>
      </rPr>
      <t>Acta mesa financiera del 28/08/2020</t>
    </r>
    <r>
      <rPr>
        <sz val="11"/>
        <color theme="1"/>
        <rFont val="Arial"/>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</si>
  <si>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rPr>
        <b/>
        <sz val="11"/>
        <color theme="1"/>
        <rFont val="Arial"/>
        <family val="2"/>
      </rPr>
      <t xml:space="preserve">Convenio 1278 de 2017 ANT FAO: 
</t>
    </r>
    <r>
      <rPr>
        <sz val="11"/>
        <color theme="1"/>
        <rFont val="Arial"/>
        <family val="2"/>
      </rPr>
      <t xml:space="preserve">
Se han realizado a corte 23/12/2020 tres mesas para el convenio en el trimestre octubre a diciembre, estaba pendiente de formalizar la del mes de septiembre. </t>
    </r>
    <r>
      <rPr>
        <b/>
        <sz val="11"/>
        <color theme="1"/>
        <rFont val="Arial"/>
        <family val="2"/>
      </rPr>
      <t xml:space="preserve">Ver seguimiento a través de los siguientes anexos, en el link </t>
    </r>
    <r>
      <rPr>
        <sz val="11"/>
        <color theme="1"/>
        <rFont val="Arial"/>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</si>
  <si>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rPr>
        <b/>
        <sz val="11"/>
        <color theme="1"/>
        <rFont val="Arial"/>
        <family val="2"/>
      </rPr>
      <t>20/01/2021</t>
    </r>
    <r>
      <rPr>
        <sz val="11"/>
        <color theme="1"/>
        <rFont val="Arial"/>
        <family val="2"/>
      </rPr>
      <t xml:space="preserve">. La Dirección de Ordenamiento Social de la propiedad allegó soportes relacionados con:
</t>
    </r>
    <r>
      <rPr>
        <b/>
        <sz val="11"/>
        <color theme="1"/>
        <rFont val="Arial"/>
        <family val="2"/>
      </rPr>
      <t xml:space="preserve">Acta mesa financiera del 24/09/2020 </t>
    </r>
    <r>
      <rPr>
        <sz val="11"/>
        <color theme="1"/>
        <rFont val="Arial"/>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family val="2"/>
      </rPr>
      <t>Acta mesa financiera del 26/10/2020</t>
    </r>
    <r>
      <rPr>
        <sz val="11"/>
        <color theme="1"/>
        <rFont val="Arial"/>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family val="2"/>
      </rPr>
      <t xml:space="preserve">Acta mesa financiera del 26/11/2020 </t>
    </r>
    <r>
      <rPr>
        <sz val="11"/>
        <color theme="1"/>
        <rFont val="Arial"/>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family val="2"/>
      </rPr>
      <t xml:space="preserve">Acta mesa financiera del 21/12/2020 </t>
    </r>
    <r>
      <rPr>
        <sz val="11"/>
        <color theme="1"/>
        <rFont val="Arial"/>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</si>
  <si>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family val="2"/>
      </rPr>
      <t xml:space="preserve"> procesos de compra y adjudicación de subsidios SIRA.</t>
    </r>
  </si>
  <si>
    <r>
      <rPr>
        <b/>
        <sz val="11"/>
        <color theme="1"/>
        <rFont val="Arial"/>
        <family val="2"/>
      </rPr>
      <t xml:space="preserve">14/10/2021. </t>
    </r>
    <r>
      <rPr>
        <sz val="11"/>
        <color theme="1"/>
        <rFont val="Arial"/>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</si>
  <si>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family val="2"/>
      </rPr>
      <t xml:space="preserve">20/10/2020.   </t>
    </r>
    <r>
      <rPr>
        <sz val="11"/>
        <color theme="1"/>
        <rFont val="Arial"/>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</si>
  <si>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r>
      <rPr>
        <b/>
        <sz val="11"/>
        <color theme="1"/>
        <rFont val="Arial"/>
        <family val="2"/>
      </rPr>
      <t xml:space="preserve">21/01/2021.  </t>
    </r>
    <r>
      <rPr>
        <sz val="11"/>
        <color theme="1"/>
        <rFont val="Arial"/>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</si>
  <si>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family val="2"/>
      </rPr>
      <t xml:space="preserve">16/07/2021. </t>
    </r>
    <r>
      <rPr>
        <sz val="11"/>
        <color theme="1"/>
        <rFont val="Arial"/>
        <family val="2"/>
      </rPr>
      <t>La Dirección de Acceso a Tierras, manifestó que, La acción de mejora se encuentra planificada para finalización 2021/07/04.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</si>
  <si>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family val="2"/>
      </rPr>
      <t>Acta  del 21/04/2021</t>
    </r>
    <r>
      <rPr>
        <sz val="11"/>
        <color theme="1"/>
        <rFont val="Arial"/>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family val="2"/>
      </rPr>
      <t>Acta del 25-26/03/2021</t>
    </r>
    <r>
      <rPr>
        <sz val="11"/>
        <color theme="1"/>
        <rFont val="Arial"/>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family val="2"/>
      </rPr>
      <t>Reunión del 04/08/2021</t>
    </r>
    <r>
      <rPr>
        <sz val="11"/>
        <color theme="1"/>
        <rFont val="Arial"/>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</si>
  <si>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</si>
  <si>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</si>
  <si>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 xml:space="preserve">20/10/2020.  </t>
    </r>
    <r>
      <rPr>
        <sz val="11"/>
        <color theme="1"/>
        <rFont val="Arial"/>
        <family val="2"/>
      </rPr>
      <t xml:space="preserve">La Dirección de Acceso a Tierras suministró las siguientes evidencias:
</t>
    </r>
    <r>
      <rPr>
        <b/>
        <sz val="11"/>
        <color theme="1"/>
        <rFont val="Arial"/>
        <family val="2"/>
      </rPr>
      <t xml:space="preserve">Acta No, 1 del 27/08/2020, </t>
    </r>
    <r>
      <rPr>
        <sz val="11"/>
        <color theme="1"/>
        <rFont val="Arial"/>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family val="2"/>
      </rPr>
      <t xml:space="preserve"> </t>
    </r>
    <r>
      <rPr>
        <sz val="11"/>
        <rFont val="Arial"/>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family val="2"/>
      </rPr>
      <t xml:space="preserve">
Lista de chequeo</t>
    </r>
    <r>
      <rPr>
        <sz val="11"/>
        <rFont val="Arial"/>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</si>
  <si>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r>
      <rPr>
        <b/>
        <sz val="11"/>
        <color theme="1"/>
        <rFont val="Arial"/>
        <family val="2"/>
      </rPr>
      <t xml:space="preserve">21/01/2021.  </t>
    </r>
    <r>
      <rPr>
        <sz val="11"/>
        <color theme="1"/>
        <rFont val="Arial"/>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</si>
  <si>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family val="2"/>
      </rPr>
      <t xml:space="preserve">Memorando 20211020144393 del 02/06/2021. </t>
    </r>
    <r>
      <rPr>
        <sz val="11"/>
        <rFont val="Arial"/>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</si>
  <si>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indexed="8"/>
        <rFont val="Arial"/>
        <family val="2"/>
      </rPr>
      <t>Hallazgo 19 - Trámite compra predios para cabildo Inga Musu Runa kuna.</t>
    </r>
    <r>
      <rPr>
        <sz val="11"/>
        <color theme="1"/>
        <rFont val="Arial"/>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</si>
  <si>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theme="1"/>
        <rFont val="Arial"/>
        <family val="2"/>
      </rPr>
      <t xml:space="preserve">29/04/2021. </t>
    </r>
    <r>
      <rPr>
        <sz val="11"/>
        <color theme="1"/>
        <rFont val="Arial"/>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</si>
  <si>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</si>
  <si>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</si>
  <si>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indexed="8"/>
        <rFont val="Arial"/>
        <family val="2"/>
      </rPr>
      <t>29/04/2021.   Verificación realizada por la Profesional Lila María Guzmán</t>
    </r>
    <r>
      <rPr>
        <sz val="11"/>
        <color indexed="8"/>
        <rFont val="Arial"/>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</si>
  <si>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family val="2"/>
      </rPr>
      <t xml:space="preserve">14/05/2021. </t>
    </r>
    <r>
      <rPr>
        <sz val="11"/>
        <color theme="1"/>
        <rFont val="Arial"/>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</si>
  <si>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theme="1"/>
        <rFont val="Arial"/>
        <family val="2"/>
      </rPr>
      <t xml:space="preserve">22/10/2020. </t>
    </r>
    <r>
      <rPr>
        <sz val="11"/>
        <color theme="1"/>
        <rFont val="Arial"/>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family val="2"/>
      </rPr>
      <t>Acta del 05/08/2020</t>
    </r>
    <r>
      <rPr>
        <sz val="11"/>
        <color theme="1"/>
        <rFont val="Arial"/>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family val="2"/>
      </rPr>
      <t>Acta del 23/09/2020</t>
    </r>
    <r>
      <rPr>
        <sz val="11"/>
        <color theme="1"/>
        <rFont val="Arial"/>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</si>
  <si>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r>
      <rPr>
        <b/>
        <sz val="11"/>
        <color theme="1"/>
        <rFont val="Arial"/>
        <family val="2"/>
      </rPr>
      <t>Acción Ejecutada</t>
    </r>
    <r>
      <rPr>
        <sz val="11"/>
        <color theme="1"/>
        <rFont val="Arial"/>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</si>
  <si>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r>
      <rPr>
        <b/>
        <sz val="11"/>
        <color theme="1"/>
        <rFont val="Arial"/>
        <family val="2"/>
      </rPr>
      <t>22/01/2021</t>
    </r>
    <r>
      <rPr>
        <sz val="11"/>
        <color theme="1"/>
        <rFont val="Arial"/>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</si>
  <si>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t xml:space="preserve">14/05/2021. </t>
    </r>
    <r>
      <rPr>
        <sz val="11"/>
        <color rgb="FF000000"/>
        <rFont val="Arial"/>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family val="2"/>
      </rPr>
      <t xml:space="preserve">
30/04/2021.  Verificación realizada por el contratista Sergio Alejandro Matiz Parra.</t>
    </r>
    <r>
      <rPr>
        <sz val="11"/>
        <color rgb="FF000000"/>
        <rFont val="Arial"/>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family val="2"/>
      </rPr>
      <t xml:space="preserve">
</t>
    </r>
    <r>
      <rPr>
        <sz val="11"/>
        <color rgb="FF000000"/>
        <rFont val="Arial"/>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family val="2"/>
      </rPr>
      <t>	Memorandos 20201030277433 del 20/11/2020 y 20201030292113 del 02/12/2020</t>
    </r>
    <r>
      <rPr>
        <sz val="11"/>
        <color rgb="FF000000"/>
        <rFont val="Arial"/>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family val="2"/>
      </rPr>
      <t xml:space="preserve">
</t>
    </r>
  </si>
  <si>
    <r>
      <rPr>
        <b/>
        <sz val="11"/>
        <color theme="1"/>
        <rFont val="Arial"/>
        <family val="2"/>
      </rPr>
      <t xml:space="preserve">14/05/2021.  </t>
    </r>
    <r>
      <rPr>
        <sz val="11"/>
        <color theme="1"/>
        <rFont val="Arial"/>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</si>
  <si>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family val="2"/>
      </rPr>
      <t xml:space="preserve">22/10/2020. </t>
    </r>
    <r>
      <rPr>
        <sz val="11"/>
        <color theme="1"/>
        <rFont val="Arial"/>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</si>
  <si>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family val="2"/>
      </rPr>
      <t xml:space="preserve">22/01/2021.  </t>
    </r>
    <r>
      <rPr>
        <sz val="11"/>
        <color theme="1"/>
        <rFont val="Arial"/>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family val="2"/>
      </rPr>
      <t xml:space="preserve">28/01/2021.  </t>
    </r>
    <r>
      <rPr>
        <sz val="11"/>
        <color theme="1"/>
        <rFont val="Arial"/>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</si>
  <si>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rgb="FF000000"/>
        <rFont val="Arial"/>
        <family val="2"/>
      </rPr>
      <t>14/05/2021.</t>
    </r>
    <r>
      <rPr>
        <sz val="11"/>
        <color rgb="FF000000"/>
        <rFont val="Arial"/>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family val="2"/>
      </rPr>
      <t xml:space="preserve">
30/04/2021.  Verificación realizada por el contratista Sergio Alejandro Matiz Parra.
</t>
    </r>
    <r>
      <rPr>
        <sz val="11"/>
        <color indexed="8"/>
        <rFont val="Arial"/>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</si>
  <si>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family val="2"/>
      </rPr>
      <t>29/04/2021.  L</t>
    </r>
    <r>
      <rPr>
        <sz val="11"/>
        <color theme="1"/>
        <rFont val="Arial"/>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</si>
  <si>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family val="2"/>
      </rPr>
      <t xml:space="preserve">22/10/2020. </t>
    </r>
    <r>
      <rPr>
        <sz val="11"/>
        <color theme="1"/>
        <rFont val="Arial"/>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</si>
  <si>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2020/08/01 al 2021/01/31 el establecido para su ejecución.</t>
    </r>
  </si>
  <si>
    <r>
      <rPr>
        <b/>
        <sz val="11"/>
        <color rgb="FF000000"/>
        <rFont val="Arial"/>
        <family val="2"/>
      </rPr>
      <t xml:space="preserve">29/04/2021.  Verificación realizada por la profesional Lila María Guzmán
</t>
    </r>
    <r>
      <rPr>
        <sz val="11"/>
        <color indexed="8"/>
        <rFont val="Arial"/>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family val="2"/>
      </rPr>
      <t>REFLEXIONES FRENTE AL HALLAZGO:</t>
    </r>
    <r>
      <rPr>
        <sz val="11"/>
        <color indexed="8"/>
        <rFont val="Arial"/>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</si>
  <si>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indexed="8"/>
        <rFont val="Arial"/>
        <family val="2"/>
      </rPr>
      <t>Hallazgo 20. Administración de predios baldíos arrendados.</t>
    </r>
    <r>
      <rPr>
        <sz val="11"/>
        <color theme="1"/>
        <rFont val="Arial"/>
        <family val="2"/>
      </rPr>
      <t xml:space="preserve">  En atención a solicitud de origen ciudadano radicada en la CGR, se revisaron los expedientes de arriendo de los </t>
    </r>
    <r>
      <rPr>
        <b/>
        <sz val="11"/>
        <color theme="1"/>
        <rFont val="Arial"/>
        <family val="2"/>
      </rPr>
      <t>predios Isla Chía, Isla Palma Rosa, Quebracho 1, Quebracho 2, Isla Poligamia y Yamileila o Vale Claro que integraban el predio baldío El Delirio</t>
    </r>
    <r>
      <rPr>
        <sz val="11"/>
        <color theme="1"/>
        <rFont val="Arial"/>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</si>
  <si>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family val="2"/>
      </rPr>
      <t xml:space="preserve">22/07/2021.  </t>
    </r>
    <r>
      <rPr>
        <sz val="11"/>
        <color theme="1"/>
        <rFont val="Arial"/>
        <family val="2"/>
      </rPr>
      <t>La acción presenta la gestión ejecutada, la cual se encuentra documentada mediante el informe de cumplimiento de la actividad formulada, en los tiempos establecidos, cambiando su estado a ejecutada.</t>
    </r>
  </si>
  <si>
    <r>
      <rPr>
        <b/>
        <sz val="11"/>
        <color theme="1"/>
        <rFont val="Arial"/>
        <family val="2"/>
      </rPr>
      <t>21/10/2020.</t>
    </r>
    <r>
      <rPr>
        <sz val="11"/>
        <color theme="1"/>
        <rFont val="Arial"/>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</si>
  <si>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family val="2"/>
      </rPr>
      <t xml:space="preserve">21/01/2021. </t>
    </r>
    <r>
      <rPr>
        <sz val="11"/>
        <color theme="1"/>
        <rFont val="Arial"/>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</si>
  <si>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y los comunicados emitidos, en los tiempos establecidos.</t>
    </r>
  </si>
  <si>
    <r>
      <t xml:space="preserve">21/10/2020. </t>
    </r>
    <r>
      <rPr>
        <sz val="11"/>
        <color theme="1"/>
        <rFont val="Arial"/>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family val="2"/>
      </rPr>
      <t xml:space="preserve">
Frente al avance reportado, esta Jefatura observó lo siguiente:
Comunicación 20204300165321 del 20/02/2020, </t>
    </r>
    <r>
      <rPr>
        <sz val="11"/>
        <color theme="1"/>
        <rFont val="Arial"/>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family val="2"/>
      </rPr>
      <t xml:space="preserve">
Comunicaciones ocupantes, </t>
    </r>
    <r>
      <rPr>
        <sz val="11"/>
        <color theme="1"/>
        <rFont val="Arial"/>
        <family val="2"/>
      </rPr>
      <t>se observaron un total de 26 comunicaciones dirigidas a los ocupantes de las islas de asunto Regularización por Indebida Ocupación de Inmueble.</t>
    </r>
    <r>
      <rPr>
        <b/>
        <sz val="11"/>
        <color theme="1"/>
        <rFont val="Arial"/>
        <family val="2"/>
      </rPr>
      <t xml:space="preserve">
</t>
    </r>
    <r>
      <rPr>
        <sz val="11"/>
        <color theme="1"/>
        <rFont val="Arial"/>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</si>
  <si>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t xml:space="preserve">21/01/2021.  </t>
    </r>
    <r>
      <rPr>
        <sz val="11"/>
        <color theme="1"/>
        <rFont val="Arial"/>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family val="2"/>
      </rPr>
      <t xml:space="preserve">
</t>
    </r>
    <r>
      <rPr>
        <sz val="11"/>
        <color theme="1"/>
        <rFont val="Arial"/>
        <family val="2"/>
      </rPr>
      <t xml:space="preserve">
La acción de mejora presentó avances de gestión no documentados, se encuentra planificada para ejecución del 2020/07/01 al 2021/07/01.</t>
    </r>
  </si>
  <si>
    <r>
      <t xml:space="preserve">22/07/2021 </t>
    </r>
    <r>
      <rPr>
        <sz val="11"/>
        <color theme="1"/>
        <rFont val="Arial"/>
        <family val="2"/>
      </rPr>
      <t>La acción presente la gestión ejecutada, la cual se encuentra documentada mediante el informe de cumplimiento de la actividad formulada, en los tiempos establecidos, cambiando su estado a ejecutada.</t>
    </r>
  </si>
  <si>
    <r>
      <rPr>
        <b/>
        <sz val="11"/>
        <color theme="1"/>
        <rFont val="Arial"/>
        <family val="2"/>
      </rPr>
      <t xml:space="preserve">21/10/2020.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family val="2"/>
      </rPr>
      <t>Seguimiento trimestral a la suscripción de contratos de los predios ubicados en las islas:</t>
    </r>
    <r>
      <rPr>
        <sz val="11"/>
        <color theme="1"/>
        <rFont val="Arial"/>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family val="2"/>
      </rPr>
      <t>Informe a la Gestión desarrollada ante el IGAC:</t>
    </r>
    <r>
      <rPr>
        <sz val="11"/>
        <color theme="1"/>
        <rFont val="Arial"/>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family val="2"/>
      </rPr>
      <t xml:space="preserve">Informe de espacios de comunicación, gestionados con el Distrito de Cartagena:
</t>
    </r>
    <r>
      <rPr>
        <sz val="11"/>
        <color theme="1"/>
        <rFont val="Arial"/>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</si>
  <si>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r>
      <rPr>
        <b/>
        <sz val="11"/>
        <color theme="1"/>
        <rFont val="Arial"/>
        <family val="2"/>
      </rPr>
      <t xml:space="preserve">21/01/2021.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</si>
  <si>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en los tiempos establecidos.</t>
    </r>
  </si>
  <si>
    <r>
      <rPr>
        <b/>
        <sz val="11"/>
        <color theme="1"/>
        <rFont val="Arial"/>
        <family val="2"/>
      </rPr>
      <t>21/10/2020.</t>
    </r>
    <r>
      <rPr>
        <sz val="11"/>
        <color theme="1"/>
        <rFont val="Arial"/>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</si>
  <si>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family val="2"/>
      </rPr>
      <t xml:space="preserve">21/01/2021.  </t>
    </r>
    <r>
      <rPr>
        <sz val="11"/>
        <color theme="1"/>
        <rFont val="Arial"/>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</si>
  <si>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family val="2"/>
      </rPr>
      <t xml:space="preserve">16/07/2021 </t>
    </r>
    <r>
      <rPr>
        <sz val="11"/>
        <color theme="1"/>
        <rFont val="Arial"/>
        <family val="2"/>
      </rPr>
      <t xml:space="preserve"> 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</si>
  <si>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</si>
  <si>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</si>
  <si>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t xml:space="preserve">16/07/2021  </t>
    </r>
    <r>
      <rPr>
        <sz val="11"/>
        <color theme="1"/>
        <rFont val="Arial"/>
        <family val="2"/>
      </rPr>
      <t>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</si>
  <si>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</si>
  <si>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</si>
  <si>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indexed="8"/>
        <rFont val="Arial"/>
        <family val="2"/>
      </rPr>
      <t>Hallazgo 21. Ejecución de contrato de prestación de servicios.</t>
    </r>
    <r>
      <rPr>
        <sz val="11"/>
        <color theme="1"/>
        <rFont val="Arial"/>
        <family val="2"/>
      </rPr>
      <t xml:space="preserve"> En la auditoría financiera, </t>
    </r>
    <r>
      <rPr>
        <sz val="11"/>
        <color rgb="FFFF0000"/>
        <rFont val="Arial"/>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family val="2"/>
      </rPr>
      <t>para los meses de noviembre y diciembre de 2017 las acciones planteadas son genéricas sin que se relacione y se pueda verificar la entrega efectiva de productos</t>
    </r>
    <r>
      <rPr>
        <sz val="11"/>
        <color theme="1"/>
        <rFont val="Arial"/>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family val="2"/>
      </rPr>
      <t>para el mes de diciembre se desvirtúa lo reportado por el contratista en su informe de actividades y lo certificado por la supervisora del contrato.</t>
    </r>
    <r>
      <rPr>
        <sz val="11"/>
        <color theme="1"/>
        <rFont val="Arial"/>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family val="2"/>
      </rPr>
      <t>por lo que los pagos realizados durante 20 días de diciembre sin entrega de productos generaron un presunto detrimento fiscal por valor de $3.813.333</t>
    </r>
    <r>
      <rPr>
        <sz val="11"/>
        <color theme="1"/>
        <rFont val="Arial"/>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</si>
  <si>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theme="1"/>
        <rFont val="Arial"/>
        <family val="2"/>
      </rPr>
      <t>07/07/2021.</t>
    </r>
    <r>
      <rPr>
        <sz val="11"/>
        <color theme="1"/>
        <rFont val="Arial"/>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</si>
  <si>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22. Cumplimiento de la jornada laboral del servidor público.</t>
    </r>
    <r>
      <rPr>
        <sz val="11"/>
        <color theme="1"/>
        <rFont val="Arial"/>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</si>
  <si>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family val="2"/>
      </rPr>
      <t xml:space="preserve">19/01/2021. </t>
    </r>
    <r>
      <rPr>
        <sz val="11"/>
        <color theme="1"/>
        <rFont val="Arial"/>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</si>
  <si>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theme="1"/>
        <rFont val="Arial"/>
        <family val="2"/>
      </rPr>
      <t xml:space="preserve">19/10/2020. </t>
    </r>
    <r>
      <rPr>
        <sz val="11"/>
        <color theme="1"/>
        <rFont val="Arial"/>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</si>
  <si>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r>
      <t xml:space="preserve">19/01/2021.  </t>
    </r>
    <r>
      <rPr>
        <sz val="11"/>
        <color theme="1"/>
        <rFont val="Arial"/>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family val="2"/>
      </rPr>
      <t xml:space="preserve">
19/10/2020. </t>
    </r>
    <r>
      <rPr>
        <sz val="11"/>
        <color theme="1"/>
        <rFont val="Arial"/>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</si>
  <si>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rFont val="Arial"/>
        <family val="2"/>
      </rPr>
      <t xml:space="preserve">Hallazgo 23. Acceso y accesibilidad a personas con discapacidad. </t>
    </r>
    <r>
      <rPr>
        <sz val="1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</si>
  <si>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13/10/2021. </t>
    </r>
    <r>
      <rPr>
        <sz val="11"/>
        <color theme="1"/>
        <rFont val="Arial"/>
        <family val="2"/>
      </rPr>
      <t xml:space="preserve"> La acción de mejora presentó cumplimiento, toda vez que, se observó el documento con las necesidades de baños  para Personas en condición de Movilidad Reducida - PMR.</t>
    </r>
  </si>
  <si>
    <r>
      <rPr>
        <b/>
        <sz val="11"/>
        <color theme="1"/>
        <rFont val="Arial"/>
        <family val="2"/>
      </rPr>
      <t>19/10/2020.</t>
    </r>
    <r>
      <rPr>
        <sz val="11"/>
        <color theme="1"/>
        <rFont val="Arial"/>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</si>
  <si>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family val="2"/>
      </rPr>
      <t xml:space="preserve">19/01/2021. </t>
    </r>
    <r>
      <rPr>
        <sz val="11"/>
        <color theme="1"/>
        <rFont val="Arial"/>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</si>
  <si>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family val="2"/>
      </rPr>
      <t xml:space="preserve">15/07/2021. </t>
    </r>
    <r>
      <rPr>
        <sz val="11"/>
        <color theme="1"/>
        <rFont val="Arial"/>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family val="2"/>
      </rPr>
      <t xml:space="preserve">
</t>
    </r>
    <r>
      <rPr>
        <sz val="11"/>
        <color theme="1"/>
        <rFont val="Arial"/>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family val="2"/>
      </rPr>
      <t xml:space="preserve">
08/07/2021.</t>
    </r>
    <r>
      <rPr>
        <sz val="11"/>
        <color theme="1"/>
        <rFont val="Arial"/>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</si>
  <si>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family val="2"/>
      </rPr>
      <t xml:space="preserve">13/10/2021. </t>
    </r>
    <r>
      <rPr>
        <sz val="11"/>
        <color theme="1"/>
        <rFont val="Arial"/>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</si>
  <si>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family val="2"/>
      </rPr>
      <t xml:space="preserve">21/07/2020. </t>
    </r>
    <r>
      <rPr>
        <sz val="11"/>
        <color theme="1"/>
        <rFont val="Arial"/>
        <family val="2"/>
      </rPr>
      <t>La acción de mejora presentó  avances de gestión documentados, su ejecución se encuentra programado para el 31/08/2021.</t>
    </r>
  </si>
  <si>
    <r>
      <rPr>
        <b/>
        <sz val="11"/>
        <color theme="1"/>
        <rFont val="Arial"/>
        <family val="2"/>
      </rPr>
      <t>19/10/2020.</t>
    </r>
    <r>
      <rPr>
        <sz val="11"/>
        <color theme="1"/>
        <rFont val="Arial"/>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</si>
  <si>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family val="2"/>
      </rPr>
      <t>Ver evidencias en el siguiente link:</t>
    </r>
    <r>
      <rPr>
        <sz val="11"/>
        <color theme="1"/>
        <rFont val="Arial"/>
        <family val="2"/>
      </rPr>
      <t xml:space="preserve">
https://agenciadetierras-my.sharepoint.com/:f:/g/personal/leidy_zuniga_agenciadetierras_gov_co/Eqp5YAWyWD9Fg3zUlalJhrYBDAnzjTFpD8SLxRH0Kg6Awg?e=ZcUWCG</t>
    </r>
  </si>
  <si>
    <r>
      <rPr>
        <b/>
        <sz val="11"/>
        <color theme="1"/>
        <rFont val="Arial"/>
        <family val="2"/>
      </rPr>
      <t>20/01/2021.</t>
    </r>
    <r>
      <rPr>
        <sz val="11"/>
        <color theme="1"/>
        <rFont val="Arial"/>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</si>
  <si>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family val="2"/>
      </rPr>
      <t>Se solicita pasar el estado de esta acción a ejecutada,</t>
    </r>
    <r>
      <rPr>
        <sz val="11"/>
        <color theme="1"/>
        <rFont val="Arial"/>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</si>
  <si>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family val="2"/>
      </rPr>
      <t xml:space="preserve">7/10/2021. </t>
    </r>
    <r>
      <rPr>
        <sz val="11"/>
        <color theme="1"/>
        <rFont val="Arial"/>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</si>
  <si>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indexed="8"/>
        <rFont val="Arial"/>
        <family val="2"/>
      </rPr>
      <t xml:space="preserve">Hallazgo 23. Acceso y accesibilidad a personas con discapacidad.  </t>
    </r>
    <r>
      <rPr>
        <sz val="11"/>
        <color theme="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</si>
  <si>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19/01/2021. </t>
    </r>
    <r>
      <rPr>
        <sz val="11"/>
        <color theme="1"/>
        <rFont val="Arial"/>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</si>
  <si>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family val="2"/>
      </rPr>
      <t xml:space="preserve">19/10/2020. </t>
    </r>
    <r>
      <rPr>
        <sz val="11"/>
        <color theme="1"/>
        <rFont val="Arial"/>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</si>
  <si>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family val="2"/>
      </rPr>
      <t>19/01/2021.</t>
    </r>
    <r>
      <rPr>
        <sz val="11"/>
        <color theme="1"/>
        <rFont val="Arial"/>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</si>
  <si>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t>Realizar informe de avance</t>
    </r>
    <r>
      <rPr>
        <b/>
        <sz val="11"/>
        <rFont val="Arial"/>
        <family val="2"/>
      </rPr>
      <t xml:space="preserve"> sobre los predios ofertados conforme a las etapas del proceso de compra.</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</si>
  <si>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</si>
  <si>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</si>
  <si>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family val="2"/>
      </rPr>
      <t xml:space="preserve">21/01/2021.  </t>
    </r>
    <r>
      <rPr>
        <sz val="11"/>
        <color theme="1"/>
        <rFont val="Arial"/>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</si>
  <si>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family val="2"/>
      </rPr>
      <t xml:space="preserve">16/07/2021. </t>
    </r>
    <r>
      <rPr>
        <sz val="11"/>
        <color theme="1"/>
        <rFont val="Arial"/>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</si>
  <si>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family val="2"/>
      </rPr>
      <t>Informe  Proyecto Hidroeléctrico del Quimbo del 05/08/2021</t>
    </r>
    <r>
      <rPr>
        <sz val="11"/>
        <color theme="1"/>
        <rFont val="Arial"/>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family val="2"/>
      </rPr>
      <t xml:space="preserve">
15/10/2021.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</si>
  <si>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rFont val="Arial"/>
        <family val="2"/>
      </rPr>
      <t>HALLAZGO 1. Avances en la ruta prioritaria en relación con los casos reportados por la SNR en cumplimiento de la sentencia T- 488 de 2014. (ANT).</t>
    </r>
    <r>
      <rPr>
        <sz val="11"/>
        <rFont val="Arial"/>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</si>
  <si>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t xml:space="preserve">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</si>
  <si>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1/02/2021 al 31/12/2021.</t>
    </r>
  </si>
  <si>
    <r>
      <rPr>
        <b/>
        <sz val="11"/>
        <color theme="1"/>
        <rFont val="Arial"/>
        <family val="2"/>
      </rPr>
      <t xml:space="preserve">19/07/2021. </t>
    </r>
    <r>
      <rPr>
        <sz val="11"/>
        <color theme="1"/>
        <rFont val="Arial"/>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family val="2"/>
      </rPr>
      <t xml:space="preserve">
12/07/2021.</t>
    </r>
    <r>
      <rPr>
        <sz val="11"/>
        <color theme="1"/>
        <rFont val="Arial"/>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family val="2"/>
      </rPr>
      <t>SPAGJ:</t>
    </r>
    <r>
      <rPr>
        <sz val="11"/>
        <color theme="1"/>
        <rFont val="Arial"/>
        <family val="2"/>
      </rPr>
      <t xml:space="preserve"> Identificaciones prediales 4,81%, DPAP 103,5%, Actos administrativos de conformación o no del expediente 44,86%, ITJP 37% y  No. AA de inicio o no, archivo 113,3%. 
</t>
    </r>
    <r>
      <rPr>
        <b/>
        <sz val="11"/>
        <color theme="1"/>
        <rFont val="Arial"/>
        <family val="2"/>
      </rPr>
      <t>SSJ:</t>
    </r>
    <r>
      <rPr>
        <sz val="11"/>
        <color theme="1"/>
        <rFont val="Arial"/>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</si>
  <si>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r>
      <rPr>
        <b/>
        <sz val="11"/>
        <color theme="1"/>
        <rFont val="Arial"/>
        <family val="2"/>
      </rPr>
      <t xml:space="preserve">20/10/2021.  </t>
    </r>
    <r>
      <rPr>
        <sz val="11"/>
        <color theme="1"/>
        <rFont val="Arial"/>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junio</t>
    </r>
    <r>
      <rPr>
        <sz val="11"/>
        <color theme="1"/>
        <rFont val="Arial"/>
        <family val="2"/>
      </rPr>
      <t xml:space="preserve">,  respecto a los casos que se deben adelantar por procedimiento único, con corte a junio se ha avanzado en un 24,4% (7,073 expedientes).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julio</t>
    </r>
    <r>
      <rPr>
        <sz val="11"/>
        <color theme="1"/>
        <rFont val="Arial"/>
        <family val="2"/>
      </rPr>
      <t xml:space="preserve">,  respecto a los casos que se deben adelantar por procedimiento único, con corte a junio se ha avanzado en un 23% (6.591 expedientes).
</t>
    </r>
    <r>
      <rPr>
        <b/>
        <sz val="11"/>
        <color theme="1"/>
        <rFont val="Arial"/>
        <family val="2"/>
      </rPr>
      <t xml:space="preserve">INFORME MENSUAL </t>
    </r>
    <r>
      <rPr>
        <sz val="11"/>
        <color theme="1"/>
        <rFont val="Arial"/>
        <family val="2"/>
      </rPr>
      <t xml:space="preserve">DE ACTIVIDADES PRODUCTOS DERIVADOS DE LA RUTA PRIORITARIA DE CLARIFICCIÓN SENTENCIA T-488 DE 2014 </t>
    </r>
    <r>
      <rPr>
        <b/>
        <sz val="11"/>
        <color theme="1"/>
        <rFont val="Arial"/>
        <family val="2"/>
      </rPr>
      <t>del mes agosto</t>
    </r>
    <r>
      <rPr>
        <sz val="11"/>
        <color theme="1"/>
        <rFont val="Arial"/>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</si>
  <si>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</si>
  <si>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</si>
  <si>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family val="2"/>
      </rPr>
      <t xml:space="preserve">17/01/2022.   </t>
    </r>
    <r>
      <rPr>
        <sz val="11"/>
        <color theme="1"/>
        <rFont val="Arial"/>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septiembre</t>
    </r>
    <r>
      <rPr>
        <sz val="11"/>
        <color theme="1"/>
        <rFont val="Arial"/>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octubre</t>
    </r>
    <r>
      <rPr>
        <sz val="11"/>
        <color theme="1"/>
        <rFont val="Arial"/>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noviembre</t>
    </r>
    <r>
      <rPr>
        <sz val="11"/>
        <color theme="1"/>
        <rFont val="Arial"/>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</si>
  <si>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family val="2"/>
      </rPr>
      <t>INFORME MENSUAL</t>
    </r>
    <r>
      <rPr>
        <sz val="11"/>
        <color theme="1"/>
        <rFont val="Arial"/>
        <family val="2"/>
      </rPr>
      <t xml:space="preserve"> DE ACTIVIDADES PRODUCTOS DERIVADOS DE LA RUTA PRIORITARIA DE CLARIFICCIÓN SENTENCIA T-488 DE 2014 del mes de</t>
    </r>
    <r>
      <rPr>
        <b/>
        <sz val="11"/>
        <color theme="1"/>
        <rFont val="Arial"/>
        <family val="2"/>
      </rPr>
      <t xml:space="preserve"> diciembre</t>
    </r>
    <r>
      <rPr>
        <sz val="11"/>
        <color theme="1"/>
        <rFont val="Arial"/>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del mes de </t>
    </r>
    <r>
      <rPr>
        <b/>
        <sz val="11"/>
        <color theme="1"/>
        <rFont val="Arial"/>
        <family val="2"/>
      </rPr>
      <t>enero 2022</t>
    </r>
    <r>
      <rPr>
        <sz val="11"/>
        <color theme="1"/>
        <rFont val="Arial"/>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</si>
  <si>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</si>
  <si>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 xml:space="preserve">22/01/2021. </t>
    </r>
    <r>
      <rPr>
        <sz val="11"/>
        <color theme="1"/>
        <rFont val="Arial"/>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</si>
  <si>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family val="2"/>
      </rPr>
      <t xml:space="preserve">19/07/2021.  </t>
    </r>
    <r>
      <rPr>
        <sz val="11"/>
        <color theme="1"/>
        <rFont val="Arial"/>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family val="2"/>
      </rPr>
      <t xml:space="preserve">
09/07/2021.</t>
    </r>
    <r>
      <rPr>
        <sz val="11"/>
        <color theme="1"/>
        <rFont val="Arial"/>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</si>
  <si>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t xml:space="preserve">26/10/2021.  </t>
    </r>
    <r>
      <rPr>
        <sz val="11"/>
        <color theme="1"/>
        <rFont val="Arial"/>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family val="2"/>
      </rPr>
      <t xml:space="preserve">
20/10/2021.  </t>
    </r>
    <r>
      <rPr>
        <sz val="11"/>
        <color theme="1"/>
        <rFont val="Arial"/>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</si>
  <si>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17/01/2022.  </t>
    </r>
    <r>
      <rPr>
        <sz val="11"/>
        <color theme="1"/>
        <rFont val="Arial"/>
        <family val="2"/>
      </rPr>
      <t xml:space="preserve">La Subdirección de Procesos Agrarios y Gestión Jurídica allegó las siguientes Actas:
</t>
    </r>
    <r>
      <rPr>
        <b/>
        <sz val="11"/>
        <color theme="1"/>
        <rFont val="Arial"/>
        <family val="2"/>
      </rPr>
      <t>Acta del 22/09/2021</t>
    </r>
    <r>
      <rPr>
        <sz val="11"/>
        <color theme="1"/>
        <rFont val="Arial"/>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family val="2"/>
      </rPr>
      <t>Acta del 14/09/2021</t>
    </r>
    <r>
      <rPr>
        <sz val="11"/>
        <color theme="1"/>
        <rFont val="Arial"/>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family val="2"/>
      </rPr>
      <t>Acta del 12/11/2021</t>
    </r>
    <r>
      <rPr>
        <sz val="11"/>
        <color theme="1"/>
        <rFont val="Arial"/>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</si>
  <si>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</si>
  <si>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22/01/2021.  </t>
    </r>
    <r>
      <rPr>
        <sz val="11"/>
        <color theme="1"/>
        <rFont val="Arial"/>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</si>
  <si>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</si>
  <si>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18/01/2022.  </t>
    </r>
    <r>
      <rPr>
        <sz val="11"/>
        <color theme="1"/>
        <rFont val="Arial"/>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</si>
  <si>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family val="2"/>
      </rPr>
      <t xml:space="preserve">19/07/2021.  </t>
    </r>
    <r>
      <rPr>
        <sz val="11"/>
        <color theme="1"/>
        <rFont val="Arial"/>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family val="2"/>
      </rPr>
      <t xml:space="preserve">
09/07/2021.  </t>
    </r>
    <r>
      <rPr>
        <sz val="11"/>
        <color theme="1"/>
        <rFont val="Arial"/>
        <family val="2"/>
      </rPr>
      <t>La Subdirección de Procesos Agrarios y Gestión Jurídica suministró los siguientes documentos:</t>
    </r>
    <r>
      <rPr>
        <b/>
        <sz val="11"/>
        <color theme="1"/>
        <rFont val="Arial"/>
        <family val="2"/>
      </rPr>
      <t xml:space="preserve">
INFORME TÉCNICO-JURÍDICO PRELIMINAR PREDIO: LOTE - FINCA - FMI: 146-42134 DEPARTAMENTO CÓRDOBA MUNICIPIO SAN ANTERO del 31 de marzo de 2021, </t>
    </r>
    <r>
      <rPr>
        <sz val="11"/>
        <color theme="1"/>
        <rFont val="Arial"/>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family val="2"/>
      </rPr>
      <t>INFORME TÉCNICO-JURÍDICO PRELIMINAR PREDIO : CARRERA 8 # 16A-93 URBANIZACION SAN BERNARDO UN LOTE Y LAS MEJORAS EN EL EXISTENTES
FMI: 225-19725</t>
    </r>
    <r>
      <rPr>
        <sz val="11"/>
        <color theme="1"/>
        <rFont val="Arial"/>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family val="2"/>
      </rPr>
      <t xml:space="preserve">
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</si>
  <si>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20/10/2021. </t>
    </r>
    <r>
      <rPr>
        <sz val="11"/>
        <color theme="1"/>
        <rFont val="Arial"/>
        <family val="2"/>
      </rPr>
      <t xml:space="preserve"> La acción de mejora se encuentra en términos, su finalización esta programada para el 31/12/2021.  Para el presente seguimiento no se allegaron avances de gestión.</t>
    </r>
  </si>
  <si>
    <r>
      <rPr>
        <b/>
        <sz val="11"/>
        <color theme="1"/>
        <rFont val="Arial"/>
        <family val="2"/>
      </rPr>
      <t>18/01/2022.</t>
    </r>
    <r>
      <rPr>
        <sz val="11"/>
        <color theme="1"/>
        <rFont val="Arial"/>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</si>
  <si>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rFont val="Arial"/>
        <family val="2"/>
      </rPr>
      <t xml:space="preserve">Procesos de apertura de folio de matrícula inmobiliaria – AFMI. (ANT). </t>
    </r>
    <r>
      <rPr>
        <sz val="11"/>
        <rFont val="Arial"/>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</si>
  <si>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</si>
  <si>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2021/12/01 al 2022/06/30.</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</si>
  <si>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</si>
  <si>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family val="2"/>
      </rPr>
      <t xml:space="preserve">15/10/2021. </t>
    </r>
    <r>
      <rPr>
        <sz val="11"/>
        <color theme="1"/>
        <rFont val="Arial"/>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</si>
  <si>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family val="2"/>
      </rPr>
      <t xml:space="preserve">Procesos de apertura de folio de matrícula inmobiliaria – AFMI. (ANT). </t>
    </r>
    <r>
      <rPr>
        <sz val="11"/>
        <color theme="1"/>
        <rFont val="Arial"/>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</si>
  <si>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</si>
  <si>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family val="2"/>
      </rPr>
      <t xml:space="preserve">04/01/2022. </t>
    </r>
    <r>
      <rPr>
        <sz val="11"/>
        <color theme="1"/>
        <rFont val="Arial"/>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</si>
  <si>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</si>
  <si>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family val="2"/>
      </rPr>
      <t>06/07/2022</t>
    </r>
    <r>
      <rPr>
        <sz val="11"/>
        <color theme="1"/>
        <rFont val="Arial"/>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</si>
  <si>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family val="2"/>
      </rPr>
      <t>4/10/2022.</t>
    </r>
    <r>
      <rPr>
        <sz val="11"/>
        <color theme="1"/>
        <rFont val="Arial"/>
        <family val="2"/>
      </rPr>
      <t xml:space="preserve"> La Subdirección de Administración de Tierras de la Nación, allega una Base de Datos (BD) unificada con 1447 registros de Apertura de Folio de Matrícula Inmobiliaria, mostrando avances de trabajo adelantado en coordinación con la SSIT, así mismo, expresan haber realizado pruebas satisfactorias en el módulo de Apertura de Folio de Matrícula Inmobiliaria del Sistema Integrado de Tierras - SIT
.
La fecha de terminación está programada para el 30/06/2023, por consiguiente, la acción de mejora se encuentra en términos. Para próximos seguimientos se recomienda a la Subdirección incorporar dentro de sus evidencias, pantallazos de las pruebas realizadas en el módulo de Apertura de Folio de Matrícula Inmobiliaria.
Verificación realizada por el contratista Marco Aurelio Cumbe Andrade.</t>
    </r>
  </si>
  <si>
    <r>
      <rPr>
        <b/>
        <sz val="11"/>
        <color theme="1"/>
        <rFont val="Arial"/>
        <family val="2"/>
      </rPr>
      <t xml:space="preserve">16/07/2021. </t>
    </r>
    <r>
      <rPr>
        <sz val="11"/>
        <color theme="1"/>
        <rFont val="Arial"/>
        <family val="2"/>
      </rPr>
      <t>La acción de mejora reportó gestión, que se encuentra documentada en el ajuste de la Base de Datos Folio de Matricula Inmobiliaria, por lo cual se da por ejecutada.</t>
    </r>
  </si>
  <si>
    <r>
      <rPr>
        <b/>
        <sz val="11"/>
        <color theme="1"/>
        <rFont val="Arial"/>
        <family val="2"/>
      </rPr>
      <t xml:space="preserve">21/01/2021. </t>
    </r>
    <r>
      <rPr>
        <sz val="11"/>
        <color theme="1"/>
        <rFont val="Arial"/>
        <family val="2"/>
      </rPr>
      <t xml:space="preserve"> La acción de mejora se encuentra en términos y su ejecución esta planificada del  2021/01/18 al 2021/03/31.</t>
    </r>
  </si>
  <si>
    <r>
      <t xml:space="preserve">22/04/2022. </t>
    </r>
    <r>
      <rPr>
        <sz val="11"/>
        <color theme="1"/>
        <rFont val="Arial"/>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</si>
  <si>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family val="2"/>
      </rPr>
      <t xml:space="preserve">21/01/2021. </t>
    </r>
    <r>
      <rPr>
        <sz val="11"/>
        <color theme="1"/>
        <rFont val="Arial"/>
        <family val="2"/>
      </rPr>
      <t>La acción de mejora se encuentra en términos y su ejecución esta planificada del  2021/01/18 al 2021/12/17.</t>
    </r>
  </si>
  <si>
    <r>
      <rPr>
        <b/>
        <sz val="11"/>
        <color theme="1"/>
        <rFont val="Arial"/>
        <family val="2"/>
      </rPr>
      <t>16/07/2021</t>
    </r>
    <r>
      <rPr>
        <sz val="11"/>
        <color theme="1"/>
        <rFont val="Arial"/>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</si>
  <si>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family val="2"/>
      </rPr>
      <t>Acta No. 10 del 11/05/2021</t>
    </r>
    <r>
      <rPr>
        <sz val="11"/>
        <color theme="1"/>
        <rFont val="Arial"/>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family val="2"/>
      </rPr>
      <t xml:space="preserve">Acta No. 16 del 25/03/2021 </t>
    </r>
    <r>
      <rPr>
        <sz val="11"/>
        <color theme="1"/>
        <rFont val="Arial"/>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family val="2"/>
      </rPr>
      <t xml:space="preserve">Acta No. 17 del 21/06/2021 </t>
    </r>
    <r>
      <rPr>
        <sz val="11"/>
        <color theme="1"/>
        <rFont val="Arial"/>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</si>
  <si>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family val="2"/>
      </rPr>
      <t xml:space="preserve">20/01/2022.  </t>
    </r>
    <r>
      <rPr>
        <sz val="11"/>
        <color theme="1"/>
        <rFont val="Arial"/>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family val="2"/>
      </rPr>
      <t xml:space="preserve">
07/01/2022.</t>
    </r>
    <r>
      <rPr>
        <sz val="11"/>
        <color theme="1"/>
        <rFont val="Arial"/>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</si>
  <si>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t xml:space="preserve">22/04/2022.  </t>
    </r>
    <r>
      <rPr>
        <sz val="11"/>
        <color theme="1"/>
        <rFont val="Arial"/>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family val="2"/>
      </rPr>
      <t xml:space="preserve">
11/04/2022.  </t>
    </r>
    <r>
      <rPr>
        <sz val="11"/>
        <color theme="1"/>
        <rFont val="Arial"/>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family val="2"/>
      </rPr>
      <t xml:space="preserve">
Acta No. 16 del 25/03/2021</t>
    </r>
    <r>
      <rPr>
        <sz val="11"/>
        <color theme="1"/>
        <rFont val="Arial"/>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family val="2"/>
      </rPr>
      <t>Acta No. 17 del 21/06/2021</t>
    </r>
    <r>
      <rPr>
        <sz val="11"/>
        <color theme="1"/>
        <rFont val="Arial"/>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</si>
  <si>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family val="2"/>
      </rPr>
      <t xml:space="preserve">21/01/2021.  </t>
    </r>
    <r>
      <rPr>
        <sz val="11"/>
        <color theme="1"/>
        <rFont val="Arial"/>
        <family val="2"/>
      </rPr>
      <t>La acción de mejora se encuentra en términos y su ejecución esta planificada del 2021/01/02 al 2021/12/30.</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</si>
  <si>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</si>
  <si>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</si>
  <si>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family val="2"/>
      </rPr>
      <t xml:space="preserve">04/01/2022.  </t>
    </r>
    <r>
      <rPr>
        <sz val="11"/>
        <color theme="1"/>
        <rFont val="Arial"/>
        <family val="2"/>
      </rPr>
      <t>La acción de mejora se encuentra en términos, su ejecución se programó para el periodo comprendido del 2/01/2021 al 1/12/2023.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</si>
  <si>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</si>
  <si>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family val="2"/>
      </rPr>
      <t>06/07/2022</t>
    </r>
    <r>
      <rPr>
        <sz val="11"/>
        <color theme="1"/>
        <rFont val="Arial"/>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</si>
  <si>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family val="2"/>
      </rPr>
      <t xml:space="preserve">28/09/2022. </t>
    </r>
    <r>
      <rPr>
        <sz val="11"/>
        <color theme="1"/>
        <rFont val="Arial"/>
        <family val="2"/>
      </rPr>
      <t>La acción de mejora se encuentra en términos, su ejecución esta planificada para el periodo comprendido del 2/01/2021 al 01/12/2023, para el periodo evaluado no se reportan avances de gestión dado que es prerrequisito la ejecución de la acción AME-462</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</si>
  <si>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La acción de mejora 465 se encuentra en términos, toda vez que su cierre está programada para el 1/12/2023.  
Verificación realizada por el contratista Marco Aurelio Cumbe Andrade.</t>
    </r>
  </si>
  <si>
    <r>
      <rPr>
        <b/>
        <sz val="11"/>
        <color rgb="FF000000"/>
        <rFont val="Arial"/>
        <family val="2"/>
      </rPr>
      <t>13/12/2022.</t>
    </r>
    <r>
      <rPr>
        <sz val="11"/>
        <color rgb="FF000000"/>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Verificación realizada por el contratista Marco Aurelio Cumbe Andrade.
</t>
    </r>
  </si>
  <si>
    <r>
      <rPr>
        <b/>
        <sz val="11"/>
        <rFont val="Arial"/>
        <family val="2"/>
      </rPr>
      <t>HALLAZGO 3. Gestión e intervención del fondo documental de la ANT. (ANT).</t>
    </r>
    <r>
      <rPr>
        <sz val="11"/>
        <rFont val="Arial"/>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family val="2"/>
      </rPr>
      <t xml:space="preserve">Tabla No. 15 - Depuración archivo físico
</t>
    </r>
    <r>
      <rPr>
        <sz val="11"/>
        <rFont val="Arial"/>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family val="2"/>
      </rPr>
      <t xml:space="preserve">
</t>
    </r>
    <r>
      <rPr>
        <sz val="11"/>
        <rFont val="Arial"/>
        <family val="2"/>
      </rPr>
      <t xml:space="preserve">
</t>
    </r>
  </si>
  <si>
    <r>
      <rPr>
        <b/>
        <sz val="11"/>
        <color theme="1"/>
        <rFont val="Arial"/>
        <family val="2"/>
      </rPr>
      <t xml:space="preserve">12/01/2022. </t>
    </r>
    <r>
      <rPr>
        <sz val="11"/>
        <color theme="1"/>
        <rFont val="Arial"/>
        <family val="2"/>
      </rPr>
      <t xml:space="preserve"> En atención a los avances de gestión y evidencias allegadas, la acción de mejora presentó cumplimiento, toda vez que, se observaron las 2 actualizaciones semestrales del proyecto de inversión aplicadas en el SUIFP.</t>
    </r>
  </si>
  <si>
    <r>
      <rPr>
        <b/>
        <sz val="11"/>
        <color theme="1"/>
        <rFont val="Arial"/>
        <family val="2"/>
      </rPr>
      <t xml:space="preserve">15/01/2021.  </t>
    </r>
    <r>
      <rPr>
        <sz val="11"/>
        <color theme="1"/>
        <rFont val="Arial"/>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</si>
  <si>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family val="2"/>
      </rPr>
      <t>07/07/2021.</t>
    </r>
    <r>
      <rPr>
        <sz val="11"/>
        <color theme="1"/>
        <rFont val="Arial"/>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</si>
  <si>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family val="2"/>
      </rPr>
      <t>13/10/2021.</t>
    </r>
    <r>
      <rPr>
        <sz val="11"/>
        <color theme="1"/>
        <rFont val="Arial"/>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</si>
  <si>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family val="2"/>
      </rPr>
      <t xml:space="preserve">12/01/2022. </t>
    </r>
    <r>
      <rPr>
        <sz val="11"/>
        <color theme="1"/>
        <rFont val="Arial"/>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</si>
  <si>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t xml:space="preserve">Realizar la contratación de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</si>
  <si>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13/10/2021. </t>
    </r>
    <r>
      <rPr>
        <sz val="11"/>
        <color theme="1"/>
        <rFont val="Arial"/>
        <family val="2"/>
      </rPr>
      <t>La acción de mejora presentó cumplimiento, dado que, se observó el contrato suscrito para la intervención de la serie documental "Titulación de Baldíos”</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</si>
  <si>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</si>
  <si>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family val="2"/>
      </rPr>
      <t>08/07/2021</t>
    </r>
    <r>
      <rPr>
        <sz val="11"/>
        <color theme="1"/>
        <rFont val="Arial"/>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family val="2"/>
      </rPr>
      <t>Otrosí No. 01,</t>
    </r>
    <r>
      <rPr>
        <sz val="11"/>
        <color theme="1"/>
        <rFont val="Arial"/>
        <family val="2"/>
      </rPr>
      <t xml:space="preserve"> Prorrogar el plazo de ejecución del Contrato hasta el 31 de diciembre de 2020. </t>
    </r>
    <r>
      <rPr>
        <b/>
        <sz val="11"/>
        <color theme="1"/>
        <rFont val="Arial"/>
        <family val="2"/>
      </rPr>
      <t xml:space="preserve"> Otrosí No. 02</t>
    </r>
    <r>
      <rPr>
        <sz val="11"/>
        <color theme="1"/>
        <rFont val="Arial"/>
        <family val="2"/>
      </rPr>
      <t xml:space="preserve">, Prorrogar el plazo de ejecución del Contrato hasta el 31 de marzo de 2021. SEGUNDA - ADICIÓN: Adicionar al valor del Contrato de Prestación de Servicios No. 1253 de 2020 la suma de $ 1.282.723.867. </t>
    </r>
    <r>
      <rPr>
        <b/>
        <sz val="11"/>
        <color theme="1"/>
        <rFont val="Arial"/>
        <family val="2"/>
      </rPr>
      <t xml:space="preserve"> Otrosí No. 03,</t>
    </r>
    <r>
      <rPr>
        <sz val="11"/>
        <color theme="1"/>
        <rFont val="Arial"/>
        <family val="2"/>
      </rPr>
      <t xml:space="preserve"> Prorrogar el plazo de ejecución del Contrato hasta el 31 de mayo de 2021.  </t>
    </r>
    <r>
      <rPr>
        <b/>
        <sz val="11"/>
        <color theme="1"/>
        <rFont val="Arial"/>
        <family val="2"/>
      </rPr>
      <t>Otrosí No. 04</t>
    </r>
    <r>
      <rPr>
        <sz val="11"/>
        <color theme="1"/>
        <rFont val="Arial"/>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</si>
  <si>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family val="2"/>
      </rPr>
      <t>13/10/2021</t>
    </r>
    <r>
      <rPr>
        <sz val="11"/>
        <color theme="1"/>
        <rFont val="Arial"/>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</si>
  <si>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t xml:space="preserve">Realizar la contratación y seguimiento de su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</si>
  <si>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12/01/2022.  </t>
    </r>
    <r>
      <rPr>
        <sz val="11"/>
        <color theme="1"/>
        <rFont val="Arial"/>
        <family val="2"/>
      </rPr>
      <t>En atención a los avances de gestión y evidencias allegadas, la acción de mejora presentó cumplimiento, toda vez que, se allegaron los 6 Informes de avance del contrato ANT-CPS-1799-2021 del 16/09/2021.</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</si>
  <si>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</si>
  <si>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family val="2"/>
      </rPr>
      <t xml:space="preserve">08/07/2021. </t>
    </r>
    <r>
      <rPr>
        <sz val="11"/>
        <color theme="1"/>
        <rFont val="Arial"/>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family val="2"/>
      </rPr>
      <t>ETAPA I - PROCESO DE EXPEDIENTES PREDIOS</t>
    </r>
    <r>
      <rPr>
        <sz val="11"/>
        <color theme="1"/>
        <rFont val="Arial"/>
        <family val="2"/>
      </rPr>
      <t xml:space="preserve">: de 41.342 se registra un avance de 28% (11.424), entrega físico 8% (3.493) y listo para entrega un 34% (13.893).
</t>
    </r>
    <r>
      <rPr>
        <b/>
        <sz val="11"/>
        <color theme="1"/>
        <rFont val="Arial"/>
        <family val="2"/>
      </rPr>
      <t>ETAPA I - PROCESOS DE PLANOS:</t>
    </r>
    <r>
      <rPr>
        <sz val="11"/>
        <color theme="1"/>
        <rFont val="Arial"/>
        <family val="2"/>
      </rPr>
      <t xml:space="preserve"> de 550.047 planos carta y oficio, Control de calidad, digitalización e indexación 100%, entrega físico 100%.  De 140.803 planos pliego y extra pliego, Digitalización 99%.
</t>
    </r>
    <r>
      <rPr>
        <b/>
        <sz val="11"/>
        <color theme="1"/>
        <rFont val="Arial"/>
        <family val="2"/>
      </rPr>
      <t>ETAPA II - PROCESO DE EXPEDIENTES PREDIOS:</t>
    </r>
    <r>
      <rPr>
        <sz val="11"/>
        <color theme="1"/>
        <rFont val="Arial"/>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</si>
  <si>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color theme="1"/>
        <rFont val="Arial"/>
        <family val="2"/>
      </rPr>
      <t>13/10/2021.</t>
    </r>
    <r>
      <rPr>
        <sz val="11"/>
        <color theme="1"/>
        <rFont val="Arial"/>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</si>
  <si>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family val="2"/>
      </rPr>
      <t xml:space="preserve">12/01/2022. </t>
    </r>
    <r>
      <rPr>
        <sz val="11"/>
        <color theme="1"/>
        <rFont val="Arial"/>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</si>
  <si>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rFont val="Arial"/>
        <family val="2"/>
      </rPr>
      <t xml:space="preserve">HALLAZGO 4. Registro en los sistemas de información. (ANT). </t>
    </r>
    <r>
      <rPr>
        <sz val="11"/>
        <rFont val="Arial"/>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family val="2"/>
      </rPr>
      <t xml:space="preserve"> Tabla No. 16 - Registros encontrados</t>
    </r>
    <r>
      <rPr>
        <sz val="11"/>
        <rFont val="Arial"/>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</si>
  <si>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family val="2"/>
      </rPr>
      <t xml:space="preserve">12/01/2022. </t>
    </r>
    <r>
      <rPr>
        <sz val="11"/>
        <color theme="1"/>
        <rFont val="Arial"/>
        <family val="2"/>
      </rPr>
      <t>En atención a los avances de gestión y evidencias allegadas, la acción presentó cumplimiento toda vez que, se observaron 13 reportes mensuales en el SPI.</t>
    </r>
  </si>
  <si>
    <r>
      <rPr>
        <b/>
        <sz val="11"/>
        <color theme="1"/>
        <rFont val="Arial"/>
        <family val="2"/>
      </rPr>
      <t>15/01/2021.</t>
    </r>
    <r>
      <rPr>
        <sz val="11"/>
        <color theme="1"/>
        <rFont val="Arial"/>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</si>
  <si>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family val="2"/>
      </rPr>
      <t xml:space="preserve">07/07/2021. </t>
    </r>
    <r>
      <rPr>
        <sz val="11"/>
        <color theme="1"/>
        <rFont val="Arial"/>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</si>
  <si>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family val="2"/>
      </rPr>
      <t xml:space="preserve">13/10/2021. </t>
    </r>
    <r>
      <rPr>
        <sz val="11"/>
        <color theme="1"/>
        <rFont val="Arial"/>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</si>
  <si>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family val="2"/>
      </rPr>
      <t>12/01/2022.</t>
    </r>
    <r>
      <rPr>
        <sz val="11"/>
        <color theme="1"/>
        <rFont val="Arial"/>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</si>
  <si>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rFont val="Arial"/>
        <family val="2"/>
      </rPr>
      <t xml:space="preserve">HALLAZGO 5. Identificación del universo – Aplicativo: Titulación de baldíos a persona natural. (ANT). </t>
    </r>
    <r>
      <rPr>
        <sz val="11"/>
        <rFont val="Arial"/>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</si>
  <si>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r>
      <rPr>
        <b/>
        <sz val="11"/>
        <color theme="1"/>
        <rFont val="Arial"/>
        <family val="2"/>
      </rPr>
      <t xml:space="preserve">12/01/2022.  </t>
    </r>
    <r>
      <rPr>
        <sz val="11"/>
        <color theme="1"/>
        <rFont val="Arial"/>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</si>
  <si>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family val="2"/>
      </rPr>
      <t>19/01/2021.</t>
    </r>
    <r>
      <rPr>
        <sz val="11"/>
        <color theme="1"/>
        <rFont val="Arial"/>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</si>
  <si>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family val="2"/>
      </rPr>
      <t xml:space="preserve">13/07/2021.  </t>
    </r>
    <r>
      <rPr>
        <sz val="11"/>
        <color theme="1"/>
        <rFont val="Arial"/>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</si>
  <si>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family val="2"/>
      </rPr>
      <t xml:space="preserve">13/10/2021. </t>
    </r>
    <r>
      <rPr>
        <sz val="11"/>
        <color theme="1"/>
        <rFont val="Arial"/>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</si>
  <si>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family val="2"/>
      </rPr>
      <t xml:space="preserve">12/01/2022.  </t>
    </r>
    <r>
      <rPr>
        <sz val="11"/>
        <color theme="1"/>
        <rFont val="Arial"/>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</si>
  <si>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rFont val="Arial"/>
        <family val="2"/>
      </rPr>
      <t>HALLAZGO 6. Reporte y depuración del archivo histórico del INCODER – Aplicativo: Titulación de baldíos a persona natural. (ANT).</t>
    </r>
    <r>
      <rPr>
        <sz val="1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family val="2"/>
      </rPr>
      <t>Gráfica No. 2 - Depuración del aplicativo “Titulación de Baldíos a persona natural”</t>
    </r>
    <r>
      <rPr>
        <sz val="1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</si>
  <si>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29/11/2021.</t>
    </r>
    <r>
      <rPr>
        <sz val="11"/>
        <color theme="1"/>
        <rFont val="Arial"/>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</si>
  <si>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</si>
  <si>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planificada para ejecución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</si>
  <si>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</si>
  <si>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</si>
  <si>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family val="2"/>
      </rPr>
      <t>HALLAZGO 6. Reporte y depuración del archivo histórico del INCODER – Aplicativo: Titulación de baldíos a persona natural. (ANT).</t>
    </r>
    <r>
      <rPr>
        <sz val="11"/>
        <color theme="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family val="2"/>
      </rPr>
      <t>Gráfica No. 2 - Depuración del aplicativo “Titulación de Baldíos a persona natural”</t>
    </r>
    <r>
      <rPr>
        <sz val="11"/>
        <color theme="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</si>
  <si>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 xml:space="preserve">04/01/2022.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</si>
  <si>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</si>
  <si>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family val="2"/>
      </rPr>
      <t>06/07/2022.</t>
    </r>
    <r>
      <rPr>
        <sz val="11"/>
        <color theme="1"/>
        <rFont val="Arial"/>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</si>
  <si>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family val="2"/>
      </rPr>
      <t>28/09/2022.</t>
    </r>
    <r>
      <rPr>
        <sz val="11"/>
        <color theme="1"/>
        <rFont val="Arial"/>
        <family val="2"/>
      </rPr>
      <t xml:space="preserve"> En este corte no se muestra avance debido a que se ha encontrado un problema en proceso de gestionar las etapas en el aplicativo del Sistema Integrado de Tierras (SIT), debido a que no en todos los expedientes se encuentra la documentación necesaria que solicita el flujo de ley 160 de 1994, que se actualizó en el SIT para gestionar el expediente; por tal razón, se ve la necesidad de solicitar una directriz a las áreas de gestión documental, la Subdirección de Sistemas de la Información y el archivo de la Agencia Nacional de Tierras. </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</si>
  <si>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Quedando en el mismo avance de ejecución 84.1% (33639) de expedientes analizados y actualizados. 
La acción de mejora se encuentra en términos, su finalización se encuentra programada para el 31/08/2023.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</si>
  <si>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</si>
  <si>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t>
    </r>
  </si>
  <si>
    <r>
      <rPr>
        <b/>
        <sz val="11"/>
        <color theme="1"/>
        <rFont val="Arial"/>
        <family val="2"/>
      </rPr>
      <t xml:space="preserve">23/07/2021. </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</si>
  <si>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</si>
  <si>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family val="2"/>
      </rPr>
      <t xml:space="preserve">04/01/2022. </t>
    </r>
    <r>
      <rPr>
        <sz val="11"/>
        <color theme="1"/>
        <rFont val="Arial"/>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</si>
  <si>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</si>
  <si>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family val="2"/>
      </rPr>
      <t xml:space="preserve">22/07/2022. </t>
    </r>
    <r>
      <rPr>
        <sz val="11"/>
        <color theme="1"/>
        <rFont val="Arial"/>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</si>
  <si>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family val="2"/>
      </rPr>
      <t xml:space="preserve">28/09/2022. </t>
    </r>
    <r>
      <rPr>
        <sz val="11"/>
        <color theme="1"/>
        <rFont val="Arial"/>
        <family val="2"/>
      </rPr>
      <t xml:space="preserve">En los meses de julio agosto y septiembre del presente año, se tiene un diagnóstico de 101 expedientes. Al sumarlo con lo diagnosticado en la presente vigencia, más lo del año 2021 da un total de 14.001 expedientes diagnosticados que cuentan con resolución de adjudicación entre los años del 2009 al 2015.
</t>
    </r>
    <r>
      <rPr>
        <b/>
        <sz val="11"/>
        <color theme="1"/>
        <rFont val="Arial"/>
        <family val="2"/>
      </rPr>
      <t>Evidencia:</t>
    </r>
    <r>
      <rPr>
        <sz val="11"/>
        <color theme="1"/>
        <rFont val="Arial"/>
        <family val="2"/>
      </rPr>
      <t xml:space="preserve"> 
Cuadro sumatoria de expedientes diagnosticados.</t>
    </r>
  </si>
  <si>
    <r>
      <rPr>
        <b/>
        <sz val="11"/>
        <color theme="1"/>
        <rFont val="Arial"/>
        <family val="2"/>
      </rPr>
      <t>04/10/2022.</t>
    </r>
    <r>
      <rPr>
        <sz val="11"/>
        <color theme="1"/>
        <rFont val="Arial"/>
        <family val="2"/>
      </rPr>
      <t xml:space="preserve"> La Subdirección de Acceso a Tierras por Demanda y Descongestión, allega avances de gestiones realizadas en el periodo evaluado, adjuntando el documento “EVIDENCIA_AME_472.xlsx” donde se puede evidenciar la identificación de la totalidad de los expedientes diagnosticados que cuentan con resolución de adjudicación entre los años del 2009 al 2015.
A la fecha de esta evaluación, la subdirección lleva un 46.67% de cumplimiento (14001 expedientes identificados de 30000 estimados para el periodo 15/02/2021 a 31/12/2023). Por consiguiente la  acción de mejora se encuentra en términos, toda vez que su ejecución se encuentra programada para el 31/08/2023.  
Verificación realizada por el contratista Marco Aurelio Cumbe Andrade.</t>
    </r>
  </si>
  <si>
    <r>
      <rPr>
        <b/>
        <sz val="11"/>
        <color theme="1"/>
        <rFont val="Arial"/>
        <family val="2"/>
      </rPr>
      <t>13/12/2022.</t>
    </r>
    <r>
      <rPr>
        <sz val="11"/>
        <color theme="1"/>
        <rFont val="Arial"/>
        <family val="2"/>
      </rPr>
      <t xml:space="preserve">  En lo que se lleva del cuarto trimestre del año 2022 es decir, los meses de octubre y noviembre, la Subdirección de Acceso a Tierras por Demanda y Descongestión no ha diagnosticado ninguna resolución de los años 2009 al 2015.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</si>
  <si>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2021/03/15 al 2021/12/31.</t>
    </r>
  </si>
  <si>
    <r>
      <rPr>
        <b/>
        <sz val="11"/>
        <color theme="1"/>
        <rFont val="Arial"/>
        <family val="2"/>
      </rPr>
      <t>23/07/2021</t>
    </r>
    <r>
      <rPr>
        <sz val="11"/>
        <color theme="1"/>
        <rFont val="Arial"/>
        <family val="2"/>
      </rPr>
      <t xml:space="preserve"> La acción de mejora se encuentra en términos y su ejecución esta planificada del  2021/03/15 al 2021/12/31.</t>
    </r>
  </si>
  <si>
    <r>
      <rPr>
        <b/>
        <sz val="11"/>
        <color theme="1"/>
        <rFont val="Arial"/>
        <family val="2"/>
      </rPr>
      <t>15/10/2021.</t>
    </r>
    <r>
      <rPr>
        <sz val="11"/>
        <color theme="1"/>
        <rFont val="Arial"/>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</si>
  <si>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family val="2"/>
      </rPr>
      <t>22/07/2022.</t>
    </r>
    <r>
      <rPr>
        <sz val="11"/>
        <color theme="1"/>
        <rFont val="Arial"/>
        <family val="2"/>
      </rPr>
      <t xml:space="preserve"> La acción de mejora se encuentra en Ejecutada.</t>
    </r>
  </si>
  <si>
    <r>
      <rPr>
        <b/>
        <sz val="11"/>
        <color theme="1"/>
        <rFont val="Arial"/>
        <family val="2"/>
      </rPr>
      <t xml:space="preserve">07/01/2022.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</si>
  <si>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</si>
  <si>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family val="2"/>
      </rPr>
      <t>22/07/2022.</t>
    </r>
    <r>
      <rPr>
        <sz val="11"/>
        <color theme="1"/>
        <rFont val="Arial"/>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</si>
  <si>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</si>
  <si>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family val="2"/>
      </rPr>
      <t xml:space="preserve">
</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</si>
  <si>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</si>
  <si>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31/01/2021 al 31/12/20211.</t>
    </r>
  </si>
  <si>
    <r>
      <rPr>
        <b/>
        <sz val="11"/>
        <color theme="1"/>
        <rFont val="Arial"/>
        <family val="2"/>
      </rPr>
      <t xml:space="preserve">19/07/2021.  </t>
    </r>
    <r>
      <rPr>
        <sz val="11"/>
        <color theme="1"/>
        <rFont val="Arial"/>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family val="2"/>
      </rPr>
      <t xml:space="preserve">
12/07/2021. </t>
    </r>
    <r>
      <rPr>
        <sz val="11"/>
        <color theme="1"/>
        <rFont val="Arial"/>
        <family val="2"/>
      </rPr>
      <t xml:space="preserve"> La Dirección de Gestión Jurídica de Tierras suministro 4 informes de gestión de la siguiente manera:
</t>
    </r>
    <r>
      <rPr>
        <b/>
        <sz val="11"/>
        <color theme="1"/>
        <rFont val="Arial"/>
        <family val="2"/>
      </rPr>
      <t>ENERO Y FEBRERO:</t>
    </r>
    <r>
      <rPr>
        <sz val="11"/>
        <color theme="1"/>
        <rFont val="Arial"/>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family val="2"/>
      </rPr>
      <t>MARZO:</t>
    </r>
    <r>
      <rPr>
        <sz val="11"/>
        <color theme="1"/>
        <rFont val="Arial"/>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family val="2"/>
      </rPr>
      <t>ABRIL:</t>
    </r>
    <r>
      <rPr>
        <sz val="11"/>
        <color theme="1"/>
        <rFont val="Arial"/>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family val="2"/>
      </rPr>
      <t>MAYO:</t>
    </r>
    <r>
      <rPr>
        <sz val="11"/>
        <color theme="1"/>
        <rFont val="Arial"/>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</si>
  <si>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family val="2"/>
      </rPr>
      <t xml:space="preserve">20/10/2021. </t>
    </r>
    <r>
      <rPr>
        <sz val="11"/>
        <color theme="1"/>
        <rFont val="Arial"/>
        <family val="2"/>
      </rPr>
      <t xml:space="preserve"> La Dirección de Gestión Jurídica de Tierras proporcionó los siguientes documentos:
</t>
    </r>
    <r>
      <rPr>
        <b/>
        <sz val="11"/>
        <color theme="1"/>
        <rFont val="Arial"/>
        <family val="2"/>
      </rPr>
      <t>INFORME MENSUAL DE ACTIVIDADES GESTIÓN PROCESOS AGRARIOS - JUNIO 2021</t>
    </r>
    <r>
      <rPr>
        <sz val="11"/>
        <color theme="1"/>
        <rFont val="Arial"/>
        <family val="2"/>
      </rPr>
      <t xml:space="preserve">, el cual referencia un avance del 56% respecto a las metas establecidas en el Plan de Acción 2021 corte mayo.
</t>
    </r>
    <r>
      <rPr>
        <b/>
        <sz val="11"/>
        <color theme="1"/>
        <rFont val="Arial"/>
        <family val="2"/>
      </rPr>
      <t>INFORME MENSUAL DE ACTIVIDADES GESTIÓN PROCESOS AGRARIOS - JULIO 2021</t>
    </r>
    <r>
      <rPr>
        <sz val="11"/>
        <color theme="1"/>
        <rFont val="Arial"/>
        <family val="2"/>
      </rPr>
      <t xml:space="preserve">, el cual referencia un avance del 56% respecto a las metas establecidas en el Plan de Acción 2021 corte junio.
</t>
    </r>
    <r>
      <rPr>
        <b/>
        <sz val="11"/>
        <color theme="1"/>
        <rFont val="Arial"/>
        <family val="2"/>
      </rPr>
      <t>INFORME MENSUAL DE ACTIVIDADES GESTIÓN PROCESOS AGRARIOS - AGOSTO 2021</t>
    </r>
    <r>
      <rPr>
        <sz val="11"/>
        <color theme="1"/>
        <rFont val="Arial"/>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</si>
  <si>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family val="2"/>
      </rPr>
      <t xml:space="preserve">
</t>
    </r>
    <r>
      <rPr>
        <sz val="11"/>
        <rFont val="Arial"/>
        <family val="2"/>
      </rPr>
      <t xml:space="preserve">
</t>
    </r>
  </si>
  <si>
    <r>
      <rPr>
        <b/>
        <sz val="11"/>
        <color theme="1"/>
        <rFont val="Arial"/>
        <family val="2"/>
      </rPr>
      <t>01/04/2022.</t>
    </r>
    <r>
      <rPr>
        <sz val="11"/>
        <color theme="1"/>
        <rFont val="Arial"/>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</si>
  <si>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La Dirección de Gestión Jurídica de Tierras proporcionó los siguientes documentos:
</t>
    </r>
    <r>
      <rPr>
        <b/>
        <sz val="11"/>
        <color theme="1"/>
        <rFont val="Arial"/>
        <family val="2"/>
      </rPr>
      <t>INFORME MENSUAL DE ACTIVIDADES GESTIÓN PROCESOS AGRARIOS - SEPTIEMBRE 2021</t>
    </r>
    <r>
      <rPr>
        <sz val="11"/>
        <color theme="1"/>
        <rFont val="Arial"/>
        <family val="2"/>
      </rPr>
      <t xml:space="preserve">, el cual referencia un avance del 80% respecto a las metas establecidas en el Plan de Acción 2021 corte agosto.
</t>
    </r>
    <r>
      <rPr>
        <b/>
        <sz val="11"/>
        <color theme="1"/>
        <rFont val="Arial"/>
        <family val="2"/>
      </rPr>
      <t>INFORME MENSUAL DE ACTIVIDADES GESTIÓN PROCESOS AGRARIOS - OCTUBRE 202</t>
    </r>
    <r>
      <rPr>
        <sz val="11"/>
        <color theme="1"/>
        <rFont val="Arial"/>
        <family val="2"/>
      </rPr>
      <t xml:space="preserve">1, el cual referencia un avance del 75% respecto a las metas establecidas en el Plan de Acción 2021 corte septiembre.
</t>
    </r>
    <r>
      <rPr>
        <b/>
        <sz val="11"/>
        <color theme="1"/>
        <rFont val="Arial"/>
        <family val="2"/>
      </rPr>
      <t>INFORME MENSUAL DE ACTIVIDADES GESTIÓN PROCESOS AGRARIOS - NOVIEMBRE 2021</t>
    </r>
    <r>
      <rPr>
        <sz val="11"/>
        <color theme="1"/>
        <rFont val="Arial"/>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</si>
  <si>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01/04/2022. </t>
    </r>
    <r>
      <rPr>
        <sz val="11"/>
        <color theme="1"/>
        <rFont val="Arial"/>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family val="2"/>
      </rPr>
      <t>INFORME MENSUAL DE ACTIVIDADES GESTIÓN PROCESOS AGRARIOS - DICIEMBRE 2021</t>
    </r>
    <r>
      <rPr>
        <sz val="11"/>
        <color theme="1"/>
        <rFont val="Arial"/>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family val="2"/>
      </rPr>
      <t>INFORME MENSUAL DE ACTIVIDADES GESTIÓN PROCESOS AGRARIOS - ENERO 2022</t>
    </r>
    <r>
      <rPr>
        <sz val="11"/>
        <color theme="1"/>
        <rFont val="Arial"/>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</si>
  <si>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</si>
  <si>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22/01/2021. </t>
    </r>
    <r>
      <rPr>
        <sz val="11"/>
        <color theme="1"/>
        <rFont val="Arial"/>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</si>
  <si>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family val="2"/>
      </rPr>
      <t xml:space="preserve">19/07/2021.  </t>
    </r>
    <r>
      <rPr>
        <sz val="11"/>
        <color theme="1"/>
        <rFont val="Arial"/>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family val="2"/>
      </rPr>
      <t xml:space="preserve">
09/07/2021.</t>
    </r>
    <r>
      <rPr>
        <sz val="11"/>
        <color theme="1"/>
        <rFont val="Arial"/>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</si>
  <si>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family val="2"/>
      </rPr>
      <t>21/10/2021.</t>
    </r>
    <r>
      <rPr>
        <sz val="11"/>
        <color theme="1"/>
        <rFont val="Arial"/>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</si>
  <si>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family val="2"/>
      </rPr>
      <t>17/01/2022.</t>
    </r>
    <r>
      <rPr>
        <sz val="11"/>
        <color theme="1"/>
        <rFont val="Arial"/>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</si>
  <si>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17/01/2022. </t>
    </r>
    <r>
      <rPr>
        <sz val="11"/>
        <color theme="1"/>
        <rFont val="Arial"/>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</si>
  <si>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family val="2"/>
      </rPr>
      <t xml:space="preserve">22/01/2021. </t>
    </r>
    <r>
      <rPr>
        <sz val="11"/>
        <color theme="1"/>
        <rFont val="Arial"/>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</si>
  <si>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family val="2"/>
      </rPr>
      <t xml:space="preserve">19/07/2021.  </t>
    </r>
    <r>
      <rPr>
        <sz val="11"/>
        <color theme="1"/>
        <rFont val="Arial"/>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family val="2"/>
      </rPr>
      <t xml:space="preserve">
09/07/2021</t>
    </r>
    <r>
      <rPr>
        <sz val="11"/>
        <color theme="1"/>
        <rFont val="Arial"/>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</si>
  <si>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family val="2"/>
      </rPr>
      <t xml:space="preserve">20/10/2021. </t>
    </r>
    <r>
      <rPr>
        <sz val="11"/>
        <color theme="1"/>
        <rFont val="Arial"/>
        <family val="2"/>
      </rPr>
      <t xml:space="preserve"> La Subdirección de Procesos Agrarios y Gestión Jurídica aportó los siguientes documentos:
</t>
    </r>
    <r>
      <rPr>
        <b/>
        <sz val="11"/>
        <color theme="1"/>
        <rFont val="Arial"/>
        <family val="2"/>
      </rPr>
      <t xml:space="preserve">05/03/2021 Acta Comisión ORIP Tunja </t>
    </r>
    <r>
      <rPr>
        <sz val="11"/>
        <color theme="1"/>
        <rFont val="Arial"/>
        <family val="2"/>
      </rPr>
      <t xml:space="preserve">realizada del 22 al 26 de febrero del 2021 en la  donde se digitalizaron 295 documentos de tipo escritura.
</t>
    </r>
    <r>
      <rPr>
        <b/>
        <sz val="11"/>
        <color theme="1"/>
        <rFont val="Arial"/>
        <family val="2"/>
      </rPr>
      <t>19/03/2021 Acta Comisión IGAC Yopa</t>
    </r>
    <r>
      <rPr>
        <sz val="11"/>
        <color theme="1"/>
        <rFont val="Arial"/>
        <family val="2"/>
      </rPr>
      <t xml:space="preserve">l  realizada el 16, 17, 18, y 19 de febrero, donde obtuvo reproducción de 234 fichas prediales pertenecientes al
departamento del Casanare
</t>
    </r>
    <r>
      <rPr>
        <b/>
        <sz val="11"/>
        <color theme="1"/>
        <rFont val="Arial"/>
        <family val="2"/>
      </rPr>
      <t xml:space="preserve">1/05/2021 </t>
    </r>
    <r>
      <rPr>
        <sz val="11"/>
        <color theme="1"/>
        <rFont val="Arial"/>
        <family val="2"/>
      </rPr>
      <t>A</t>
    </r>
    <r>
      <rPr>
        <b/>
        <sz val="11"/>
        <color theme="1"/>
        <rFont val="Arial"/>
        <family val="2"/>
      </rPr>
      <t>cta Comisión IGAC Tunja</t>
    </r>
    <r>
      <rPr>
        <sz val="11"/>
        <color theme="1"/>
        <rFont val="Arial"/>
        <family val="2"/>
      </rPr>
      <t xml:space="preserve"> realizada el 15, 16, 17, 18 y 19 de febrero del 2021 y en la cual se digitalizaron 722 fichas prediales.
</t>
    </r>
    <r>
      <rPr>
        <b/>
        <sz val="11"/>
        <color theme="1"/>
        <rFont val="Arial"/>
        <family val="2"/>
      </rPr>
      <t>14/09/2021 Acta Comisión</t>
    </r>
    <r>
      <rPr>
        <sz val="11"/>
        <color theme="1"/>
        <rFont val="Arial"/>
        <family val="2"/>
      </rPr>
      <t xml:space="preserve"> </t>
    </r>
    <r>
      <rPr>
        <b/>
        <sz val="11"/>
        <color theme="1"/>
        <rFont val="Arial"/>
        <family val="2"/>
      </rPr>
      <t>IGAC Caldas sede Manizales</t>
    </r>
    <r>
      <rPr>
        <sz val="11"/>
        <color theme="1"/>
        <rFont val="Arial"/>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</si>
  <si>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family val="2"/>
      </rPr>
      <t xml:space="preserve">17/01/2022. </t>
    </r>
    <r>
      <rPr>
        <sz val="11"/>
        <color theme="1"/>
        <rFont val="Arial"/>
        <family val="2"/>
      </rPr>
      <t xml:space="preserve"> La Subdirección de Procesos Agrarios y Gestión Jurídica allegó la siguiente Acta:
</t>
    </r>
    <r>
      <rPr>
        <b/>
        <sz val="11"/>
        <color theme="1"/>
        <rFont val="Arial"/>
        <family val="2"/>
      </rPr>
      <t>Acta del 22/09/2021</t>
    </r>
    <r>
      <rPr>
        <sz val="11"/>
        <color theme="1"/>
        <rFont val="Arial"/>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</si>
  <si>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t xml:space="preserve">Intervenir documentalmente  </t>
    </r>
    <r>
      <rPr>
        <b/>
        <sz val="11"/>
        <rFont val="Arial"/>
        <family val="2"/>
      </rPr>
      <t xml:space="preserve">expedientes físicos </t>
    </r>
    <r>
      <rPr>
        <sz val="11"/>
        <rFont val="Arial"/>
        <family val="2"/>
      </rPr>
      <t xml:space="preserve">de rezago para identificar el estado actual y </t>
    </r>
    <r>
      <rPr>
        <b/>
        <sz val="11"/>
        <rFont val="Arial"/>
        <family val="2"/>
      </rPr>
      <t>frente a aquellos que cuenten con decisión final, determinar la actuación pendiente y adelantarla de manera prioritaria para archivar</t>
    </r>
    <r>
      <rPr>
        <sz val="11"/>
        <rFont val="Arial"/>
        <family val="2"/>
      </rPr>
      <t xml:space="preserve"> los casos sin que sigan reportándose como casos abiertos.
Con la información física revisada, se deberá alimentar la base de procesos agrarios en construcción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</si>
  <si>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relación de los 200 Expedientes de rezago intervenidos.</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</si>
  <si>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1/02/2021 al 31/12/2021.</t>
    </r>
  </si>
  <si>
    <r>
      <rPr>
        <b/>
        <sz val="11"/>
        <color theme="1"/>
        <rFont val="Arial"/>
        <family val="2"/>
      </rPr>
      <t xml:space="preserve">19/07/2021.  </t>
    </r>
    <r>
      <rPr>
        <sz val="11"/>
        <color theme="1"/>
        <rFont val="Arial"/>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family val="2"/>
      </rPr>
      <t xml:space="preserve">
09/07/2021.  </t>
    </r>
    <r>
      <rPr>
        <sz val="11"/>
        <color theme="1"/>
        <rFont val="Arial"/>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</si>
  <si>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family val="2"/>
      </rPr>
      <t xml:space="preserve">21/10/2021. </t>
    </r>
    <r>
      <rPr>
        <sz val="11"/>
        <color theme="1"/>
        <rFont val="Arial"/>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</si>
  <si>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rPr>
        <b/>
        <sz val="11"/>
        <color theme="1"/>
        <rFont val="Arial"/>
        <family val="2"/>
      </rPr>
      <t xml:space="preserve">17/01/2022. </t>
    </r>
    <r>
      <rPr>
        <sz val="11"/>
        <color theme="1"/>
        <rFont val="Arial"/>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</si>
  <si>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</si>
  <si>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</si>
  <si>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</si>
  <si>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</si>
  <si>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observó la Matriz de expedientes revisados de deslinde con decisión final ejecutoriada.</t>
    </r>
  </si>
  <si>
    <r>
      <rPr>
        <b/>
        <sz val="11"/>
        <rFont val="Arial"/>
        <family val="2"/>
      </rPr>
      <t xml:space="preserve">19/07/2021.  </t>
    </r>
    <r>
      <rPr>
        <sz val="11"/>
        <rFont val="Arial"/>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family val="2"/>
      </rPr>
      <t xml:space="preserve">
12/07/2021. </t>
    </r>
    <r>
      <rPr>
        <sz val="11"/>
        <rFont val="Arial"/>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</si>
  <si>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rFont val="Arial"/>
        <family val="2"/>
      </rPr>
      <t xml:space="preserve">21/10/2021. </t>
    </r>
    <r>
      <rPr>
        <sz val="11"/>
        <rFont val="Arial"/>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</si>
  <si>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indexed="8"/>
        <rFont val="Arial"/>
        <family val="2"/>
      </rPr>
      <t>17/01/2022</t>
    </r>
    <r>
      <rPr>
        <sz val="11"/>
        <color indexed="8"/>
        <rFont val="Arial"/>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</si>
  <si>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</si>
  <si>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</si>
  <si>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</si>
  <si>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t>
    </r>
    <r>
      <rPr>
        <b/>
        <sz val="11"/>
        <rFont val="Arial"/>
        <family val="2"/>
      </rPr>
      <t>SABANAS COMUNALES DE 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</si>
  <si>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29/11/2021.</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</si>
  <si>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rFont val="Arial"/>
        <family val="2"/>
      </rPr>
      <t xml:space="preserve">12/07/2021.  </t>
    </r>
    <r>
      <rPr>
        <sz val="11"/>
        <rFont val="Arial"/>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family val="2"/>
      </rPr>
      <t xml:space="preserve">
</t>
    </r>
    <r>
      <rPr>
        <sz val="11"/>
        <rFont val="Arial"/>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</si>
  <si>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t xml:space="preserve">20/10/2021.  </t>
    </r>
    <r>
      <rPr>
        <sz val="11"/>
        <rFont val="Arial"/>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</si>
  <si>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family val="2"/>
      </rPr>
      <t>HALLAZGO 8. Reglamento de uso y manejo de sabanas y playones comunales de baldíos deslindados. (ANT).</t>
    </r>
    <r>
      <rPr>
        <sz val="11"/>
        <color theme="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family val="2"/>
      </rPr>
      <t>Tabla No. 21 - Predios deslindados sin reglamentación de uso y manejo</t>
    </r>
    <r>
      <rPr>
        <sz val="11"/>
        <color theme="1"/>
        <rFont val="Arial"/>
        <family val="2"/>
      </rPr>
      <t xml:space="preserve">, CIENAGA EL UVERO, HUMEDAL GOTA DE LECHE O ROMAN, HUMEDAL EL JARDIN, SABANAS COMUNALES EL VECIA, SABANAS COMUNALES DE MIRAMAR DE GUANAPALO, </t>
    </r>
    <r>
      <rPr>
        <b/>
        <sz val="11"/>
        <color theme="1"/>
        <rFont val="Arial"/>
        <family val="2"/>
      </rPr>
      <t>SABANAS COMUNALES DE LA VEGA ARRIBA</t>
    </r>
    <r>
      <rPr>
        <sz val="11"/>
        <color theme="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</si>
  <si>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25/07/2022.  </t>
    </r>
    <r>
      <rPr>
        <sz val="11"/>
        <color theme="1"/>
        <rFont val="Arial"/>
        <family val="2"/>
      </rPr>
      <t>La acción de mejora presentó cumplimiento, toda vez que, se observaron 13 memorando de traslados a la SATN</t>
    </r>
  </si>
  <si>
    <r>
      <rPr>
        <b/>
        <sz val="11"/>
        <color theme="1"/>
        <rFont val="Arial"/>
        <family val="2"/>
      </rPr>
      <t xml:space="preserve">17/01/2022. </t>
    </r>
    <r>
      <rPr>
        <sz val="11"/>
        <color theme="1"/>
        <rFont val="Arial"/>
        <family val="2"/>
      </rPr>
      <t xml:space="preserve"> La Subdirección de Procesos Agrarios y Gestión Jurídica informo lo siguiente: 
</t>
    </r>
    <r>
      <rPr>
        <b/>
        <sz val="11"/>
        <color theme="1"/>
        <rFont val="Arial"/>
        <family val="2"/>
      </rPr>
      <t>- Ciénaga El Uvero,</t>
    </r>
    <r>
      <rPr>
        <sz val="11"/>
        <color theme="1"/>
        <rFont val="Arial"/>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family val="2"/>
      </rPr>
      <t>- Humedal Gota de Leche o Román,</t>
    </r>
    <r>
      <rPr>
        <sz val="11"/>
        <color theme="1"/>
        <rFont val="Arial"/>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family val="2"/>
      </rPr>
      <t>- Humedal El Jardín,</t>
    </r>
    <r>
      <rPr>
        <sz val="11"/>
        <color theme="1"/>
        <rFont val="Arial"/>
        <family val="2"/>
      </rPr>
      <t xml:space="preserve"> se tiene Resolución Final no Ejecutoriada, tiene pendiente la inscripción ante la ORIP, comunicaciones del auto de archivo y memorando de traslado. 
</t>
    </r>
    <r>
      <rPr>
        <b/>
        <sz val="11"/>
        <color theme="1"/>
        <rFont val="Arial"/>
        <family val="2"/>
      </rPr>
      <t>- Sabanas Comunales El Vecia,</t>
    </r>
    <r>
      <rPr>
        <sz val="11"/>
        <color theme="1"/>
        <rFont val="Arial"/>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family val="2"/>
      </rPr>
      <t xml:space="preserve">- Sabanas comunales La Vega Arriba, </t>
    </r>
    <r>
      <rPr>
        <sz val="11"/>
        <color theme="1"/>
        <rFont val="Arial"/>
        <family val="2"/>
      </rPr>
      <t xml:space="preserve">El 28 de mayo de 2021 se remitió el expediente a administración de tierras mediante Memorando 20213200140113.
</t>
    </r>
    <r>
      <rPr>
        <b/>
        <sz val="11"/>
        <color theme="1"/>
        <rFont val="Arial"/>
        <family val="2"/>
      </rPr>
      <t>- Sabanas comunales Miramar de Guanapalo,</t>
    </r>
    <r>
      <rPr>
        <sz val="11"/>
        <color theme="1"/>
        <rFont val="Arial"/>
        <family val="2"/>
      </rPr>
      <t xml:space="preserve"> Tiene acciones propias AME 487 a AME 490.
</t>
    </r>
    <r>
      <rPr>
        <b/>
        <sz val="11"/>
        <color theme="1"/>
        <rFont val="Arial"/>
        <family val="2"/>
      </rPr>
      <t>- Sabanas comunales La Esmeralda,</t>
    </r>
    <r>
      <rPr>
        <sz val="11"/>
        <color theme="1"/>
        <rFont val="Arial"/>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family val="2"/>
      </rPr>
      <t>20193200212533 del 06/12/2019,</t>
    </r>
    <r>
      <rPr>
        <sz val="11"/>
        <color theme="1"/>
        <rFont val="Arial"/>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family val="2"/>
      </rPr>
      <t>20183200066213 del 03/05/2018</t>
    </r>
    <r>
      <rPr>
        <sz val="11"/>
        <color theme="1"/>
        <rFont val="Arial"/>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family val="2"/>
      </rPr>
      <t>Memorando No. 57 del 17/11/2016</t>
    </r>
    <r>
      <rPr>
        <sz val="11"/>
        <color theme="1"/>
        <rFont val="Arial"/>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family val="2"/>
      </rPr>
      <t>20213200140113 del 28/05/2021</t>
    </r>
    <r>
      <rPr>
        <sz val="11"/>
        <color theme="1"/>
        <rFont val="Arial"/>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</si>
  <si>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La acción de mejora se encuentra en términos, su finalización está programada para 30/06/2022; para el periodo evaluado no se reportaron avances de gestión.</t>
    </r>
  </si>
  <si>
    <r>
      <rPr>
        <b/>
        <sz val="11"/>
        <color theme="1"/>
        <rFont val="Arial"/>
        <family val="2"/>
      </rPr>
      <t>25/07/2022.</t>
    </r>
    <r>
      <rPr>
        <sz val="11"/>
        <color theme="1"/>
        <rFont val="Arial"/>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family val="2"/>
      </rPr>
      <t xml:space="preserve">
19/07/2022.</t>
    </r>
    <r>
      <rPr>
        <sz val="11"/>
        <color theme="1"/>
        <rFont val="Arial"/>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</si>
  <si>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</si>
  <si>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</si>
  <si>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t>
    </r>
    <r>
      <rPr>
        <b/>
        <sz val="11"/>
        <rFont val="Arial"/>
        <family val="2"/>
      </rPr>
      <t>HUMEDAL EL JARDIN,</t>
    </r>
    <r>
      <rPr>
        <sz val="11"/>
        <rFont val="Arial"/>
        <family val="2"/>
      </rPr>
      <t xml:space="preserve"> SABANAS COMUNALES EL VECIA, </t>
    </r>
    <r>
      <rPr>
        <b/>
        <sz val="11"/>
        <rFont val="Arial"/>
        <family val="2"/>
      </rPr>
      <t>SABANAS COMUNALES DE MIRAMAR DE GUANAPALO</t>
    </r>
    <r>
      <rPr>
        <sz val="11"/>
        <rFont val="Arial"/>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</si>
  <si>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12/07/2021.  </t>
    </r>
    <r>
      <rPr>
        <sz val="11"/>
        <color theme="1"/>
        <rFont val="Arial"/>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</si>
  <si>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family val="2"/>
      </rPr>
      <t>Casos con decisión final:</t>
    </r>
    <r>
      <rPr>
        <sz val="11"/>
        <color theme="1"/>
        <rFont val="Arial"/>
        <family val="2"/>
      </rPr>
      <t xml:space="preserve"> 12
</t>
    </r>
    <r>
      <rPr>
        <b/>
        <sz val="11"/>
        <color theme="1"/>
        <rFont val="Arial"/>
        <family val="2"/>
      </rPr>
      <t xml:space="preserve">Sujetos procesales notificados: </t>
    </r>
    <r>
      <rPr>
        <sz val="11"/>
        <color theme="1"/>
        <rFont val="Arial"/>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family val="2"/>
      </rPr>
      <t xml:space="preserve">Sujetos procesales pendientes de notificar: </t>
    </r>
    <r>
      <rPr>
        <sz val="11"/>
        <color theme="1"/>
        <rFont val="Arial"/>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family val="2"/>
      </rPr>
      <t xml:space="preserve">
21/10/2021. </t>
    </r>
    <r>
      <rPr>
        <sz val="11"/>
        <color theme="1"/>
        <rFont val="Arial"/>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</si>
  <si>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family val="2"/>
      </rPr>
      <t>17/01/2022.</t>
    </r>
    <r>
      <rPr>
        <sz val="11"/>
        <color theme="1"/>
        <rFont val="Arial"/>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</si>
  <si>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family val="2"/>
      </rPr>
      <t xml:space="preserve">17/01/2022.  </t>
    </r>
    <r>
      <rPr>
        <sz val="11"/>
        <color theme="1"/>
        <rFont val="Arial"/>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</si>
  <si>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t>
    </r>
    <r>
      <rPr>
        <b/>
        <sz val="11"/>
        <rFont val="Arial"/>
        <family val="2"/>
      </rPr>
      <t>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</si>
  <si>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21/10/2021.  </t>
    </r>
    <r>
      <rPr>
        <sz val="11"/>
        <color theme="1"/>
        <rFont val="Arial"/>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</si>
  <si>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</si>
  <si>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</si>
  <si>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r>
      <t xml:space="preserve">26/10/2021.  </t>
    </r>
    <r>
      <rPr>
        <sz val="11"/>
        <color theme="1"/>
        <rFont val="Arial"/>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family val="2"/>
      </rPr>
      <t xml:space="preserve">
21/10/2021. </t>
    </r>
    <r>
      <rPr>
        <sz val="11"/>
        <color theme="1"/>
        <rFont val="Arial"/>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</si>
  <si>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</si>
  <si>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</si>
  <si>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22/01/2021. </t>
    </r>
    <r>
      <rPr>
        <sz val="11"/>
        <color theme="1"/>
        <rFont val="Arial"/>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</si>
  <si>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family val="2"/>
      </rPr>
      <t>12/07/2021.</t>
    </r>
    <r>
      <rPr>
        <sz val="11"/>
        <color theme="1"/>
        <rFont val="Arial"/>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</si>
  <si>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family val="2"/>
      </rPr>
      <t>20/10/2021.</t>
    </r>
    <r>
      <rPr>
        <sz val="11"/>
        <color theme="1"/>
        <rFont val="Arial"/>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</si>
  <si>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family val="2"/>
      </rPr>
      <t>17/01/2022.</t>
    </r>
    <r>
      <rPr>
        <sz val="11"/>
        <color theme="1"/>
        <rFont val="Arial"/>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</si>
  <si>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</si>
  <si>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family val="2"/>
      </rPr>
      <t xml:space="preserve">22/01/2021. </t>
    </r>
    <r>
      <rPr>
        <sz val="11"/>
        <color theme="1"/>
        <rFont val="Arial"/>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</si>
  <si>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family val="2"/>
      </rPr>
      <t xml:space="preserve">12/07/2021.  </t>
    </r>
    <r>
      <rPr>
        <sz val="11"/>
        <color theme="1"/>
        <rFont val="Arial"/>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</si>
  <si>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family val="2"/>
      </rPr>
      <t xml:space="preserve">20/10/2021. </t>
    </r>
    <r>
      <rPr>
        <sz val="11"/>
        <color theme="1"/>
        <rFont val="Arial"/>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</si>
  <si>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family val="2"/>
      </rPr>
      <t xml:space="preserve">17/01/2022.  </t>
    </r>
    <r>
      <rPr>
        <sz val="11"/>
        <color theme="1"/>
        <rFont val="Arial"/>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</si>
  <si>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rFont val="Arial"/>
        <family val="2"/>
      </rPr>
      <t>HALLAZGO 9. Recuperación material de predios con finalización del proceso agrario de recuperación. (ANT).</t>
    </r>
    <r>
      <rPr>
        <sz val="11"/>
        <rFont val="Arial"/>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family val="2"/>
      </rPr>
      <t xml:space="preserve">Tabla No. 23 - Predios con proceso de recuperación de baldíos indebidamente ocupados finalizados sin recuperación material, </t>
    </r>
    <r>
      <rPr>
        <sz val="11"/>
        <rFont val="Arial"/>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</si>
  <si>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r>
      <rPr>
        <b/>
        <sz val="11"/>
        <color theme="1"/>
        <rFont val="Arial"/>
        <family val="2"/>
      </rPr>
      <t xml:space="preserve">05/01/2022.    </t>
    </r>
    <r>
      <rPr>
        <sz val="11"/>
        <color theme="1"/>
        <rFont val="Arial"/>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</si>
  <si>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family val="2"/>
      </rPr>
      <t xml:space="preserve">21/01/2021.  </t>
    </r>
    <r>
      <rPr>
        <sz val="11"/>
        <color theme="1"/>
        <rFont val="Arial"/>
        <family val="2"/>
      </rPr>
      <t>La acción de mejora se encuentra en términos y su ejecución esta planificada del  1/12/2020 al 01/12/2021.  No allegaron avances de gestión.</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</si>
  <si>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</si>
  <si>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family val="2"/>
      </rPr>
      <t>Informe Cumplimiento Plan de Mejoramiento - Primer Informe Semestral, 1 de junio de 2021</t>
    </r>
    <r>
      <rPr>
        <sz val="11"/>
        <color theme="1"/>
        <rFont val="Arial"/>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family val="2"/>
      </rPr>
      <t>Isla Fama</t>
    </r>
    <r>
      <rPr>
        <sz val="11"/>
        <color theme="1"/>
        <rFont val="Arial"/>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</si>
  <si>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family val="2"/>
      </rPr>
      <t>05/01/2022.</t>
    </r>
    <r>
      <rPr>
        <sz val="11"/>
        <color theme="1"/>
        <rFont val="Arial"/>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los ocupantes aportaron la documentación completa y actualizada para el estudio previo de los requisitos necesarios para la suscripción de contrato de arrendamiento.
</t>
    </r>
    <r>
      <rPr>
        <b/>
        <sz val="11"/>
        <color theme="1"/>
        <rFont val="Arial"/>
        <family val="2"/>
      </rPr>
      <t>Isla Fama</t>
    </r>
    <r>
      <rPr>
        <sz val="11"/>
        <color theme="1"/>
        <rFont val="Arial"/>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</si>
  <si>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rFont val="Arial"/>
        <family val="2"/>
      </rPr>
      <t>HALLAZGO 10. Contratos de arrendamiento predios en las islas del archipiélago de Nuestra Señora del Rosario y de San Bernardo. (ANT).</t>
    </r>
    <r>
      <rPr>
        <sz val="11"/>
        <rFont val="Arial"/>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</si>
  <si>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family val="2"/>
      </rPr>
      <t xml:space="preserve">05/01/2022.  </t>
    </r>
    <r>
      <rPr>
        <sz val="11"/>
        <color theme="1"/>
        <rFont val="Arial"/>
        <family val="2"/>
      </rPr>
      <t xml:space="preserve">En atención a los avances de gestión y evidencias allegadas, la acción de mejora presentó cumplimiento, toda vez que, se observaron 2 informes de las gestiones adelantadas para la actualización de los contratos.
</t>
    </r>
  </si>
  <si>
    <r>
      <rPr>
        <b/>
        <sz val="11"/>
        <color theme="1"/>
        <rFont val="Arial"/>
        <family val="2"/>
      </rPr>
      <t>19/07/2021</t>
    </r>
    <r>
      <rPr>
        <sz val="11"/>
        <color theme="1"/>
        <rFont val="Arial"/>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</si>
  <si>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</si>
  <si>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r>
      <rPr>
        <b/>
        <sz val="11"/>
        <color theme="1"/>
        <rFont val="Arial"/>
        <family val="2"/>
      </rPr>
      <t>05/01/2022.</t>
    </r>
    <r>
      <rPr>
        <sz val="11"/>
        <color theme="1"/>
        <rFont val="Arial"/>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</si>
  <si>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family val="2"/>
      </rPr>
      <t>05/01/2022</t>
    </r>
    <r>
      <rPr>
        <sz val="11"/>
        <color theme="1"/>
        <rFont val="Arial"/>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</si>
  <si>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family val="2"/>
      </rPr>
      <t xml:space="preserve">21/01/2021.  </t>
    </r>
    <r>
      <rPr>
        <sz val="11"/>
        <color theme="1"/>
        <rFont val="Arial"/>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</si>
  <si>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</si>
  <si>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t>
    </r>
    <r>
      <rPr>
        <b/>
        <sz val="11"/>
        <color theme="1"/>
        <rFont val="Arial"/>
        <family val="2"/>
      </rPr>
      <t xml:space="preserve"> </t>
    </r>
    <r>
      <rPr>
        <sz val="11"/>
        <color theme="1"/>
        <rFont val="Arial"/>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</si>
  <si>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family val="2"/>
      </rPr>
      <t xml:space="preserve">05/01/2022.  </t>
    </r>
    <r>
      <rPr>
        <sz val="11"/>
        <color theme="1"/>
        <rFont val="Arial"/>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</si>
  <si>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rFont val="Arial"/>
        <family val="2"/>
      </rPr>
      <t xml:space="preserve">HALLAZGO 11. Sabanas Comunales de Miramar de Guanapalo (ANT).  </t>
    </r>
    <r>
      <rPr>
        <sz val="1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</si>
  <si>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</si>
  <si>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</si>
  <si>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</si>
  <si>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</si>
  <si>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20/10/2021</t>
    </r>
    <r>
      <rPr>
        <sz val="11"/>
        <color theme="1"/>
        <rFont val="Arial"/>
        <family val="2"/>
      </rPr>
      <t>. En atención a los avances gestión y evidencias allegadas, la acción de mejora presentó cumplimiento.</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</si>
  <si>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family val="2"/>
      </rPr>
      <t>NUMAEL</t>
    </r>
    <r>
      <rPr>
        <sz val="11"/>
        <color theme="1"/>
        <rFont val="Arial"/>
        <family val="2"/>
      </rPr>
      <t xml:space="preserve"> ACOSTA MARTINEZ OCUPANTE
2 </t>
    </r>
    <r>
      <rPr>
        <b/>
        <sz val="11"/>
        <color theme="1"/>
        <rFont val="Arial"/>
        <family val="2"/>
      </rPr>
      <t>HECTOR</t>
    </r>
    <r>
      <rPr>
        <sz val="11"/>
        <color theme="1"/>
        <rFont val="Arial"/>
        <family val="2"/>
      </rPr>
      <t xml:space="preserve"> MENDIVIESOL OCUPANTE  
3 VICENTE </t>
    </r>
    <r>
      <rPr>
        <b/>
        <sz val="11"/>
        <color theme="1"/>
        <rFont val="Arial"/>
        <family val="2"/>
      </rPr>
      <t xml:space="preserve">OROS </t>
    </r>
    <r>
      <rPr>
        <sz val="11"/>
        <color theme="1"/>
        <rFont val="Arial"/>
        <family val="2"/>
      </rPr>
      <t xml:space="preserve">CUEVAS OCUPANTE
4 </t>
    </r>
    <r>
      <rPr>
        <b/>
        <sz val="11"/>
        <color theme="1"/>
        <rFont val="Arial"/>
        <family val="2"/>
      </rPr>
      <t>EDGAR</t>
    </r>
    <r>
      <rPr>
        <sz val="11"/>
        <color theme="1"/>
        <rFont val="Arial"/>
        <family val="2"/>
      </rPr>
      <t xml:space="preserve"> LAIN COLMENARES OCUPANTE /COLINDANTE SUR
5 PASCUAL</t>
    </r>
    <r>
      <rPr>
        <b/>
        <sz val="11"/>
        <color theme="1"/>
        <rFont val="Arial"/>
        <family val="2"/>
      </rPr>
      <t xml:space="preserve"> CHAMARRAVI </t>
    </r>
    <r>
      <rPr>
        <sz val="11"/>
        <color theme="1"/>
        <rFont val="Arial"/>
        <family val="2"/>
      </rPr>
      <t xml:space="preserve">ENCINOSA OCUPANTE FINCA CHAPARRITO
6 PEDRO ALONSO </t>
    </r>
    <r>
      <rPr>
        <b/>
        <sz val="11"/>
        <color theme="1"/>
        <rFont val="Arial"/>
        <family val="2"/>
      </rPr>
      <t>COLMENARES</t>
    </r>
    <r>
      <rPr>
        <sz val="11"/>
        <color theme="1"/>
        <rFont val="Arial"/>
        <family val="2"/>
      </rPr>
      <t xml:space="preserve"> GIRON OCUPANTE/COLINDATE NORTE
7 PLUTARCO </t>
    </r>
    <r>
      <rPr>
        <b/>
        <sz val="11"/>
        <color theme="1"/>
        <rFont val="Arial"/>
        <family val="2"/>
      </rPr>
      <t>CUEVAS</t>
    </r>
    <r>
      <rPr>
        <sz val="11"/>
        <color theme="1"/>
        <rFont val="Arial"/>
        <family val="2"/>
      </rPr>
      <t xml:space="preserve"> OCUPANTE/COLINDANTE SUR
8 </t>
    </r>
    <r>
      <rPr>
        <b/>
        <sz val="11"/>
        <color theme="1"/>
        <rFont val="Arial"/>
        <family val="2"/>
      </rPr>
      <t xml:space="preserve">NIXON </t>
    </r>
    <r>
      <rPr>
        <sz val="11"/>
        <color theme="1"/>
        <rFont val="Arial"/>
        <family val="2"/>
      </rPr>
      <t xml:space="preserve">GUALDRON OCUPANTE
9 </t>
    </r>
    <r>
      <rPr>
        <b/>
        <sz val="11"/>
        <color theme="1"/>
        <rFont val="Arial"/>
        <family val="2"/>
      </rPr>
      <t>BREINER</t>
    </r>
    <r>
      <rPr>
        <sz val="11"/>
        <color theme="1"/>
        <rFont val="Arial"/>
        <family val="2"/>
      </rPr>
      <t xml:space="preserve"> URIEL OCUPANTE
10 LUIS </t>
    </r>
    <r>
      <rPr>
        <b/>
        <sz val="11"/>
        <color theme="1"/>
        <rFont val="Arial"/>
        <family val="2"/>
      </rPr>
      <t>CUVIDES</t>
    </r>
    <r>
      <rPr>
        <sz val="11"/>
        <color theme="1"/>
        <rFont val="Arial"/>
        <family val="2"/>
      </rPr>
      <t xml:space="preserve"> OCUPANTE
11 </t>
    </r>
    <r>
      <rPr>
        <sz val="11"/>
        <color rgb="FFFF0000"/>
        <rFont val="Arial"/>
        <family val="2"/>
      </rPr>
      <t>JESUS MARIA TARACHE OCUPANTE</t>
    </r>
    <r>
      <rPr>
        <sz val="11"/>
        <color theme="1"/>
        <rFont val="Arial"/>
        <family val="2"/>
      </rPr>
      <t xml:space="preserve">
12 FRANCISCO </t>
    </r>
    <r>
      <rPr>
        <b/>
        <sz val="11"/>
        <color theme="1"/>
        <rFont val="Arial"/>
        <family val="2"/>
      </rPr>
      <t>ACOSTA</t>
    </r>
    <r>
      <rPr>
        <sz val="11"/>
        <color theme="1"/>
        <rFont val="Arial"/>
        <family val="2"/>
      </rPr>
      <t xml:space="preserve"> MARTINEZ (HIJO) OCUPANTE
13 CARLOS ARTURO </t>
    </r>
    <r>
      <rPr>
        <b/>
        <sz val="11"/>
        <color theme="1"/>
        <rFont val="Arial"/>
        <family val="2"/>
      </rPr>
      <t>CHAPARRO</t>
    </r>
    <r>
      <rPr>
        <sz val="11"/>
        <color theme="1"/>
        <rFont val="Arial"/>
        <family val="2"/>
      </rPr>
      <t xml:space="preserve"> COLINDANTE /OCCIDENTE
14</t>
    </r>
    <r>
      <rPr>
        <b/>
        <sz val="11"/>
        <color theme="1"/>
        <rFont val="Arial"/>
        <family val="2"/>
      </rPr>
      <t xml:space="preserve"> IGNACIA</t>
    </r>
    <r>
      <rPr>
        <sz val="11"/>
        <color theme="1"/>
        <rFont val="Arial"/>
        <family val="2"/>
      </rPr>
      <t xml:space="preserve"> COBA COLINDAT
15 PASCUAL </t>
    </r>
    <r>
      <rPr>
        <b/>
        <sz val="11"/>
        <color theme="1"/>
        <rFont val="Arial"/>
        <family val="2"/>
      </rPr>
      <t>COLMENARES</t>
    </r>
    <r>
      <rPr>
        <sz val="11"/>
        <color theme="1"/>
        <rFont val="Arial"/>
        <family val="2"/>
      </rPr>
      <t xml:space="preserve"> COLINDANTE ORIENTE
16 EFRAIN</t>
    </r>
    <r>
      <rPr>
        <b/>
        <sz val="11"/>
        <color theme="1"/>
        <rFont val="Arial"/>
        <family val="2"/>
      </rPr>
      <t xml:space="preserve"> PIDIACHE </t>
    </r>
    <r>
      <rPr>
        <sz val="11"/>
        <color theme="1"/>
        <rFont val="Arial"/>
        <family val="2"/>
      </rPr>
      <t xml:space="preserve">OCUPANTE /COLINDANTE NORTE
17 </t>
    </r>
    <r>
      <rPr>
        <b/>
        <sz val="11"/>
        <color theme="1"/>
        <rFont val="Arial"/>
        <family val="2"/>
      </rPr>
      <t>PRESIDENTE</t>
    </r>
    <r>
      <rPr>
        <sz val="11"/>
        <color theme="1"/>
        <rFont val="Arial"/>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</si>
  <si>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 xml:space="preserve">19/07/2021.  </t>
    </r>
    <r>
      <rPr>
        <sz val="11"/>
        <color theme="1"/>
        <rFont val="Arial"/>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family val="2"/>
      </rPr>
      <t xml:space="preserve">
12/07/2021. </t>
    </r>
    <r>
      <rPr>
        <sz val="11"/>
        <color theme="1"/>
        <rFont val="Arial"/>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</si>
  <si>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26/10/2021.  </t>
    </r>
    <r>
      <rPr>
        <sz val="11"/>
        <color theme="1"/>
        <rFont val="Arial"/>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family val="2"/>
      </rPr>
      <t xml:space="preserve">
20/10/2021.</t>
    </r>
    <r>
      <rPr>
        <sz val="11"/>
        <color theme="1"/>
        <rFont val="Arial"/>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</si>
  <si>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family val="2"/>
      </rPr>
      <t xml:space="preserve">17/01/2022.  </t>
    </r>
    <r>
      <rPr>
        <sz val="11"/>
        <color theme="1"/>
        <rFont val="Arial"/>
        <family val="2"/>
      </rPr>
      <t>En atención a los avances de gestión y evidencias allegadas, la acción de mejora presentó cumplimiento, dado que, se observó el resuelve del recurso de reposición informado por la Subdirección.</t>
    </r>
  </si>
  <si>
    <r>
      <rPr>
        <b/>
        <sz val="11"/>
        <color theme="1"/>
        <rFont val="Arial"/>
        <family val="2"/>
      </rPr>
      <t>22/01/2021.</t>
    </r>
    <r>
      <rPr>
        <sz val="11"/>
        <color theme="1"/>
        <rFont val="Arial"/>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</si>
  <si>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rPr>
        <b/>
        <sz val="11"/>
        <color theme="1"/>
        <rFont val="Arial"/>
        <family val="2"/>
      </rPr>
      <t>12/07/2021.</t>
    </r>
    <r>
      <rPr>
        <sz val="11"/>
        <color theme="1"/>
        <rFont val="Arial"/>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</si>
  <si>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family val="2"/>
      </rPr>
      <t>17/01/2022</t>
    </r>
    <r>
      <rPr>
        <sz val="11"/>
        <color theme="1"/>
        <rFont val="Arial"/>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</si>
  <si>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</si>
  <si>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01/04/2022. </t>
    </r>
    <r>
      <rPr>
        <sz val="11"/>
        <color theme="1"/>
        <rFont val="Arial"/>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</si>
  <si>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family val="2"/>
      </rPr>
      <t xml:space="preserve">22/01/2021.  </t>
    </r>
    <r>
      <rPr>
        <sz val="11"/>
        <color theme="1"/>
        <rFont val="Arial"/>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</si>
  <si>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</si>
  <si>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family val="2"/>
      </rPr>
      <t xml:space="preserve">20/01/2022.  </t>
    </r>
    <r>
      <rPr>
        <sz val="11"/>
        <color theme="1"/>
        <rFont val="Arial"/>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family val="2"/>
      </rPr>
      <t xml:space="preserve">
17/01/2022. </t>
    </r>
    <r>
      <rPr>
        <sz val="11"/>
        <color theme="1"/>
        <rFont val="Arial"/>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</si>
  <si>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family val="2"/>
      </rPr>
      <t>01/04/2022.</t>
    </r>
    <r>
      <rPr>
        <sz val="11"/>
        <color theme="1"/>
        <rFont val="Arial"/>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</si>
  <si>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</si>
  <si>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AME-490.</t>
    </r>
  </si>
  <si>
    <r>
      <rPr>
        <b/>
        <sz val="11"/>
        <color theme="1"/>
        <rFont val="Arial"/>
        <family val="2"/>
      </rPr>
      <t xml:space="preserve">22/01/2021. </t>
    </r>
    <r>
      <rPr>
        <sz val="11"/>
        <color theme="1"/>
        <rFont val="Arial"/>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</si>
  <si>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</si>
  <si>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family val="2"/>
      </rPr>
      <t xml:space="preserve">17/01/2022.  </t>
    </r>
    <r>
      <rPr>
        <sz val="11"/>
        <color theme="1"/>
        <rFont val="Arial"/>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</si>
  <si>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family val="2"/>
      </rPr>
      <t xml:space="preserve">26/04/2022. </t>
    </r>
    <r>
      <rPr>
        <sz val="11"/>
        <color theme="1"/>
        <rFont val="Arial"/>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family val="2"/>
      </rPr>
      <t xml:space="preserve">
01/04/2022.</t>
    </r>
    <r>
      <rPr>
        <sz val="11"/>
        <color theme="1"/>
        <rFont val="Arial"/>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</si>
  <si>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family val="2"/>
      </rPr>
      <t xml:space="preserve">HALLAZGO 11. Sabanas Comunales de Miramar de Guanapalo (ANT).  </t>
    </r>
    <r>
      <rPr>
        <sz val="11"/>
        <color theme="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</si>
  <si>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family val="2"/>
      </rPr>
      <t xml:space="preserve">
</t>
    </r>
    <r>
      <rPr>
        <sz val="11"/>
        <color theme="1"/>
        <rFont val="Arial"/>
        <family val="2"/>
      </rPr>
      <t xml:space="preserve">
</t>
    </r>
  </si>
  <si>
    <r>
      <rPr>
        <b/>
        <sz val="11"/>
        <color theme="1"/>
        <rFont val="Arial"/>
        <family val="2"/>
      </rPr>
      <t xml:space="preserve">19/07/2022. </t>
    </r>
    <r>
      <rPr>
        <sz val="11"/>
        <color theme="1"/>
        <rFont val="Arial"/>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</si>
  <si>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family val="2"/>
      </rPr>
      <t>19/07/2022</t>
    </r>
    <r>
      <rPr>
        <sz val="11"/>
        <color theme="1"/>
        <rFont val="Arial"/>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</si>
  <si>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rFont val="Arial"/>
        <family val="2"/>
      </rPr>
      <t>HALLAZGO 12. Sabanas Comunales de La Vega Arriba (ANT).</t>
    </r>
    <r>
      <rPr>
        <sz val="11"/>
        <rFont val="Arial"/>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</si>
  <si>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</si>
  <si>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</si>
  <si>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family val="2"/>
      </rPr>
      <t xml:space="preserve">
Memorando 20211020144473 del 02/06/2021.</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</si>
  <si>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12/07/2021</t>
    </r>
    <r>
      <rPr>
        <sz val="11"/>
        <color theme="1"/>
        <rFont val="Arial"/>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</si>
  <si>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family val="2"/>
      </rPr>
      <t xml:space="preserve">12/07/2021. </t>
    </r>
    <r>
      <rPr>
        <sz val="11"/>
        <color theme="1"/>
        <rFont val="Arial"/>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</si>
  <si>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rFont val="Arial"/>
        <family val="2"/>
      </rPr>
      <t>HALLAZGO 13. Sabanas Comunales La Esmeralda (ANT).</t>
    </r>
    <r>
      <rPr>
        <sz val="1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</si>
  <si>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</si>
  <si>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12/07/2021. </t>
    </r>
    <r>
      <rPr>
        <sz val="11"/>
        <color theme="1"/>
        <rFont val="Arial"/>
        <family val="2"/>
      </rPr>
      <t xml:space="preserve"> La acción de mejora presentó cumplimiento, toda vez que se observó el Oficio remisorio al IGAC.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</si>
  <si>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30/04/2021.</t>
    </r>
  </si>
  <si>
    <r>
      <rPr>
        <b/>
        <sz val="11"/>
        <color theme="1"/>
        <rFont val="Arial"/>
        <family val="2"/>
      </rPr>
      <t xml:space="preserve">12/07/2021. </t>
    </r>
    <r>
      <rPr>
        <sz val="11"/>
        <color theme="1"/>
        <rFont val="Arial"/>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</si>
  <si>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r>
      <rPr>
        <b/>
        <sz val="11"/>
        <color theme="1"/>
        <rFont val="Arial"/>
        <family val="2"/>
      </rPr>
      <t xml:space="preserve">12/07/2021. </t>
    </r>
    <r>
      <rPr>
        <sz val="11"/>
        <color theme="1"/>
        <rFont val="Arial"/>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</si>
  <si>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12/07/20214. </t>
    </r>
    <r>
      <rPr>
        <sz val="11"/>
        <color theme="1"/>
        <rFont val="Arial"/>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</si>
  <si>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</si>
  <si>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30/05/2021.</t>
    </r>
  </si>
  <si>
    <r>
      <rPr>
        <b/>
        <sz val="11"/>
        <color theme="1"/>
        <rFont val="Arial"/>
        <family val="2"/>
      </rPr>
      <t xml:space="preserve">19/07/2021.  </t>
    </r>
    <r>
      <rPr>
        <sz val="11"/>
        <color theme="1"/>
        <rFont val="Arial"/>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family val="2"/>
      </rPr>
      <t xml:space="preserve">
12/07/2021.</t>
    </r>
    <r>
      <rPr>
        <sz val="11"/>
        <color theme="1"/>
        <rFont val="Arial"/>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</si>
  <si>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family val="2"/>
      </rPr>
      <t>20/10/2021.</t>
    </r>
    <r>
      <rPr>
        <sz val="11"/>
        <color theme="1"/>
        <rFont val="Arial"/>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</si>
  <si>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family val="2"/>
      </rPr>
      <t>17/01/2022.</t>
    </r>
    <r>
      <rPr>
        <sz val="11"/>
        <color theme="1"/>
        <rFont val="Arial"/>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</si>
  <si>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</si>
  <si>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</si>
  <si>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</si>
  <si>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r>
      <rPr>
        <b/>
        <sz val="11"/>
        <color theme="1"/>
        <rFont val="Arial"/>
        <family val="2"/>
      </rPr>
      <t xml:space="preserve">17/01/2022. </t>
    </r>
    <r>
      <rPr>
        <sz val="11"/>
        <color theme="1"/>
        <rFont val="Arial"/>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</si>
  <si>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</si>
  <si>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family val="2"/>
      </rPr>
      <t xml:space="preserve">01/04/2022.  </t>
    </r>
    <r>
      <rPr>
        <sz val="11"/>
        <color theme="1"/>
        <rFont val="Arial"/>
        <family val="2"/>
      </rPr>
      <t>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</si>
  <si>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 xml:space="preserve">17/01/2022.  </t>
    </r>
    <r>
      <rPr>
        <sz val="11"/>
        <color theme="1"/>
        <rFont val="Arial"/>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</si>
  <si>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</si>
  <si>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</si>
  <si>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AME-497.</t>
    </r>
  </si>
  <si>
    <r>
      <rPr>
        <b/>
        <sz val="11"/>
        <color theme="1"/>
        <rFont val="Arial"/>
        <family val="2"/>
      </rPr>
      <t xml:space="preserve">26/04/2022.  </t>
    </r>
    <r>
      <rPr>
        <sz val="11"/>
        <color theme="1"/>
        <rFont val="Arial"/>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family val="2"/>
      </rPr>
      <t xml:space="preserve">
</t>
    </r>
    <r>
      <rPr>
        <sz val="11"/>
        <color theme="1"/>
        <rFont val="Arial"/>
        <family val="2"/>
      </rPr>
      <t>Cabe señalar que, en el marco al seguimiento de PM realizado por la OCI con corte al I Trimestre del 2022 la acción de mejora se encontraba en términos.</t>
    </r>
    <r>
      <rPr>
        <b/>
        <sz val="11"/>
        <color theme="1"/>
        <rFont val="Arial"/>
        <family val="2"/>
      </rPr>
      <t xml:space="preserve">
01/04/2022. </t>
    </r>
    <r>
      <rPr>
        <sz val="11"/>
        <color theme="1"/>
        <rFont val="Arial"/>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family val="2"/>
      </rPr>
      <t>Solicitud certificación sobre la existencia de Acción de Revisión u otros medios de control en contra de la Resolución No. 22514 del 26 de noviembre de 2021</t>
    </r>
    <r>
      <rPr>
        <sz val="11"/>
        <color theme="1"/>
        <rFont val="Arial"/>
        <family val="2"/>
      </rPr>
      <t>".  Igualmente,  se allegó comunicación oficial 20223200302621 del 25/03/2022 dirigida al Instituto Geográfico Agustín Codazzi – IGAC de asunto "</t>
    </r>
    <r>
      <rPr>
        <i/>
        <sz val="11"/>
        <color theme="1"/>
        <rFont val="Arial"/>
        <family val="2"/>
      </rPr>
      <t>Remisión de la Resolución No. 22514 del 26 de noviembre de 2021</t>
    </r>
    <r>
      <rPr>
        <sz val="11"/>
        <color theme="1"/>
        <rFont val="Arial"/>
        <family val="2"/>
      </rPr>
      <t>".
La acción de mejora se encuentra en términos para su ejecución, para el periodo evaluado reportó avances de gestión documentos, su finalización esta programada para el 31/07/2022.</t>
    </r>
  </si>
  <si>
    <r>
      <rPr>
        <b/>
        <sz val="11"/>
        <color theme="1"/>
        <rFont val="Arial"/>
        <family val="2"/>
      </rPr>
      <t>HALLAZGO 13. Sabanas Comunales La Esmeralda (ANT).</t>
    </r>
    <r>
      <rPr>
        <sz val="11"/>
        <color theme="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</si>
  <si>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family val="2"/>
      </rPr>
      <t xml:space="preserve">19/07/2022. </t>
    </r>
    <r>
      <rPr>
        <sz val="11"/>
        <color theme="1"/>
        <rFont val="Arial"/>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</si>
  <si>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family val="2"/>
      </rPr>
      <t>19/07/2022.</t>
    </r>
    <r>
      <rPr>
        <sz val="11"/>
        <color theme="1"/>
        <rFont val="Arial"/>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</si>
  <si>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rPr>
        <b/>
        <sz val="11"/>
        <rFont val="Arial"/>
        <family val="2"/>
      </rPr>
      <t>HALLAZGO 14. Hacienda Arroyo grande, Cartagena de Indias (Bolivar) (ANT).</t>
    </r>
    <r>
      <rPr>
        <sz val="11"/>
        <rFont val="Arial"/>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family val="2"/>
      </rPr>
      <t xml:space="preserve">Tabla No. 24 - Folios de matrícula inmobiliaria revisados por la CGR en el proceso de clarificación Arroyo Grande
FOLIO MATRICULA INMO       RESOLUCIÓN INICIO CLARIFICACIÓN
</t>
    </r>
    <r>
      <rPr>
        <sz val="11"/>
        <rFont val="Arial"/>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</si>
  <si>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</si>
  <si>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family val="2"/>
      </rPr>
      <t>12/07/2021.</t>
    </r>
    <r>
      <rPr>
        <sz val="11"/>
        <color theme="1"/>
        <rFont val="Arial"/>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</si>
  <si>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family val="2"/>
      </rPr>
      <t xml:space="preserve">17/01/2022. </t>
    </r>
    <r>
      <rPr>
        <sz val="11"/>
        <color theme="1"/>
        <rFont val="Arial"/>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</si>
  <si>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family val="2"/>
      </rPr>
      <t xml:space="preserve">21/07/2021. </t>
    </r>
    <r>
      <rPr>
        <sz val="11"/>
        <color theme="1"/>
        <rFont val="Arial"/>
        <family val="2"/>
      </rPr>
      <t xml:space="preserve"> En atención a las gestiones y soportes suministrados, la acción de mejora presentó cumplimiento.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</si>
  <si>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30/06/2021.</t>
    </r>
  </si>
  <si>
    <r>
      <rPr>
        <b/>
        <sz val="11"/>
        <color theme="1"/>
        <rFont val="Arial"/>
        <family val="2"/>
      </rPr>
      <t xml:space="preserve">21/07/2021. </t>
    </r>
    <r>
      <rPr>
        <sz val="11"/>
        <color theme="1"/>
        <rFont val="Arial"/>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family val="2"/>
      </rPr>
      <t xml:space="preserve">En atención a las gestiones y soportes suministrados, la acción de mejora presentó cumplimiento. </t>
    </r>
    <r>
      <rPr>
        <b/>
        <sz val="11"/>
        <color theme="1"/>
        <rFont val="Arial"/>
        <family val="2"/>
      </rPr>
      <t xml:space="preserve">
12/07/2021.</t>
    </r>
    <r>
      <rPr>
        <sz val="11"/>
        <color theme="1"/>
        <rFont val="Arial"/>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family val="2"/>
      </rPr>
      <t>Memorando 20213200041923 del 08/03/2021</t>
    </r>
    <r>
      <rPr>
        <sz val="11"/>
        <color theme="1"/>
        <rFont val="Arial"/>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family val="2"/>
      </rPr>
      <t>Memorando 20216200046793 del 11/03/2021</t>
    </r>
    <r>
      <rPr>
        <sz val="11"/>
        <color theme="1"/>
        <rFont val="Arial"/>
        <family val="2"/>
      </rPr>
      <t xml:space="preserve">, procedente de la SAF a través del cual se informa que  la base de datos ha sido enviada por medio de correo electrónico a la ejecutiva comercial France Farfán para su respectiva revisión.
</t>
    </r>
    <r>
      <rPr>
        <b/>
        <sz val="11"/>
        <color theme="1"/>
        <rFont val="Arial"/>
        <family val="2"/>
      </rPr>
      <t>Memorando 20213200105813 del 29/04/2021</t>
    </r>
    <r>
      <rPr>
        <sz val="11"/>
        <color theme="1"/>
        <rFont val="Arial"/>
        <family val="2"/>
      </rPr>
      <t xml:space="preserve">, procedente la SPAGJ indica que a la fecha no contamos con el análisis y concepto de la empresa 4/72 que le permitiera concluir los porcentajes y estados expuestos en el cuadro referenciado.
</t>
    </r>
    <r>
      <rPr>
        <b/>
        <sz val="11"/>
        <color theme="1"/>
        <rFont val="Arial"/>
        <family val="2"/>
      </rPr>
      <t>Constancia de publicación de citación en página web del 25/06/2021</t>
    </r>
    <r>
      <rPr>
        <sz val="11"/>
        <color theme="1"/>
        <rFont val="Arial"/>
        <family val="2"/>
      </rPr>
      <t xml:space="preserve">, emitida por la SSIT respecto a la Citación para notificación personal de la Resolución No 3740 del 20 de mayo de 2020 - ARROYO GRANDE.
</t>
    </r>
    <r>
      <rPr>
        <b/>
        <sz val="11"/>
        <color theme="1"/>
        <rFont val="Arial"/>
        <family val="2"/>
      </rPr>
      <t>Citación para notificación personal del 11/06/2021</t>
    </r>
    <r>
      <rPr>
        <sz val="11"/>
        <color theme="1"/>
        <rFont val="Arial"/>
        <family val="2"/>
      </rPr>
      <t xml:space="preserve">, emitida por la SPAGJ dirigida a 268 personas, la cual estará publicada en la página web de la Agencia, por un término de 05
días hábiles contados a partir del 16 de junio de 2021.
</t>
    </r>
    <r>
      <rPr>
        <b/>
        <sz val="11"/>
        <color theme="1"/>
        <rFont val="Arial"/>
        <family val="2"/>
      </rPr>
      <t>Documento sin fecha,</t>
    </r>
    <r>
      <rPr>
        <sz val="11"/>
        <color theme="1"/>
        <rFont val="Arial"/>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</si>
  <si>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family val="2"/>
      </rPr>
      <t xml:space="preserve">26/10/2021. </t>
    </r>
    <r>
      <rPr>
        <sz val="11"/>
        <color theme="1"/>
        <rFont val="Arial"/>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</si>
  <si>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family val="2"/>
      </rPr>
      <t xml:space="preserve">19/07/2021. </t>
    </r>
    <r>
      <rPr>
        <sz val="11"/>
        <color theme="1"/>
        <rFont val="Arial"/>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</si>
  <si>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family val="2"/>
      </rPr>
      <t xml:space="preserve">26/10/2021. </t>
    </r>
    <r>
      <rPr>
        <sz val="11"/>
        <color theme="1"/>
        <rFont val="Arial"/>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family val="2"/>
      </rPr>
      <t>20/10/2021.</t>
    </r>
    <r>
      <rPr>
        <sz val="11"/>
        <color theme="1"/>
        <rFont val="Arial"/>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</si>
  <si>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rPr>
        <b/>
        <sz val="11"/>
        <color theme="1"/>
        <rFont val="Arial"/>
        <family val="2"/>
      </rPr>
      <t xml:space="preserve">29/11/2021.  </t>
    </r>
    <r>
      <rPr>
        <sz val="11"/>
        <color theme="1"/>
        <rFont val="Arial"/>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</si>
  <si>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family val="2"/>
      </rPr>
      <t xml:space="preserve">19/07/2021.  </t>
    </r>
    <r>
      <rPr>
        <sz val="11"/>
        <color theme="1"/>
        <rFont val="Arial"/>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family val="2"/>
      </rPr>
      <t xml:space="preserve">
</t>
    </r>
    <r>
      <rPr>
        <sz val="11"/>
        <color theme="1"/>
        <rFont val="Arial"/>
        <family val="2"/>
      </rPr>
      <t xml:space="preserve">La acción de mejora se encuentra en términos, su ejecución se programó para el periodo comprendido del 1/01/2021 al 30/12/2021, para el periodo evaluado reportó avances de gestión.
</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</si>
  <si>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family val="2"/>
      </rPr>
      <t>21/10/2021</t>
    </r>
    <r>
      <rPr>
        <sz val="11"/>
        <color theme="1"/>
        <rFont val="Arial"/>
        <family val="2"/>
      </rPr>
      <t xml:space="preserve">.  La Dirección de Gestión Jurídica de Tierras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t>
    </r>
    <r>
      <rPr>
        <sz val="11"/>
        <color theme="1"/>
        <rFont val="Arial"/>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</si>
  <si>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family val="2"/>
      </rPr>
      <t>18/01/2022.</t>
    </r>
    <r>
      <rPr>
        <sz val="11"/>
        <color theme="1"/>
        <rFont val="Arial"/>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</si>
  <si>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family val="2"/>
      </rPr>
      <t xml:space="preserve">17/01/2022.  </t>
    </r>
    <r>
      <rPr>
        <sz val="11"/>
        <color theme="1"/>
        <rFont val="Arial"/>
        <family val="2"/>
      </rPr>
      <t xml:space="preserve">La Subdirección de Procesos Agrarios y Gestión Jurídica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26/02/2021</t>
    </r>
    <r>
      <rPr>
        <sz val="11"/>
        <color theme="1"/>
        <rFont val="Arial"/>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</si>
  <si>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</si>
  <si>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</si>
  <si>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color theme="1"/>
        <rFont val="Arial"/>
        <family val="2"/>
      </rPr>
      <t>21/10/2021.</t>
    </r>
    <r>
      <rPr>
        <sz val="11"/>
        <color theme="1"/>
        <rFont val="Arial"/>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</si>
  <si>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family val="2"/>
      </rPr>
      <t xml:space="preserve">17/01/2022. </t>
    </r>
    <r>
      <rPr>
        <sz val="11"/>
        <color theme="1"/>
        <rFont val="Arial"/>
        <family val="2"/>
      </rPr>
      <t xml:space="preserve"> La Dirección de Gestión Jurídica de Tierras allegó los siguientes actos administrativos:
</t>
    </r>
    <r>
      <rPr>
        <b/>
        <sz val="11"/>
        <color theme="1"/>
        <rFont val="Arial"/>
        <family val="2"/>
      </rPr>
      <t>Resolución No. 10043 del 14/07/2021</t>
    </r>
    <r>
      <rPr>
        <sz val="11"/>
        <color theme="1"/>
        <rFont val="Arial"/>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family val="2"/>
      </rPr>
      <t>Resolución No. 11777 del 24/08/2021</t>
    </r>
    <r>
      <rPr>
        <sz val="11"/>
        <color theme="1"/>
        <rFont val="Arial"/>
        <family val="2"/>
      </rPr>
      <t xml:space="preserve">, por la cual se RESUELVE EL RECURSO DE REPOSICIÓN interpuesto por el Señor RAFAEL ENRIQUE CANO POLO, en contra de la Resolución No. 3740 del 20 de mayo de 2020.
</t>
    </r>
    <r>
      <rPr>
        <b/>
        <sz val="11"/>
        <color theme="1"/>
        <rFont val="Arial"/>
        <family val="2"/>
      </rPr>
      <t>Resolución No. 13793 del 27/09/2021</t>
    </r>
    <r>
      <rPr>
        <sz val="11"/>
        <color theme="1"/>
        <rFont val="Arial"/>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</si>
  <si>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</si>
  <si>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theme="1"/>
        <rFont val="Arial"/>
        <family val="2"/>
      </rPr>
      <t xml:space="preserve">20/10/2021.  </t>
    </r>
    <r>
      <rPr>
        <sz val="11"/>
        <color theme="1"/>
        <rFont val="Arial"/>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</si>
  <si>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family val="2"/>
      </rPr>
      <t>17/01/2022.</t>
    </r>
    <r>
      <rPr>
        <sz val="11"/>
        <color theme="1"/>
        <rFont val="Arial"/>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</si>
  <si>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rFont val="Arial"/>
        <family val="2"/>
      </rPr>
      <t>HALLAZGO 15. Acumulación de procesos predios Juan de Acosta. (ANT).</t>
    </r>
    <r>
      <rPr>
        <sz val="11"/>
        <rFont val="Arial"/>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</si>
  <si>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</si>
  <si>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19/07/2021.  </t>
    </r>
    <r>
      <rPr>
        <sz val="11"/>
        <color theme="1"/>
        <rFont val="Arial"/>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family val="2"/>
      </rPr>
      <t>LOTE 11 MANZANA 10:</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family val="2"/>
      </rPr>
      <t>LOTE 3 MANZANA 4A</t>
    </r>
    <r>
      <rPr>
        <sz val="11"/>
        <color theme="1"/>
        <rFont val="Arial"/>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family val="2"/>
      </rPr>
      <t>LOTE 10 MANZANA R12:</t>
    </r>
    <r>
      <rPr>
        <sz val="11"/>
        <color theme="1"/>
        <rFont val="Arial"/>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family val="2"/>
      </rPr>
      <t>LOTE 7 MANZANA 7A:</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LOTE 13 MANZANA R12:</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 xml:space="preserve">LOTE 1 MANZANA 3:  </t>
    </r>
    <r>
      <rPr>
        <sz val="11"/>
        <color theme="1"/>
        <rFont val="Arial"/>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family val="2"/>
      </rPr>
      <t>12/07/2021.</t>
    </r>
    <r>
      <rPr>
        <sz val="11"/>
        <color theme="1"/>
        <rFont val="Arial"/>
        <family val="2"/>
      </rPr>
      <t xml:space="preserve"> La Dirección de Gestión Jurídica de Tierras informó lo siguiente:
</t>
    </r>
    <r>
      <rPr>
        <b/>
        <sz val="11"/>
        <color theme="1"/>
        <rFont val="Arial"/>
        <family val="2"/>
      </rPr>
      <t>Lote B manzana 4a</t>
    </r>
    <r>
      <rPr>
        <sz val="11"/>
        <color theme="1"/>
        <rFont val="Arial"/>
        <family val="2"/>
      </rPr>
      <t xml:space="preserve">: se resuelve recurso de resolución final y se encuentra en notificación
</t>
    </r>
    <r>
      <rPr>
        <b/>
        <sz val="11"/>
        <color theme="1"/>
        <rFont val="Arial"/>
        <family val="2"/>
      </rPr>
      <t>Lote 10 Manzana R2</t>
    </r>
    <r>
      <rPr>
        <sz val="11"/>
        <color theme="1"/>
        <rFont val="Arial"/>
        <family val="2"/>
      </rPr>
      <t xml:space="preserve">: se sustancia revocatoria del acto administrativo proferido por INCODER y se encuentra listo para firma en julio.
</t>
    </r>
    <r>
      <rPr>
        <b/>
        <sz val="11"/>
        <color theme="1"/>
        <rFont val="Arial"/>
        <family val="2"/>
      </rPr>
      <t>Lote 1 manzana 3</t>
    </r>
    <r>
      <rPr>
        <sz val="11"/>
        <color theme="1"/>
        <rFont val="Arial"/>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family val="2"/>
      </rPr>
      <t>LOTE 03 MANZANA 04A</t>
    </r>
    <r>
      <rPr>
        <sz val="11"/>
        <color theme="1"/>
        <rFont val="Arial"/>
        <family val="2"/>
      </rPr>
      <t xml:space="preserve">, Resolución 5915 del 30/04/2021 por la cual se resuelve el recursos de reposición interpuesto contra la Resolución 2189 del 26/12/2017.
</t>
    </r>
    <r>
      <rPr>
        <b/>
        <sz val="11"/>
        <color theme="1"/>
        <rFont val="Arial"/>
        <family val="2"/>
      </rPr>
      <t>LOTE 01 MANZANA 03</t>
    </r>
    <r>
      <rPr>
        <sz val="11"/>
        <color theme="1"/>
        <rFont val="Arial"/>
        <family val="2"/>
      </rPr>
      <t xml:space="preserve">, comunicación oficial a Instrumentos Públicos de Sabanalarga para la solicitud de inscripción de la Resolución No. 9869 del 21/11/2013 y Constancia de ejecutoria del 26/04/2021.
</t>
    </r>
    <r>
      <rPr>
        <b/>
        <sz val="11"/>
        <color theme="1"/>
        <rFont val="Arial"/>
        <family val="2"/>
      </rPr>
      <t>LOTE 10 MANZANA R2</t>
    </r>
    <r>
      <rPr>
        <sz val="11"/>
        <color theme="1"/>
        <rFont val="Arial"/>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</si>
  <si>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20/10/2021. </t>
    </r>
    <r>
      <rPr>
        <sz val="11"/>
        <color theme="1"/>
        <rFont val="Arial"/>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</si>
  <si>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</si>
  <si>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</si>
  <si>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17/01/2022.  </t>
    </r>
    <r>
      <rPr>
        <sz val="11"/>
        <color theme="1"/>
        <rFont val="Arial"/>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family val="2"/>
      </rPr>
      <t>Auto 0213200107829 del 29/10/2021</t>
    </r>
    <r>
      <rPr>
        <sz val="11"/>
        <color theme="1"/>
        <rFont val="Arial"/>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family val="2"/>
      </rPr>
      <t>Auto 20213200146779 del 30/11/2021</t>
    </r>
    <r>
      <rPr>
        <sz val="11"/>
        <color theme="1"/>
        <rFont val="Arial"/>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family val="2"/>
      </rPr>
      <t>Auto 20213200176399 del 20/12/2021</t>
    </r>
    <r>
      <rPr>
        <sz val="11"/>
        <color theme="1"/>
        <rFont val="Arial"/>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family val="2"/>
      </rPr>
      <t>Auto 20213200176559 del 20/12/2021</t>
    </r>
    <r>
      <rPr>
        <sz val="11"/>
        <color theme="1"/>
        <rFont val="Arial"/>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family val="2"/>
      </rPr>
      <t>Auto 20213200176529 del 20/12/2021</t>
    </r>
    <r>
      <rPr>
        <sz val="11"/>
        <color theme="1"/>
        <rFont val="Arial"/>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</si>
  <si>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</si>
  <si>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21/10/2021. </t>
    </r>
    <r>
      <rPr>
        <sz val="11"/>
        <color theme="1"/>
        <rFont val="Arial"/>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</si>
  <si>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30/10/2021.</t>
    </r>
  </si>
  <si>
    <r>
      <rPr>
        <b/>
        <sz val="11"/>
        <color theme="1"/>
        <rFont val="Arial"/>
        <family val="2"/>
      </rPr>
      <t xml:space="preserve">21/10/2021.  </t>
    </r>
    <r>
      <rPr>
        <sz val="11"/>
        <color theme="1"/>
        <rFont val="Arial"/>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</si>
  <si>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rFont val="Arial"/>
        <family val="2"/>
      </rPr>
      <t>HALLAZGO 16. Seguimiento al registro en Folio de Matricula (SABANA COMUNAL SAN JOSE VALLEDUPAR). (ANT).</t>
    </r>
    <r>
      <rPr>
        <sz val="11"/>
        <rFont val="Arial"/>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</si>
  <si>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</si>
  <si>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 xml:space="preserve">22/01/2021.  </t>
    </r>
    <r>
      <rPr>
        <sz val="11"/>
        <color theme="1"/>
        <rFont val="Arial"/>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family val="2"/>
      </rPr>
      <t xml:space="preserve">27/01/2021.  </t>
    </r>
    <r>
      <rPr>
        <sz val="11"/>
        <color theme="1"/>
        <rFont val="Arial"/>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family val="2"/>
      </rPr>
      <t xml:space="preserve">https://web.microsoftstream.com/video/3f534129-bea9-4290-b294-c8f450a995c5 </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</si>
  <si>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family val="2"/>
      </rPr>
      <t>Memorando 20211020144473 del 02/06/2021.</t>
    </r>
    <r>
      <rPr>
        <sz val="11"/>
        <rFont val="Arial"/>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</si>
  <si>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rFont val="Arial"/>
        <family val="2"/>
      </rPr>
      <t>HALLAZGO 17. Adjudicación de baldíos menor a UAF (ANT).</t>
    </r>
    <r>
      <rPr>
        <sz val="11"/>
        <rFont val="Arial"/>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</si>
  <si>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family val="2"/>
      </rPr>
      <t xml:space="preserve">19/07/2021.  </t>
    </r>
    <r>
      <rPr>
        <sz val="11"/>
        <color theme="1"/>
        <rFont val="Arial"/>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</si>
  <si>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family val="2"/>
      </rPr>
      <t xml:space="preserve">21/01/2021. </t>
    </r>
    <r>
      <rPr>
        <sz val="11"/>
        <color theme="1"/>
        <rFont val="Arial"/>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</si>
  <si>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color theme="1"/>
        <rFont val="Arial"/>
        <family val="2"/>
      </rPr>
      <t>19/07/2021</t>
    </r>
    <r>
      <rPr>
        <sz val="11"/>
        <color theme="1"/>
        <rFont val="Arial"/>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</si>
  <si>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rPr>
        <b/>
        <sz val="11"/>
        <rFont val="Arial"/>
        <family val="2"/>
      </rPr>
      <t xml:space="preserve">HALLAZGO 18. Seguimiento a la adjudicación en procesos administrativos de la ANT. (ANT). </t>
    </r>
    <r>
      <rPr>
        <sz val="11"/>
        <rFont val="Arial"/>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</si>
  <si>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family val="2"/>
      </rPr>
      <t xml:space="preserve">21/01/2021.  </t>
    </r>
    <r>
      <rPr>
        <sz val="11"/>
        <color theme="1"/>
        <rFont val="Arial"/>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</si>
  <si>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</si>
  <si>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family val="2"/>
      </rPr>
      <t xml:space="preserve">21/01/2021.  </t>
    </r>
    <r>
      <rPr>
        <sz val="11"/>
        <color theme="1"/>
        <rFont val="Arial"/>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</si>
  <si>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family val="2"/>
      </rPr>
      <t xml:space="preserve">21/01/2021.  </t>
    </r>
    <r>
      <rPr>
        <sz val="11"/>
        <color theme="1"/>
        <rFont val="Arial"/>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</si>
  <si>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family val="2"/>
      </rPr>
      <t>HALLAZGO 19. Gestión de la ANT en relación con los bienes baldíos. (ANT).</t>
    </r>
    <r>
      <rPr>
        <sz val="11"/>
        <rFont val="Arial"/>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</si>
  <si>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family val="2"/>
      </rPr>
      <t xml:space="preserve">21/01/2021. </t>
    </r>
    <r>
      <rPr>
        <sz val="11"/>
        <color theme="1"/>
        <rFont val="Arial"/>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</si>
  <si>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</si>
  <si>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</si>
  <si>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family val="2"/>
      </rPr>
      <t xml:space="preserve">21/01/2021. </t>
    </r>
    <r>
      <rPr>
        <sz val="11"/>
        <color theme="1"/>
        <rFont val="Arial"/>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</si>
  <si>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</si>
  <si>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 xml:space="preserve">14/07/2021.  </t>
    </r>
    <r>
      <rPr>
        <sz val="11"/>
        <color theme="1"/>
        <rFont val="Arial"/>
        <family val="2"/>
      </rPr>
      <t>La acción de mejora presentó avances de gestión documentados, su ejecución se encuentra programada para 30/09/2021.</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</si>
  <si>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family val="2"/>
      </rPr>
      <t xml:space="preserve">
Ver evidencias en el siguiente link: 
</t>
    </r>
    <r>
      <rPr>
        <sz val="11"/>
        <color theme="1"/>
        <rFont val="Arial"/>
        <family val="2"/>
      </rPr>
      <t xml:space="preserve">
https://agenciadetierras-my.sharepoint.com/:f:/g/personal/leidy_zuniga_agenciadetierras_gov_co/EsoT5N8GNMdCjM0V4eX-_YsB91vlwCOPF5nyhTTM7AaFrA?e=YzxQXN</t>
    </r>
  </si>
  <si>
    <r>
      <rPr>
        <b/>
        <sz val="11"/>
        <color theme="1"/>
        <rFont val="Arial"/>
        <family val="2"/>
      </rPr>
      <t xml:space="preserve">20/01/2021. </t>
    </r>
    <r>
      <rPr>
        <sz val="11"/>
        <color theme="1"/>
        <rFont val="Arial"/>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</si>
  <si>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family val="2"/>
      </rPr>
      <t xml:space="preserve">14/07/2021. </t>
    </r>
    <r>
      <rPr>
        <sz val="11"/>
        <color theme="1"/>
        <rFont val="Arial"/>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</si>
  <si>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family val="2"/>
      </rPr>
      <t>Se solicita pasar el estado de esta acción a ejecutada,</t>
    </r>
    <r>
      <rPr>
        <sz val="11"/>
        <color theme="1"/>
        <rFont val="Arial"/>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</si>
  <si>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family val="2"/>
      </rPr>
      <t>11/10/2021.</t>
    </r>
    <r>
      <rPr>
        <sz val="11"/>
        <color theme="1"/>
        <rFont val="Arial"/>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family val="2"/>
      </rPr>
      <t>11/10/2021.</t>
    </r>
    <r>
      <rPr>
        <sz val="11"/>
        <color theme="1"/>
        <rFont val="Arial"/>
        <family val="2"/>
      </rPr>
      <t xml:space="preserve"> Se solicita nuevamente vía correo a nuestra referente allegar la información a más tardar el día de hoy, con el fin de validar el cumplimiento de esta acción de mejora.
</t>
    </r>
    <r>
      <rPr>
        <b/>
        <sz val="11"/>
        <color theme="1"/>
        <rFont val="Arial"/>
        <family val="2"/>
      </rPr>
      <t xml:space="preserve">8/10/2021. </t>
    </r>
    <r>
      <rPr>
        <sz val="11"/>
        <color theme="1"/>
        <rFont val="Arial"/>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family val="2"/>
      </rPr>
      <t>8/10/2021</t>
    </r>
    <r>
      <rPr>
        <sz val="11"/>
        <color theme="1"/>
        <rFont val="Arial"/>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</si>
  <si>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</si>
  <si>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</si>
  <si>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family val="2"/>
      </rPr>
      <t xml:space="preserve">Ver evidencias en el link: </t>
    </r>
    <r>
      <rPr>
        <sz val="11"/>
        <color theme="1"/>
        <rFont val="Arial"/>
        <family val="2"/>
      </rPr>
      <t xml:space="preserve">
https://agenciadetierras-my.sharepoint.com/:f:/g/personal/leidy_zuniga_agenciadetierras_gov_co/EqtH3C6hA5NDn_GlaubOzj0Bz5ulRSgVRubzfiMFhu-t9g?e=pHWfJG</t>
    </r>
  </si>
  <si>
    <r>
      <rPr>
        <b/>
        <sz val="11"/>
        <color theme="1"/>
        <rFont val="Arial"/>
        <family val="2"/>
      </rPr>
      <t>20/01/2021.</t>
    </r>
    <r>
      <rPr>
        <sz val="11"/>
        <color theme="1"/>
        <rFont val="Arial"/>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</si>
  <si>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color theme="1"/>
        <rFont val="Arial"/>
        <family val="2"/>
      </rPr>
      <t>14/07/2021.</t>
    </r>
    <r>
      <rPr>
        <sz val="11"/>
        <color theme="1"/>
        <rFont val="Arial"/>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family val="2"/>
      </rPr>
      <t xml:space="preserve">Segundo trimestre </t>
    </r>
    <r>
      <rPr>
        <sz val="11"/>
        <color theme="1"/>
        <rFont val="Arial"/>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</si>
  <si>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family val="2"/>
      </rPr>
      <t>Como avance de gestión,</t>
    </r>
    <r>
      <rPr>
        <sz val="11"/>
        <color theme="1"/>
        <rFont val="Arial"/>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</si>
  <si>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family val="2"/>
      </rPr>
      <t xml:space="preserve">11/10/2021. </t>
    </r>
    <r>
      <rPr>
        <sz val="11"/>
        <color theme="1"/>
        <rFont val="Arial"/>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</si>
  <si>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rPr>
        <b/>
        <sz val="11"/>
        <color theme="1"/>
        <rFont val="Arial"/>
        <family val="2"/>
      </rPr>
      <t>14/01/2022</t>
    </r>
    <r>
      <rPr>
        <sz val="11"/>
        <color theme="1"/>
        <rFont val="Arial"/>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family val="2"/>
      </rPr>
      <t>1)</t>
    </r>
    <r>
      <rPr>
        <sz val="11"/>
        <color theme="1"/>
        <rFont val="Arial"/>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family val="2"/>
      </rPr>
      <t>2)</t>
    </r>
    <r>
      <rPr>
        <sz val="11"/>
        <color theme="1"/>
        <rFont val="Arial"/>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family val="2"/>
      </rPr>
      <t>3)</t>
    </r>
    <r>
      <rPr>
        <sz val="11"/>
        <color theme="1"/>
        <rFont val="Arial"/>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</si>
  <si>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</si>
  <si>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19/07/2021 </t>
    </r>
    <r>
      <rPr>
        <sz val="11"/>
        <color theme="1"/>
        <rFont val="Arial"/>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</si>
  <si>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family val="2"/>
      </rPr>
      <t xml:space="preserve">21/01/2021. </t>
    </r>
    <r>
      <rPr>
        <sz val="11"/>
        <color theme="1"/>
        <rFont val="Arial"/>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</si>
  <si>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</si>
  <si>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</si>
  <si>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family val="2"/>
      </rPr>
      <t xml:space="preserve">21/01/2021.  </t>
    </r>
    <r>
      <rPr>
        <sz val="11"/>
        <color theme="1"/>
        <rFont val="Arial"/>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</si>
  <si>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family val="2"/>
      </rPr>
      <t>19/07/2021</t>
    </r>
    <r>
      <rPr>
        <sz val="11"/>
        <color theme="1"/>
        <rFont val="Arial"/>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</si>
  <si>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</si>
  <si>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05/01/2021.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</si>
  <si>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</si>
  <si>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color theme="1"/>
        <rFont val="Arial"/>
        <family val="2"/>
      </rPr>
      <t xml:space="preserve">21/01/2021.  </t>
    </r>
    <r>
      <rPr>
        <sz val="11"/>
        <color theme="1"/>
        <rFont val="Arial"/>
        <family val="2"/>
      </rPr>
      <t>La acción de mejora se encuentra en términos y su ejecución esta planificada del 1/04/2021 al 31/01/2022.</t>
    </r>
  </si>
  <si>
    <r>
      <rPr>
        <b/>
        <sz val="11"/>
        <color theme="1"/>
        <rFont val="Arial"/>
        <family val="2"/>
      </rPr>
      <t>19/07/2021.</t>
    </r>
    <r>
      <rPr>
        <sz val="11"/>
        <color theme="1"/>
        <rFont val="Arial"/>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</si>
  <si>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</si>
  <si>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07/01/2022. </t>
    </r>
    <r>
      <rPr>
        <sz val="11"/>
        <color theme="1"/>
        <rFont val="Arial"/>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</si>
  <si>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</si>
  <si>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rFont val="Arial"/>
        <family val="2"/>
      </rPr>
      <t>Hallazgo 22. Información financiera convenios 2018 y 2019 (ANT).</t>
    </r>
    <r>
      <rPr>
        <sz val="11"/>
        <rFont val="Arial"/>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family val="2"/>
      </rPr>
      <t xml:space="preserve">Tabla No. 28 - Convenios vigencia 2018 y 2019
</t>
    </r>
    <r>
      <rPr>
        <sz val="11"/>
        <rFont val="Arial"/>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family val="2"/>
      </rPr>
      <t>no se evidenció información sobre los rendimientos financieros que han generado estos recursos</t>
    </r>
    <r>
      <rPr>
        <sz val="11"/>
        <rFont val="Arial"/>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family val="2"/>
      </rPr>
      <t xml:space="preserve">
</t>
    </r>
    <r>
      <rPr>
        <sz val="11"/>
        <rFont val="Arial"/>
        <family val="2"/>
      </rPr>
      <t xml:space="preserve">
</t>
    </r>
  </si>
  <si>
    <r>
      <rPr>
        <b/>
        <sz val="11"/>
        <color theme="1"/>
        <rFont val="Arial"/>
        <family val="2"/>
      </rPr>
      <t xml:space="preserve">19/07/2021. </t>
    </r>
    <r>
      <rPr>
        <sz val="11"/>
        <color theme="1"/>
        <rFont val="Arial"/>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</si>
  <si>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1/12/2020 al 31/01/2021.  No allegaron avances de gestión.</t>
    </r>
  </si>
  <si>
    <r>
      <rPr>
        <b/>
        <sz val="11"/>
        <color theme="1"/>
        <rFont val="Arial"/>
        <family val="2"/>
      </rPr>
      <t>19/07/2021.</t>
    </r>
    <r>
      <rPr>
        <sz val="11"/>
        <color theme="1"/>
        <rFont val="Arial"/>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</si>
  <si>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family val="2"/>
      </rPr>
      <t xml:space="preserve">19/07/2021. </t>
    </r>
    <r>
      <rPr>
        <sz val="11"/>
        <color theme="1"/>
        <rFont val="Arial"/>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</si>
  <si>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2021/02/01 al 2021/03/31.</t>
    </r>
  </si>
  <si>
    <r>
      <rPr>
        <b/>
        <sz val="11"/>
        <color theme="1"/>
        <rFont val="Arial"/>
        <family val="2"/>
      </rPr>
      <t>19/07/2021.</t>
    </r>
    <r>
      <rPr>
        <sz val="11"/>
        <color theme="1"/>
        <rFont val="Arial"/>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</si>
  <si>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family val="2"/>
      </rPr>
      <t xml:space="preserve">13/07/2021. </t>
    </r>
    <r>
      <rPr>
        <sz val="11"/>
        <color theme="1"/>
        <rFont val="Arial"/>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</si>
  <si>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family val="2"/>
      </rPr>
      <t xml:space="preserve">15/01/2021. </t>
    </r>
    <r>
      <rPr>
        <sz val="11"/>
        <color theme="1"/>
        <rFont val="Arial"/>
        <family val="2"/>
      </rPr>
      <t xml:space="preserve"> La Secretaría General informó que la actividad se encuentra en términos para su ejecución. 
Actividad en términos para su ejecución, su programación esta planificada para el periodo comprendido del 1/03/2021	 al 30/05/2021.</t>
    </r>
  </si>
  <si>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family val="2"/>
      </rPr>
      <t xml:space="preserve">Los expedientes están cargados para consulta en la carpeta digital compartida en el siguiente enlace:
</t>
    </r>
    <r>
      <rPr>
        <b/>
        <sz val="11"/>
        <rFont val="Arial"/>
        <family val="2"/>
      </rPr>
      <t>contratos_saf (\\172.23.90.33) (T:)</t>
    </r>
    <r>
      <rPr>
        <sz val="11"/>
        <rFont val="Arial"/>
        <family val="2"/>
      </rPr>
      <t xml:space="preserve">
</t>
    </r>
    <r>
      <rPr>
        <sz val="11"/>
        <color theme="1"/>
        <rFont val="Arial"/>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</si>
  <si>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r>
      <rPr>
        <b/>
        <sz val="11"/>
        <color theme="1"/>
        <rFont val="Arial"/>
        <family val="2"/>
      </rPr>
      <t>13/07/2021.</t>
    </r>
    <r>
      <rPr>
        <sz val="11"/>
        <color theme="1"/>
        <rFont val="Arial"/>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</si>
  <si>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</si>
  <si>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15/01/2022.</t>
    </r>
    <r>
      <rPr>
        <sz val="11"/>
        <color theme="1"/>
        <rFont val="Arial"/>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</si>
  <si>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family val="2"/>
      </rPr>
      <t xml:space="preserve">20/01/2021. </t>
    </r>
    <r>
      <rPr>
        <sz val="11"/>
        <color theme="1"/>
        <rFont val="Arial"/>
        <family val="2"/>
      </rPr>
      <t>La acción de mejora se encuentra en términos para su ejecución, siendo el periodo comprendido del 1/02/2021 al 30/11/2021 el establecido para su ejecución.</t>
    </r>
  </si>
  <si>
    <r>
      <rPr>
        <b/>
        <sz val="11"/>
        <color theme="1"/>
        <rFont val="Arial"/>
        <family val="2"/>
      </rPr>
      <t xml:space="preserve">14/07/2021. </t>
    </r>
    <r>
      <rPr>
        <sz val="11"/>
        <color theme="1"/>
        <rFont val="Arial"/>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</si>
  <si>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family val="2"/>
      </rPr>
      <t>Como avance de gestión:</t>
    </r>
    <r>
      <rPr>
        <sz val="11"/>
        <color theme="1"/>
        <rFont val="Arial"/>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</si>
  <si>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r>
      <rPr>
        <b/>
        <sz val="11"/>
        <color theme="1"/>
        <rFont val="Arial"/>
        <family val="2"/>
      </rPr>
      <t>8/10/2021.</t>
    </r>
    <r>
      <rPr>
        <sz val="11"/>
        <color theme="1"/>
        <rFont val="Arial"/>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</si>
  <si>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indexed="8"/>
        <rFont val="Arial"/>
        <family val="2"/>
      </rPr>
      <t xml:space="preserve">15/01/2022. </t>
    </r>
    <r>
      <rPr>
        <sz val="11"/>
        <color indexed="8"/>
        <rFont val="Arial"/>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</si>
  <si>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family val="2"/>
      </rPr>
      <t xml:space="preserve">29/11/2021. </t>
    </r>
    <r>
      <rPr>
        <sz val="11"/>
        <color theme="1"/>
        <rFont val="Arial"/>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</si>
  <si>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20/01/2021. </t>
    </r>
    <r>
      <rPr>
        <sz val="11"/>
        <color theme="1"/>
        <rFont val="Arial"/>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</si>
  <si>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rPr>
        <b/>
        <sz val="11"/>
        <color theme="1"/>
        <rFont val="Arial"/>
        <family val="2"/>
      </rPr>
      <t>8/10/2021.</t>
    </r>
    <r>
      <rPr>
        <sz val="11"/>
        <color theme="1"/>
        <rFont val="Arial"/>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</si>
  <si>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family val="2"/>
      </rPr>
      <t xml:space="preserve">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</si>
  <si>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HALLAZGO 29. Sistemas de información para el seguimiento a los procesos relacionados con los predios baldíos. ANT. </t>
    </r>
    <r>
      <rPr>
        <sz val="11"/>
        <color theme="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family val="2"/>
      </rPr>
      <t>Procedencia</t>
    </r>
    <r>
      <rPr>
        <sz val="11"/>
        <color theme="1"/>
        <rFont val="Arial"/>
        <family val="2"/>
      </rPr>
      <t xml:space="preserve">
Subdirección de Procesos Agrarios y Gestión Jurídica 120
Subdirección de Procesos Agrarios y Gestión Jurídica 68
</t>
    </r>
    <r>
      <rPr>
        <b/>
        <sz val="11"/>
        <color theme="1"/>
        <rFont val="Arial"/>
        <family val="2"/>
      </rPr>
      <t xml:space="preserve">Tipo de proceso </t>
    </r>
    <r>
      <rPr>
        <sz val="11"/>
        <color theme="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</si>
  <si>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06/07/2022.  </t>
    </r>
    <r>
      <rPr>
        <sz val="11"/>
        <color theme="1"/>
        <rFont val="Arial"/>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</si>
  <si>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family val="2"/>
      </rPr>
      <t xml:space="preserve">15/01/2022. </t>
    </r>
    <r>
      <rPr>
        <sz val="11"/>
        <color theme="1"/>
        <rFont val="Arial"/>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</si>
  <si>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4/04/2022</t>
    </r>
    <r>
      <rPr>
        <sz val="11"/>
        <color theme="1"/>
        <rFont val="Arial"/>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</si>
  <si>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r>
      <rPr>
        <b/>
        <sz val="11"/>
        <color theme="1"/>
        <rFont val="Arial"/>
        <family val="2"/>
      </rPr>
      <t>6/07/2022.</t>
    </r>
    <r>
      <rPr>
        <sz val="11"/>
        <color theme="1"/>
        <rFont val="Arial"/>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</si>
  <si>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family val="2"/>
      </rPr>
      <t>procesos agrarios</t>
    </r>
    <r>
      <rPr>
        <sz val="11"/>
        <rFont val="Arial"/>
        <family val="2"/>
      </rPr>
      <t xml:space="preserve"> se remite el archivo “</t>
    </r>
    <r>
      <rPr>
        <b/>
        <sz val="11"/>
        <rFont val="Arial"/>
        <family val="2"/>
      </rPr>
      <t>Base consolidado SPAGJ Requerimiento Contraloría FINAL</t>
    </r>
    <r>
      <rPr>
        <sz val="11"/>
        <rFont val="Arial"/>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family val="2"/>
      </rPr>
      <t>bases relacionadas con la adjudicación de baldíos y los actos de revocatoria o reversión de estas titulaciones</t>
    </r>
    <r>
      <rPr>
        <sz val="11"/>
        <rFont val="Arial"/>
        <family val="2"/>
      </rPr>
      <t xml:space="preserve">, se remitieron dos archivos de Excel </t>
    </r>
    <r>
      <rPr>
        <b/>
        <sz val="11"/>
        <rFont val="Arial"/>
        <family val="2"/>
      </rPr>
      <t>“SOLICITUD_BASE_SATDD CONTRALORIA” y “BASE DE DATOS REPORTE CONTRALORIA 901 ADJUDICACIONES”</t>
    </r>
    <r>
      <rPr>
        <sz val="11"/>
        <rFont val="Arial"/>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family val="2"/>
      </rPr>
      <t>“INVENTARIO PREDIOS BALDÍOS A FEBRERO 2020”</t>
    </r>
    <r>
      <rPr>
        <sz val="11"/>
        <rFont val="Arial"/>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family val="2"/>
      </rPr>
      <t xml:space="preserve">FOLIOS DE MATRICULA INMOBILIARIA ACTUALIZADA FEBRERO 2020 </t>
    </r>
    <r>
      <rPr>
        <sz val="11"/>
        <rFont val="Arial"/>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</si>
  <si>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20/01/2021. </t>
    </r>
    <r>
      <rPr>
        <sz val="11"/>
        <color theme="1"/>
        <rFont val="Arial"/>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</si>
  <si>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color theme="1"/>
        <rFont val="Arial"/>
        <family val="2"/>
      </rPr>
      <t>8/10/2021.</t>
    </r>
    <r>
      <rPr>
        <sz val="11"/>
        <color theme="1"/>
        <rFont val="Arial"/>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</si>
  <si>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family val="2"/>
      </rPr>
      <t xml:space="preserve">04/04/2022. </t>
    </r>
    <r>
      <rPr>
        <sz val="11"/>
        <color theme="1"/>
        <rFont val="Arial"/>
        <family val="2"/>
      </rPr>
      <t>En atención a las evidencias allegadas la acción de mejora AME-522 presentó cumplimiento, toda vez que, se observaron soportes relacionados con la entrega de la actividad/unidad de medida propuesta en este PMI.</t>
    </r>
  </si>
  <si>
    <r>
      <rPr>
        <b/>
        <sz val="11"/>
        <color theme="1"/>
        <rFont val="Arial"/>
        <family val="2"/>
      </rPr>
      <t xml:space="preserve">17/01/2022. </t>
    </r>
    <r>
      <rPr>
        <sz val="11"/>
        <color theme="1"/>
        <rFont val="Arial"/>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</si>
  <si>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Se solicita pasar el estado de esta acción a ejecutada ya que como avance de producto,</t>
    </r>
    <r>
      <rPr>
        <sz val="11"/>
        <color theme="1"/>
        <rFont val="Arial"/>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</si>
  <si>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rPr>
        <b/>
        <sz val="11"/>
        <color theme="1"/>
        <rFont val="Arial"/>
        <family val="2"/>
      </rPr>
      <t>4/04/2022</t>
    </r>
    <r>
      <rPr>
        <sz val="11"/>
        <color theme="1"/>
        <rFont val="Arial"/>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</si>
  <si>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family val="2"/>
      </rPr>
      <t xml:space="preserve">8/10/2021. </t>
    </r>
    <r>
      <rPr>
        <sz val="11"/>
        <color theme="1"/>
        <rFont val="Arial"/>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</si>
  <si>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family val="2"/>
      </rPr>
      <t>17/01/2022.</t>
    </r>
    <r>
      <rPr>
        <sz val="11"/>
        <color theme="1"/>
        <rFont val="Arial"/>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</si>
  <si>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family val="2"/>
      </rPr>
      <t>Como avance de producto,</t>
    </r>
    <r>
      <rPr>
        <sz val="11"/>
        <color theme="1"/>
        <rFont val="Arial"/>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</si>
  <si>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r>
      <rPr>
        <b/>
        <sz val="11"/>
        <color theme="1"/>
        <rFont val="Arial"/>
        <family val="2"/>
      </rPr>
      <t xml:space="preserve">06/07/2022. </t>
    </r>
    <r>
      <rPr>
        <sz val="11"/>
        <color theme="1"/>
        <rFont val="Arial"/>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</si>
  <si>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family val="2"/>
      </rPr>
      <t>18/10/2022.</t>
    </r>
    <r>
      <rPr>
        <sz val="11"/>
        <color theme="1"/>
        <rFont val="Arial"/>
        <family val="2"/>
      </rPr>
      <t xml:space="preserve"> La Subdirección de Sistemas de Información de Tierras (SSIT) allego evidencias de la primera reunión realizada para el módulo de Persona Natural (pendiente dos) y para el Módulo de Restitución SIT se cuenta con la segunda reunión (pendiente una). Estas reuniones se deben hacer entre la Subdirección de Acceso a Tierras por Demanda y Descongestión y la Subdirección de Sistemas de información de Tierras, con el fin de identificar la operatividad de los dos módulos anteriormente mencionados.
Por lo anterior la acción de mejora AME-523 se encuentra en términos, toda vez que, la fecha de la programación final esta para el 1/04/2023. Se recomienda a la SSIT para próximas evaluaciones adjuntar las actas de reuniones realizadas, además, seguir gestionando los comités faltantes, con el fin de validar el desempeño funcional y proponer ajustes de ser requeridos.
Verificación realizada por el contratista Marco Aurelio Cumbe Andrade.</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</si>
  <si>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</si>
  <si>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16/07/2020.</t>
    </r>
    <r>
      <rPr>
        <sz val="11"/>
        <color theme="1"/>
        <rFont val="Arial"/>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</si>
  <si>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t xml:space="preserve">Durante el 2020 se actualizaron y cargaron al SIG los siguientes documentos metodológicos: 
1. POSPR-F-005 listado de asistencia para actividades comunitarias - enfoques diferenciales
</t>
    </r>
    <r>
      <rPr>
        <b/>
        <sz val="11"/>
        <color theme="1"/>
        <rFont val="Arial"/>
        <family val="2"/>
      </rPr>
      <t xml:space="preserve">2. POSPR-F-007-Ficha-de-Caracterización-Territorial
3. POSPR-F-009-Mapa-de-Actores-Territoriales
</t>
    </r>
    <r>
      <rPr>
        <sz val="11"/>
        <color theme="1"/>
        <rFont val="Arial"/>
        <family val="2"/>
      </rPr>
      <t xml:space="preserve">4. POSPR–G-001-Guía-de-rutas-misionales-de-la-agencia-nacional-de-tierras
</t>
    </r>
    <r>
      <rPr>
        <b/>
        <sz val="11"/>
        <color theme="1"/>
        <rFont val="Arial"/>
        <family val="2"/>
      </rPr>
      <t>5. POSPR-G-003-Guia-enfoque-diferencial en el modelo de atención por oferta</t>
    </r>
    <r>
      <rPr>
        <sz val="11"/>
        <color theme="1"/>
        <rFont val="Arial"/>
        <family val="2"/>
      </rPr>
      <t xml:space="preserve">
</t>
    </r>
    <r>
      <rPr>
        <b/>
        <sz val="11"/>
        <color theme="1"/>
        <rFont val="Arial"/>
        <family val="2"/>
      </rPr>
      <t>6. POSPR-G-004-Guía-Manejo-Conflictividad en el modelo de atención por oferta</t>
    </r>
    <r>
      <rPr>
        <sz val="11"/>
        <color theme="1"/>
        <rFont val="Arial"/>
        <family val="2"/>
      </rPr>
      <t xml:space="preserve">
</t>
    </r>
    <r>
      <rPr>
        <b/>
        <sz val="11"/>
        <color theme="1"/>
        <rFont val="Arial"/>
        <family val="2"/>
      </rPr>
      <t>7. POSPR-G-005_Guia-participacion-ruta-POSPR</t>
    </r>
    <r>
      <rPr>
        <sz val="11"/>
        <color theme="1"/>
        <rFont val="Arial"/>
        <family val="2"/>
      </rPr>
      <t xml:space="preserve">
</t>
    </r>
    <r>
      <rPr>
        <b/>
        <sz val="11"/>
        <color theme="1"/>
        <rFont val="Arial"/>
        <family val="2"/>
      </rPr>
      <t>8. POSPR-G-008-Gestión-de-la-comunicación-en-los-POSPR</t>
    </r>
    <r>
      <rPr>
        <sz val="11"/>
        <color theme="1"/>
        <rFont val="Arial"/>
        <family val="2"/>
      </rPr>
      <t xml:space="preserve">
</t>
    </r>
    <r>
      <rPr>
        <b/>
        <sz val="11"/>
        <color theme="1"/>
        <rFont val="Arial"/>
        <family val="2"/>
      </rPr>
      <t>9. POSPR-G-012-Lecciones aprendidas y buenas prácticas-y-sistematización de experiencias-atención-oferta</t>
    </r>
    <r>
      <rPr>
        <sz val="11"/>
        <color theme="1"/>
        <rFont val="Arial"/>
        <family val="2"/>
      </rPr>
      <t xml:space="preserve">
10. POSPR-F-020-informe-partcipación-comunitaria
</t>
    </r>
    <r>
      <rPr>
        <sz val="11"/>
        <color rgb="FFFF0000"/>
        <rFont val="Arial"/>
        <family val="2"/>
      </rPr>
      <t xml:space="preserve">11. POSPR-F-011-Forma-FISO-PERSONA-NATURAL-V-3
</t>
    </r>
    <r>
      <rPr>
        <sz val="11"/>
        <color theme="1"/>
        <rFont val="Arial"/>
        <family val="2"/>
      </rPr>
      <t xml:space="preserve">12. Instructivo-diligenciamiento-FISO Persona Natural_
</t>
    </r>
    <r>
      <rPr>
        <b/>
        <sz val="11"/>
        <color theme="1"/>
        <rFont val="Arial"/>
        <family val="2"/>
      </rPr>
      <t>13. POSPR-F-019-Croquis-de_-campo</t>
    </r>
    <r>
      <rPr>
        <sz val="11"/>
        <color theme="1"/>
        <rFont val="Arial"/>
        <family val="2"/>
      </rPr>
      <t xml:space="preserve">
</t>
    </r>
    <r>
      <rPr>
        <b/>
        <sz val="11"/>
        <color theme="1"/>
        <rFont val="Arial"/>
        <family val="2"/>
      </rPr>
      <t>14. POSPR-F-022-Acta_colindancia</t>
    </r>
    <r>
      <rPr>
        <sz val="11"/>
        <color theme="1"/>
        <rFont val="Arial"/>
        <family val="2"/>
      </rPr>
      <t xml:space="preserve">
15. POSPR-I-005-Instructivo-redaccion-tec-linderos-y-planos-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https://agenciadetierras-my.sharepoint.com/:f:/g/personal/leidy_zuniga_agenciadetierras_gov_co/ElQEMvTyKGZEspsVtR3d-b4BXsPTs7SSLGAtMeQi2Dgn_A?e=yhthLa</t>
    </r>
  </si>
  <si>
    <r>
      <rPr>
        <b/>
        <sz val="11"/>
        <color theme="1"/>
        <rFont val="Arial"/>
        <family val="2"/>
      </rPr>
      <t xml:space="preserve">20/01/2021. </t>
    </r>
    <r>
      <rPr>
        <sz val="11"/>
        <color theme="1"/>
        <rFont val="Arial"/>
        <family val="2"/>
      </rPr>
      <t xml:space="preserve">Se observó  la elaboración y publicación en el Sistema Integrado de Gestión de los siguientes documentos a partir de la fecha de liberación del informe de auditoría: 
</t>
    </r>
    <r>
      <rPr>
        <b/>
        <sz val="11"/>
        <color theme="1"/>
        <rFont val="Arial"/>
        <family val="2"/>
      </rPr>
      <t>1. POSPR-F-007</t>
    </r>
    <r>
      <rPr>
        <sz val="11"/>
        <color theme="1"/>
        <rFont val="Arial"/>
        <family val="2"/>
      </rPr>
      <t xml:space="preserve">-Ficha-de-Caracterización-Territorial
</t>
    </r>
    <r>
      <rPr>
        <b/>
        <sz val="11"/>
        <color theme="1"/>
        <rFont val="Arial"/>
        <family val="2"/>
      </rPr>
      <t>2. POSPR-F-009</t>
    </r>
    <r>
      <rPr>
        <sz val="11"/>
        <color theme="1"/>
        <rFont val="Arial"/>
        <family val="2"/>
      </rPr>
      <t xml:space="preserve">-Mapa-de-Actores-Territoriales, versión 4 del 04/11/2020.
</t>
    </r>
    <r>
      <rPr>
        <b/>
        <sz val="11"/>
        <color theme="1"/>
        <rFont val="Arial"/>
        <family val="2"/>
      </rPr>
      <t>3. POSPR-G-003</t>
    </r>
    <r>
      <rPr>
        <sz val="11"/>
        <color theme="1"/>
        <rFont val="Arial"/>
        <family val="2"/>
      </rPr>
      <t xml:space="preserve">-Guia-enfoque-diferencial en el modelo de atención por oferta, versión del 04/11/2020.
</t>
    </r>
    <r>
      <rPr>
        <b/>
        <sz val="11"/>
        <color theme="1"/>
        <rFont val="Arial"/>
        <family val="2"/>
      </rPr>
      <t>4. POSPR-G-004</t>
    </r>
    <r>
      <rPr>
        <sz val="11"/>
        <color theme="1"/>
        <rFont val="Arial"/>
        <family val="2"/>
      </rPr>
      <t xml:space="preserve">-Guía-Manejo-Conflictividad en el modelo de atención por oferta, versión 1 del 04/11/2020.
</t>
    </r>
    <r>
      <rPr>
        <b/>
        <sz val="11"/>
        <color theme="1"/>
        <rFont val="Arial"/>
        <family val="2"/>
      </rPr>
      <t>5. POSPR-G-005</t>
    </r>
    <r>
      <rPr>
        <sz val="11"/>
        <color theme="1"/>
        <rFont val="Arial"/>
        <family val="2"/>
      </rPr>
      <t xml:space="preserve">_Guia-participacion-ruta-POSPR, versión 1 del 18/08/2020.
</t>
    </r>
    <r>
      <rPr>
        <b/>
        <sz val="11"/>
        <color theme="1"/>
        <rFont val="Arial"/>
        <family val="2"/>
      </rPr>
      <t>6. POSPR-G-008</t>
    </r>
    <r>
      <rPr>
        <sz val="11"/>
        <color theme="1"/>
        <rFont val="Arial"/>
        <family val="2"/>
      </rPr>
      <t xml:space="preserve">-Gestión-de-la-comunicación-en-los-POSPR, versión 1 del 22/10/2020.
</t>
    </r>
    <r>
      <rPr>
        <b/>
        <sz val="11"/>
        <color theme="1"/>
        <rFont val="Arial"/>
        <family val="2"/>
      </rPr>
      <t>7. POSPR-G-012</t>
    </r>
    <r>
      <rPr>
        <sz val="11"/>
        <color theme="1"/>
        <rFont val="Arial"/>
        <family val="2"/>
      </rPr>
      <t xml:space="preserve">-Lecciones aprendidas y buenas prácticas-y-sistematización de experiencias-atención-oferta, versión 2 del 04/11/2020
</t>
    </r>
    <r>
      <rPr>
        <b/>
        <sz val="11"/>
        <color theme="1"/>
        <rFont val="Arial"/>
        <family val="2"/>
      </rPr>
      <t>8. POSPR-F-019</t>
    </r>
    <r>
      <rPr>
        <sz val="11"/>
        <color theme="1"/>
        <rFont val="Arial"/>
        <family val="2"/>
      </rPr>
      <t xml:space="preserve">-Croquis-de_-campo, versión 1 del 04/11/2020.
</t>
    </r>
    <r>
      <rPr>
        <b/>
        <sz val="11"/>
        <color theme="1"/>
        <rFont val="Arial"/>
        <family val="2"/>
      </rPr>
      <t>9. POSPR-F-022</t>
    </r>
    <r>
      <rPr>
        <sz val="11"/>
        <color theme="1"/>
        <rFont val="Arial"/>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</si>
  <si>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r>
      <rPr>
        <b/>
        <sz val="11"/>
        <color theme="1"/>
        <rFont val="Arial"/>
        <family val="2"/>
      </rPr>
      <t>16/07/2021.</t>
    </r>
    <r>
      <rPr>
        <sz val="11"/>
        <color theme="1"/>
        <rFont val="Arial"/>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family val="2"/>
      </rPr>
      <t>1. POSPR-I-005</t>
    </r>
    <r>
      <rPr>
        <sz val="11"/>
        <color theme="1"/>
        <rFont val="Arial"/>
        <family val="2"/>
      </rPr>
      <t xml:space="preserve"> Redacción Técnica de Linderos y elaboración de Planos,  versión 1 del 04/11/2020.
</t>
    </r>
    <r>
      <rPr>
        <b/>
        <sz val="11"/>
        <color theme="1"/>
        <rFont val="Arial"/>
        <family val="2"/>
      </rPr>
      <t>2. POSPR-G-014</t>
    </r>
    <r>
      <rPr>
        <sz val="11"/>
        <color theme="1"/>
        <rFont val="Arial"/>
        <family val="2"/>
      </rPr>
      <t xml:space="preserve"> Guía-monitoreo-y-seguimiento-seguridad-POSPR, versión 2 del 22/10/2020.
</t>
    </r>
    <r>
      <rPr>
        <b/>
        <sz val="11"/>
        <color theme="1"/>
        <rFont val="Arial"/>
        <family val="2"/>
      </rPr>
      <t>3. POSPR-F-011-Forma-FISO</t>
    </r>
    <r>
      <rPr>
        <sz val="11"/>
        <color theme="1"/>
        <rFont val="Arial"/>
        <family val="2"/>
      </rPr>
      <t xml:space="preserve">-PERSONA-NATURAL-V-3 del 24/09/2020.
</t>
    </r>
    <r>
      <rPr>
        <b/>
        <sz val="11"/>
        <color theme="1"/>
        <rFont val="Arial"/>
        <family val="2"/>
      </rPr>
      <t>4.  POSPR-F-007</t>
    </r>
    <r>
      <rPr>
        <sz val="11"/>
        <color theme="1"/>
        <rFont val="Arial"/>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</si>
  <si>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</si>
  <si>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 xml:space="preserve">16/07/2020. </t>
    </r>
    <r>
      <rPr>
        <sz val="11"/>
        <color theme="1"/>
        <rFont val="Arial"/>
        <family val="2"/>
      </rPr>
      <t>En atención a lo anterior, la acción de mejora presentó cumplimiento, toda vez que se observó 3 informes  de  la gestión de recursos destinados a la financiación de la implementación de POSPR formulados que no cuentan con recursos.</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</si>
  <si>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family val="2"/>
      </rPr>
      <t>Ver evidencias en el siguiente link:</t>
    </r>
    <r>
      <rPr>
        <sz val="11"/>
        <color theme="1"/>
        <rFont val="Arial"/>
        <family val="2"/>
      </rPr>
      <t xml:space="preserve">
https://agenciadetierras-my.sharepoint.com/:f:/g/personal/leidy_zuniga_agenciadetierras_gov_co/ElfLJWX_WgBOh-w_hko5B6oBhHdZW3g90HvsR6UljBDonQ?e=KrO0gz
</t>
    </r>
  </si>
  <si>
    <r>
      <rPr>
        <b/>
        <sz val="11"/>
        <color theme="1"/>
        <rFont val="Arial"/>
        <family val="2"/>
      </rPr>
      <t>20/01/2021.</t>
    </r>
    <r>
      <rPr>
        <sz val="11"/>
        <color theme="1"/>
        <rFont val="Arial"/>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</si>
  <si>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family val="2"/>
      </rPr>
      <t>Para el primer trimestre del 2021</t>
    </r>
    <r>
      <rPr>
        <sz val="11"/>
        <color theme="1"/>
        <rFont val="Arial"/>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family val="2"/>
      </rPr>
      <t>Durante el segundo trimestre se realizaron las siguientes acciones:</t>
    </r>
    <r>
      <rPr>
        <sz val="11"/>
        <color theme="1"/>
        <rFont val="Arial"/>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</si>
  <si>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16/07/2021.  </t>
    </r>
    <r>
      <rPr>
        <sz val="11"/>
        <color theme="1"/>
        <rFont val="Arial"/>
        <family val="2"/>
      </rPr>
      <t>La Dirección de Ordenamiento Social de la Propiedad aportó 3 informes de  la gestión de recursos destinados a la financiación de la implementación de POSPR formulados que no cuentan con recursos, así:</t>
    </r>
    <r>
      <rPr>
        <b/>
        <sz val="11"/>
        <color theme="1"/>
        <rFont val="Arial"/>
        <family val="2"/>
      </rPr>
      <t xml:space="preserve">
INFORME AVANCES PROYECTO DE GESTIÓN DE RECURSOS PARA IMPLEMENTACIÓN POSPR SIN FINANCIACIÓN OCTUBRE-NOVIEMBRE DICIEMBRE 2020, </t>
    </r>
    <r>
      <rPr>
        <sz val="11"/>
        <color theme="1"/>
        <rFont val="Arial"/>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</si>
  <si>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rPr>
        <b/>
        <sz val="11"/>
        <color theme="1"/>
        <rFont val="Arial"/>
        <family val="2"/>
      </rPr>
      <t xml:space="preserve">16/07/2021. </t>
    </r>
    <r>
      <rPr>
        <sz val="11"/>
        <color theme="1"/>
        <rFont val="Arial"/>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</si>
  <si>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 xml:space="preserve">28/01/2021.  </t>
    </r>
    <r>
      <rPr>
        <sz val="11"/>
        <color theme="1"/>
        <rFont val="Arial"/>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family val="2"/>
      </rPr>
      <t xml:space="preserve">
20/01/2021. </t>
    </r>
    <r>
      <rPr>
        <sz val="11"/>
        <color theme="1"/>
        <rFont val="Arial"/>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family val="2"/>
      </rPr>
      <t xml:space="preserve">
 </t>
    </r>
  </si>
  <si>
    <r>
      <t xml:space="preserve">Se solicita pasar esta acción de mejora a estado de </t>
    </r>
    <r>
      <rPr>
        <b/>
        <sz val="11"/>
        <color theme="1"/>
        <rFont val="Arial"/>
        <family val="2"/>
      </rPr>
      <t>"ejecutada"</t>
    </r>
    <r>
      <rPr>
        <sz val="11"/>
        <color theme="1"/>
        <rFont val="Arial"/>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</si>
  <si>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r>
      <t>16/07/2021.</t>
    </r>
    <r>
      <rPr>
        <sz val="11"/>
        <color theme="1"/>
        <rFont val="Arial"/>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</si>
  <si>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family val="2"/>
      </rPr>
      <t xml:space="preserve">21/01/2021.  </t>
    </r>
    <r>
      <rPr>
        <sz val="11"/>
        <color theme="1"/>
        <rFont val="Arial"/>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</si>
  <si>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family val="2"/>
      </rPr>
      <t xml:space="preserve">20/01/2021.  </t>
    </r>
    <r>
      <rPr>
        <sz val="11"/>
        <color theme="1"/>
        <rFont val="Arial"/>
        <family val="2"/>
      </rPr>
      <t xml:space="preserve">La Subdirección de Planeación Operativa aportó los siguientes documentos:
</t>
    </r>
    <r>
      <rPr>
        <b/>
        <sz val="11"/>
        <color theme="1"/>
        <rFont val="Arial"/>
        <family val="2"/>
      </rPr>
      <t>Acta No. 001 del 23/04/2020</t>
    </r>
    <r>
      <rPr>
        <sz val="11"/>
        <color theme="1"/>
        <rFont val="Arial"/>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family val="2"/>
      </rPr>
      <t>Acta No. 002 del 22/05/2020</t>
    </r>
    <r>
      <rPr>
        <sz val="11"/>
        <color theme="1"/>
        <rFont val="Arial"/>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family val="2"/>
      </rPr>
      <t>Acta No. 003 del 23/07/2020</t>
    </r>
    <r>
      <rPr>
        <sz val="11"/>
        <color theme="1"/>
        <rFont val="Arial"/>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family val="2"/>
      </rPr>
      <t>Acta No. 004 del 13/08/2020</t>
    </r>
    <r>
      <rPr>
        <sz val="11"/>
        <color theme="1"/>
        <rFont val="Arial"/>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family val="2"/>
      </rPr>
      <t>Acta No. 005 del 22/10/2020</t>
    </r>
    <r>
      <rPr>
        <sz val="11"/>
        <color theme="1"/>
        <rFont val="Arial"/>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family val="2"/>
      </rPr>
      <t>Acta No. 006 del 27/11/2020</t>
    </r>
    <r>
      <rPr>
        <sz val="11"/>
        <color theme="1"/>
        <rFont val="Arial"/>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</si>
  <si>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rPr>
        <b/>
        <sz val="11"/>
        <color theme="1"/>
        <rFont val="Arial"/>
        <family val="2"/>
      </rPr>
      <t xml:space="preserve">12/07/2021. </t>
    </r>
    <r>
      <rPr>
        <sz val="11"/>
        <color theme="1"/>
        <rFont val="Arial"/>
        <family val="2"/>
      </rPr>
      <t xml:space="preserve"> En atención a los avances de gestión y soportes allegados, se observó el cumplimiento de la acción de mejora, toda vez que se evidenció la matriz que relaciona los 20 Procesos identificados y priorizados.</t>
    </r>
  </si>
  <si>
    <r>
      <t xml:space="preserve">Se han identificado 11 procesos de recuperación y de clarificación para priorizar:
</t>
    </r>
    <r>
      <rPr>
        <b/>
        <sz val="11"/>
        <color theme="1"/>
        <rFont val="Arial"/>
        <family val="2"/>
      </rPr>
      <t>OBSERVACIONES 26/01/2021.S</t>
    </r>
    <r>
      <rPr>
        <sz val="11"/>
        <color theme="1"/>
        <rFont val="Arial"/>
        <family val="2"/>
      </rPr>
      <t xml:space="preserve">e incluyó una base de datos que se encuentran en la columna AH 539. Se adjunta evidencias para su respectivo análisis. Se anexa evidencia. 
</t>
    </r>
  </si>
  <si>
    <r>
      <rPr>
        <b/>
        <sz val="11"/>
        <color theme="1"/>
        <rFont val="Arial"/>
        <family val="2"/>
      </rPr>
      <t xml:space="preserve">22/01/2021.  </t>
    </r>
    <r>
      <rPr>
        <sz val="11"/>
        <color theme="1"/>
        <rFont val="Arial"/>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</si>
  <si>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family val="2"/>
      </rPr>
      <t xml:space="preserve">12/07/2021. </t>
    </r>
    <r>
      <rPr>
        <sz val="11"/>
        <color theme="1"/>
        <rFont val="Arial"/>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family val="2"/>
      </rPr>
      <t xml:space="preserve">". </t>
    </r>
  </si>
  <si>
    <r>
      <rPr>
        <b/>
        <sz val="11"/>
        <color theme="1"/>
        <rFont val="Arial"/>
        <family val="2"/>
      </rPr>
      <t xml:space="preserve">12/07/2021.  </t>
    </r>
    <r>
      <rPr>
        <sz val="11"/>
        <color theme="1"/>
        <rFont val="Arial"/>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</si>
  <si>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family val="2"/>
      </rPr>
      <t xml:space="preserve">22/01/2021.  </t>
    </r>
    <r>
      <rPr>
        <sz val="11"/>
        <color theme="1"/>
        <rFont val="Arial"/>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</si>
  <si>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12/07/2021</t>
    </r>
    <r>
      <rPr>
        <sz val="11"/>
        <color theme="1"/>
        <rFont val="Arial"/>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</si>
  <si>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</si>
  <si>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no reportó avances de gestión,  se encuentra en términos, no obstante su ejecución está programada para el periodo comprendido del 17/11/2020 al 30/04/2021.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</si>
  <si>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</si>
  <si>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family val="2"/>
      </rPr>
      <t>19/07/2021.</t>
    </r>
    <r>
      <rPr>
        <sz val="11"/>
        <color theme="1"/>
        <rFont val="Arial"/>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family val="2"/>
      </rPr>
      <t xml:space="preserve">
12/07/2021.  </t>
    </r>
    <r>
      <rPr>
        <sz val="11"/>
        <color theme="1"/>
        <rFont val="Arial"/>
        <family val="2"/>
      </rPr>
      <t>La Subdirección de Seguridad Jurídica de Tierras informó que,</t>
    </r>
    <r>
      <rPr>
        <b/>
        <sz val="11"/>
        <color theme="1"/>
        <rFont val="Arial"/>
        <family val="2"/>
      </rPr>
      <t xml:space="preserve"> </t>
    </r>
    <r>
      <rPr>
        <sz val="11"/>
        <color theme="1"/>
        <rFont val="Arial"/>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family val="2"/>
      </rPr>
      <t xml:space="preserve"> </t>
    </r>
    <r>
      <rPr>
        <sz val="11"/>
        <color theme="1"/>
        <rFont val="Arial"/>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</si>
  <si>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family val="2"/>
      </rPr>
      <t xml:space="preserve">
21/10/2021. </t>
    </r>
    <r>
      <rPr>
        <sz val="11"/>
        <color theme="1"/>
        <rFont val="Arial"/>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</si>
  <si>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family val="2"/>
      </rPr>
      <t xml:space="preserve">HALLAZGO 30. Avances en el marco de los procesos de ordenamiento social de la propiedad. (ANT). </t>
    </r>
    <r>
      <rPr>
        <sz val="11"/>
        <color theme="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family val="2"/>
      </rPr>
      <t xml:space="preserve">Tabla No. 35 - Estado de los Planes de Ordenamiento Social de la propiedad Rural,  </t>
    </r>
    <r>
      <rPr>
        <sz val="11"/>
        <color theme="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family val="2"/>
      </rPr>
      <t xml:space="preserve">
</t>
    </r>
  </si>
  <si>
    <r>
      <rPr>
        <b/>
        <sz val="11"/>
        <color theme="1"/>
        <rFont val="Arial"/>
        <family val="2"/>
      </rPr>
      <t>01/04/2022.</t>
    </r>
    <r>
      <rPr>
        <sz val="11"/>
        <color theme="1"/>
        <rFont val="Arial"/>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family val="2"/>
      </rPr>
      <t xml:space="preserve">VIDA TRANQUILA: </t>
    </r>
    <r>
      <rPr>
        <sz val="11"/>
        <color theme="1"/>
        <rFont val="Arial"/>
        <family val="2"/>
      </rPr>
      <t xml:space="preserve">
Enero: 20223100052221 
Febrero: 20223100154411, 20223100117691 
Marzo: 20223100262381, 20223100262711 
</t>
    </r>
    <r>
      <rPr>
        <b/>
        <sz val="11"/>
        <color theme="1"/>
        <rFont val="Arial"/>
        <family val="2"/>
      </rPr>
      <t xml:space="preserve">ASAMBLEA: </t>
    </r>
    <r>
      <rPr>
        <sz val="11"/>
        <color theme="1"/>
        <rFont val="Arial"/>
        <family val="2"/>
      </rPr>
      <t xml:space="preserve">
Febrero: 20223100155191, 20223100161811 (oficio completando el 20223100155191) 
Marzo: 20223100260121 
</t>
    </r>
    <r>
      <rPr>
        <b/>
        <sz val="11"/>
        <color theme="1"/>
        <rFont val="Arial"/>
        <family val="2"/>
      </rPr>
      <t xml:space="preserve">LA CABAÑA: </t>
    </r>
    <r>
      <rPr>
        <sz val="11"/>
        <color theme="1"/>
        <rFont val="Arial"/>
        <family val="2"/>
      </rPr>
      <t xml:space="preserve">
Enero: 20223100047711,  
Febrero: 20223100153221,  
Marzo: 20223100282131 
</t>
    </r>
    <r>
      <rPr>
        <b/>
        <sz val="11"/>
        <color theme="1"/>
        <rFont val="Arial"/>
        <family val="2"/>
      </rPr>
      <t xml:space="preserve">SIN NOMBRE - MARTHA SANCHEZ HERNANDEZ 2 </t>
    </r>
    <r>
      <rPr>
        <sz val="11"/>
        <color theme="1"/>
        <rFont val="Arial"/>
        <family val="2"/>
      </rPr>
      <t xml:space="preserve">
Enero: 20223100022391 
Febrero: 20223100152661 
Marzo: 20223100255411 
</t>
    </r>
    <r>
      <rPr>
        <b/>
        <sz val="11"/>
        <color theme="1"/>
        <rFont val="Arial"/>
        <family val="2"/>
      </rPr>
      <t xml:space="preserve">SIN NOMBRE - MARTHA SANCHEZ HERNANDEZ 1 </t>
    </r>
    <r>
      <rPr>
        <sz val="11"/>
        <color theme="1"/>
        <rFont val="Arial"/>
        <family val="2"/>
      </rPr>
      <t xml:space="preserve">
Enero: 20223100022061 
Febrero: 20223100152151 
Marzo: 20223100255011 
</t>
    </r>
    <r>
      <rPr>
        <b/>
        <sz val="11"/>
        <color theme="1"/>
        <rFont val="Arial"/>
        <family val="2"/>
      </rPr>
      <t xml:space="preserve">MARACANA: </t>
    </r>
    <r>
      <rPr>
        <sz val="11"/>
        <color theme="1"/>
        <rFont val="Arial"/>
        <family val="2"/>
      </rPr>
      <t xml:space="preserve">
Enero: 20223100021101, 20223100020931, 20223100020731,  
Febrero: 20223100151251, 20223100179341, 20223100150471, 20223100150381 
Marzo: 20223100254331, 20223100281911, 20223100253921, 20223100253341 
</t>
    </r>
    <r>
      <rPr>
        <b/>
        <sz val="11"/>
        <color theme="1"/>
        <rFont val="Arial"/>
        <family val="2"/>
      </rPr>
      <t xml:space="preserve">VEGAS DEL ENCANTO </t>
    </r>
    <r>
      <rPr>
        <sz val="11"/>
        <color theme="1"/>
        <rFont val="Arial"/>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</si>
  <si>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family val="2"/>
      </rPr>
      <t xml:space="preserve">25/07/2022.   </t>
    </r>
    <r>
      <rPr>
        <sz val="11"/>
        <color theme="1"/>
        <rFont val="Arial"/>
        <family val="2"/>
      </rPr>
      <t>La Subdirección de Seguridad Jurídica de Tierras en fase preliminar señaló que</t>
    </r>
    <r>
      <rPr>
        <b/>
        <sz val="11"/>
        <color theme="1"/>
        <rFont val="Arial"/>
        <family val="2"/>
      </rPr>
      <t>,  e</t>
    </r>
    <r>
      <rPr>
        <sz val="11"/>
        <color theme="1"/>
        <rFont val="Arial"/>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family val="2"/>
      </rPr>
      <t xml:space="preserve">
19/07/2022.</t>
    </r>
    <r>
      <rPr>
        <sz val="11"/>
        <color theme="1"/>
        <rFont val="Arial"/>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family val="2"/>
      </rPr>
      <t>VEGAS DEL ENCANTO:</t>
    </r>
    <r>
      <rPr>
        <sz val="11"/>
        <color theme="1"/>
        <rFont val="Arial"/>
        <family val="2"/>
      </rPr>
      <t xml:space="preserve">
Abril: 20223100412221, 20223100412381, 
Mayo: 20223100585191, 20223100585211, 20223100585231
Junio: 20223100730121, 20223100730141, 20223100730081
</t>
    </r>
    <r>
      <rPr>
        <b/>
        <sz val="11"/>
        <color theme="1"/>
        <rFont val="Arial"/>
        <family val="2"/>
      </rPr>
      <t>MARACANA:</t>
    </r>
    <r>
      <rPr>
        <sz val="11"/>
        <color theme="1"/>
        <rFont val="Arial"/>
        <family val="2"/>
      </rPr>
      <t xml:space="preserve">
Abril: 20223100343511, 20223100411901, 20223100414621, 20223100458571, 20223100343831, 
Mayo: 20223100585401, 20223100585421, 20223100564831, 
Junio: 20223100730771, 20223100730861, 20223100730841
</t>
    </r>
    <r>
      <rPr>
        <b/>
        <sz val="11"/>
        <color theme="1"/>
        <rFont val="Arial"/>
        <family val="2"/>
      </rPr>
      <t>PARAISO:</t>
    </r>
    <r>
      <rPr>
        <sz val="11"/>
        <color theme="1"/>
        <rFont val="Arial"/>
        <family val="2"/>
      </rPr>
      <t xml:space="preserve">
Abril: 20223100476771
Mayo: 20223100585511
Junio: 20223100672331
</t>
    </r>
    <r>
      <rPr>
        <b/>
        <sz val="11"/>
        <color theme="1"/>
        <rFont val="Arial"/>
        <family val="2"/>
      </rPr>
      <t>LA CABAÑA:</t>
    </r>
    <r>
      <rPr>
        <sz val="11"/>
        <color theme="1"/>
        <rFont val="Arial"/>
        <family val="2"/>
      </rPr>
      <t xml:space="preserve">
Abril: 20223100388821, 20223100390221
Mayo: 20223100575681, 20223100575931
Junio: 20223100706311
</t>
    </r>
    <r>
      <rPr>
        <b/>
        <sz val="11"/>
        <color theme="1"/>
        <rFont val="Arial"/>
        <family val="2"/>
      </rPr>
      <t>ASAMBLEA:</t>
    </r>
    <r>
      <rPr>
        <sz val="11"/>
        <color theme="1"/>
        <rFont val="Arial"/>
        <family val="2"/>
      </rPr>
      <t xml:space="preserve">
Abril: 20223100389941
Mayo: 20223100576161, 20223100583561
Junio: 20223100714731, 20223100699801
</t>
    </r>
    <r>
      <rPr>
        <b/>
        <sz val="11"/>
        <color theme="1"/>
        <rFont val="Arial"/>
        <family val="2"/>
      </rPr>
      <t>VIDA TRANQUILA:</t>
    </r>
    <r>
      <rPr>
        <sz val="11"/>
        <color theme="1"/>
        <rFont val="Arial"/>
        <family val="2"/>
      </rPr>
      <t xml:space="preserve">
Abril: 20223100388231
Mayo: 20223100576041, 20223100583471
Junio: 20223100714881, 20223100699941
</t>
    </r>
    <r>
      <rPr>
        <b/>
        <sz val="11"/>
        <color theme="1"/>
        <rFont val="Arial"/>
        <family val="2"/>
      </rPr>
      <t>EL CAUCHERAZO:</t>
    </r>
    <r>
      <rPr>
        <sz val="11"/>
        <color theme="1"/>
        <rFont val="Arial"/>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</si>
  <si>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family val="2"/>
      </rPr>
      <t xml:space="preserve">24/10/2022:  </t>
    </r>
    <r>
      <rPr>
        <sz val="11"/>
        <color theme="1"/>
        <rFont val="Arial"/>
        <family val="2"/>
      </rPr>
      <t>La Subdirección de Seguridad Jurídica de Tierras en fase preliminar indicó que, en el párrafo final de la observación de Control Interno, se señalan 43 comunicaciones, pero lo reportado corresponde a 33. Por lo tanto, se solicita se corrija la cantidad.
En atención a las observaciones allegadas, se realizó el ajuste correspondiente, a saber:
La acción de mejora se encuentra en términos, su finalización esta programada para el 30/12/2022, para el periodo evaluado reportó avances de gestión documentados, relacionados con la elaboración de 33 comunicaciones en los casos de Las Vegas del Encanto, Maracaná, La Cabaña, El Paraíso, Maracaná, La Asamblea, Vida tranquila y El Caucherazo.</t>
    </r>
    <r>
      <rPr>
        <b/>
        <sz val="11"/>
        <color theme="1"/>
        <rFont val="Arial"/>
        <family val="2"/>
      </rPr>
      <t xml:space="preserve">
18/10/2022.</t>
    </r>
    <r>
      <rPr>
        <sz val="11"/>
        <color theme="1"/>
        <rFont val="Arial"/>
        <family val="2"/>
      </rPr>
      <t xml:space="preserve">  La Subdirección de Seguridad Jurídica de Tierras indicó que, en el tercer trimestre de la vigencia 2022, se expidieron 33 oficios entre los meses de julio, agosto y septiembre (29 de septiembre) de 2022 - relación que se realiza a continuación:
</t>
    </r>
    <r>
      <rPr>
        <b/>
        <sz val="11"/>
        <color theme="1"/>
        <rFont val="Arial"/>
        <family val="2"/>
      </rPr>
      <t xml:space="preserve">Las Vegas del Encanto (10 solicitudes):  </t>
    </r>
    <r>
      <rPr>
        <sz val="11"/>
        <color theme="1"/>
        <rFont val="Arial"/>
        <family val="2"/>
      </rPr>
      <t xml:space="preserve">
Julio: 20223100840881, 20223100858861, 20223100858971 
Agosto: 20223101016981, 20223101017041, 20223101016901 
Septiembre: 20223101180821, 20223101180901, 20223101180771, 20223101180761 
</t>
    </r>
    <r>
      <rPr>
        <b/>
        <sz val="11"/>
        <color theme="1"/>
        <rFont val="Arial"/>
        <family val="2"/>
      </rPr>
      <t xml:space="preserve">Maracaná: (6 solicitudes):  </t>
    </r>
    <r>
      <rPr>
        <sz val="11"/>
        <color theme="1"/>
        <rFont val="Arial"/>
        <family val="2"/>
      </rPr>
      <t xml:space="preserve">
Julio: 20223100859301, 20223100859031, 20223100859211 
Agosto: 20223101017071, 20223101017101 
Septiembre: 20223101181971 
</t>
    </r>
    <r>
      <rPr>
        <b/>
        <sz val="11"/>
        <color theme="1"/>
        <rFont val="Arial"/>
        <family val="2"/>
      </rPr>
      <t xml:space="preserve">El Paraíso: (1 solicitudes):  </t>
    </r>
    <r>
      <rPr>
        <sz val="11"/>
        <color theme="1"/>
        <rFont val="Arial"/>
        <family val="2"/>
      </rPr>
      <t xml:space="preserve">
Julio: 20223100859561 
</t>
    </r>
    <r>
      <rPr>
        <b/>
        <sz val="11"/>
        <color theme="1"/>
        <rFont val="Arial"/>
        <family val="2"/>
      </rPr>
      <t xml:space="preserve">La Cabaña: (1 solicitudes): </t>
    </r>
    <r>
      <rPr>
        <sz val="11"/>
        <color theme="1"/>
        <rFont val="Arial"/>
        <family val="2"/>
      </rPr>
      <t xml:space="preserve">
Julio: 20223100874231 
</t>
    </r>
    <r>
      <rPr>
        <b/>
        <sz val="11"/>
        <color theme="1"/>
        <rFont val="Arial"/>
        <family val="2"/>
      </rPr>
      <t xml:space="preserve">La Asamblea: (1 solicitudes): </t>
    </r>
    <r>
      <rPr>
        <sz val="11"/>
        <color theme="1"/>
        <rFont val="Arial"/>
        <family val="2"/>
      </rPr>
      <t xml:space="preserve">
Julio: 20223100874781 
</t>
    </r>
    <r>
      <rPr>
        <b/>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sz val="11"/>
        <color theme="1"/>
        <rFont val="Arial"/>
        <family val="2"/>
      </rPr>
      <t xml:space="preserve">El Caucherazo: (8 solicitudes): </t>
    </r>
    <r>
      <rPr>
        <sz val="11"/>
        <color theme="1"/>
        <rFont val="Arial"/>
        <family val="2"/>
      </rPr>
      <t xml:space="preserve">
Julio: 20223100875351, 20223100875431, 20223100875541 
Agosto: 20223101012961, 20223101017361, 20223101017301 
Septiembre: 20223101185681, 20223101185651 
La acción de mejora se encuentra en términos, su finalización esta programada para el 30/12/2022, para el periodo evaluado reportó avances de gestión documentados, relacionados con la elaboración de 43 comunicaciones en los casos de Las Vegas del Encanto, Maracaná, La Cabaña, El Paraíso, Maracaná, La Asamblea, Vida tranquila y El Caucherazo.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</si>
  <si>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</si>
  <si>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</si>
  <si>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</si>
  <si>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</si>
  <si>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family val="2"/>
      </rPr>
      <t xml:space="preserve">
</t>
    </r>
    <r>
      <rPr>
        <sz val="11"/>
        <color theme="1"/>
        <rFont val="Arial"/>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family val="2"/>
      </rPr>
      <t xml:space="preserve">
</t>
    </r>
    <r>
      <rPr>
        <sz val="11"/>
        <color theme="1"/>
        <rFont val="Arial"/>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</si>
  <si>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 xml:space="preserve">21/10/2021.  </t>
    </r>
    <r>
      <rPr>
        <sz val="11"/>
        <color theme="1"/>
        <rFont val="Arial"/>
        <family val="2"/>
      </rPr>
      <t xml:space="preserve">La Subdirección de Seguridad Jurídica de Tierras aportó los siguientes Autos de Cierre de etapa probatoria:
</t>
    </r>
    <r>
      <rPr>
        <b/>
        <sz val="11"/>
        <color theme="1"/>
        <rFont val="Arial"/>
        <family val="2"/>
      </rPr>
      <t>1. AUTO No. *20203100088749* DEL 2020-12-29 18:30 DE 2020,</t>
    </r>
    <r>
      <rPr>
        <sz val="11"/>
        <color theme="1"/>
        <rFont val="Arial"/>
        <family val="2"/>
      </rPr>
      <t xml:space="preserve"> predio denominado "PLAYA DEL MUERTO” ubicado en la jurisdicción del municipio de Santa Marta, departamento del Magdalena.
</t>
    </r>
    <r>
      <rPr>
        <b/>
        <sz val="11"/>
        <color theme="1"/>
        <rFont val="Arial"/>
        <family val="2"/>
      </rPr>
      <t>2. AUTO No. 20213100075209 del 2021-09-20</t>
    </r>
    <r>
      <rPr>
        <sz val="11"/>
        <color theme="1"/>
        <rFont val="Arial"/>
        <family val="2"/>
      </rPr>
      <t xml:space="preserve">, del predio denominado “ZOILA ESTHER”, ubicado en el municipio de Santa Marta, departamento de Magdalena.
</t>
    </r>
    <r>
      <rPr>
        <b/>
        <sz val="11"/>
        <color theme="1"/>
        <rFont val="Arial"/>
        <family val="2"/>
      </rPr>
      <t>3. AUTO No. 20213100075239 del 2021-09-20</t>
    </r>
    <r>
      <rPr>
        <sz val="11"/>
        <color theme="1"/>
        <rFont val="Arial"/>
        <family val="2"/>
      </rPr>
      <t xml:space="preserve">, predio denominado “CABO SAN JUAN”, ubicado en el municipio de Santa Marta, departamento de Magdalena.
</t>
    </r>
    <r>
      <rPr>
        <b/>
        <sz val="11"/>
        <color theme="1"/>
        <rFont val="Arial"/>
        <family val="2"/>
      </rPr>
      <t>4. AUTO No. 20213100077839 del 2021-09-27</t>
    </r>
    <r>
      <rPr>
        <sz val="11"/>
        <color theme="1"/>
        <rFont val="Arial"/>
        <family val="2"/>
      </rPr>
      <t xml:space="preserve">, del predio “LA FLORESTA”, ubicado en jurisdicción del municipio de San Juan del Cesar, departamento de La Guajira.
</t>
    </r>
    <r>
      <rPr>
        <b/>
        <sz val="11"/>
        <color theme="1"/>
        <rFont val="Arial"/>
        <family val="2"/>
      </rPr>
      <t>5. AUTO No. *20203100088289* DEL 2020-12-23 16:24 DE 2020</t>
    </r>
    <r>
      <rPr>
        <sz val="11"/>
        <color theme="1"/>
        <rFont val="Arial"/>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</si>
  <si>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family val="2"/>
      </rPr>
      <t>01/04/2022.</t>
    </r>
    <r>
      <rPr>
        <sz val="11"/>
        <color theme="1"/>
        <rFont val="Arial"/>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</si>
  <si>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t>Durante el segundo trimestre de la vigencia 2022, se expidió 1 auto de cierre de etapa probatoria:
1. Auto No. 20223100034919 del 10 de mayo de 2022, "</t>
    </r>
    <r>
      <rPr>
        <i/>
        <sz val="11"/>
        <rFont val="Arial"/>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family val="2"/>
      </rPr>
      <t>Dicho acto administrativo se anexa.  La actividad se encuentra dentro de los términos y tiene como fecha de terminación el 30 de diciembre de 2022.</t>
    </r>
  </si>
  <si>
    <r>
      <rPr>
        <b/>
        <sz val="11"/>
        <color theme="1"/>
        <rFont val="Arial"/>
        <family val="2"/>
      </rPr>
      <t>19/07/2022.</t>
    </r>
    <r>
      <rPr>
        <sz val="11"/>
        <color theme="1"/>
        <rFont val="Arial"/>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</si>
  <si>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family val="2"/>
      </rPr>
      <t>18/10/2022.</t>
    </r>
    <r>
      <rPr>
        <sz val="11"/>
        <color theme="1"/>
        <rFont val="Arial"/>
        <family val="2"/>
      </rPr>
      <t xml:space="preserve">  La Subdirección de Seguridad Jurídica de Tierras indicó que, durante el tercer trimestre de la vigencia 2022 no se expidieron actos administrativos de cierre de etapa probatoria. 
La acción de mejora se encuentra en términos, su finalización esta proyectada para el 30/12/2022, lo anterior, en articulación a los casos priorizados en la acción AME-528.</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</si>
  <si>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</si>
  <si>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</si>
  <si>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</si>
  <si>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</si>
  <si>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family val="2"/>
      </rPr>
      <t xml:space="preserve">
</t>
    </r>
    <r>
      <rPr>
        <sz val="11"/>
        <color theme="1"/>
        <rFont val="Arial"/>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</si>
  <si>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20/10/2021.</t>
    </r>
    <r>
      <rPr>
        <sz val="11"/>
        <color theme="1"/>
        <rFont val="Arial"/>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</si>
  <si>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t xml:space="preserve">21/01/2022.  </t>
    </r>
    <r>
      <rPr>
        <sz val="11"/>
        <color theme="1"/>
        <rFont val="Arial"/>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family val="2"/>
      </rPr>
      <t xml:space="preserve">
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</si>
  <si>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01/04/2022.  </t>
    </r>
    <r>
      <rPr>
        <sz val="11"/>
        <color theme="1"/>
        <rFont val="Arial"/>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family val="2"/>
      </rPr>
      <t>”.  Se observa el avance acumulado de 13 de 20 Resoluciones que finalicen procesos agrarios de clarificación y recuperación de baldíos.</t>
    </r>
  </si>
  <si>
    <r>
      <t xml:space="preserve">19/07/2022. </t>
    </r>
    <r>
      <rPr>
        <sz val="11"/>
        <color theme="1"/>
        <rFont val="Arial"/>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</si>
  <si>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t xml:space="preserve">24/10/2022.  </t>
    </r>
    <r>
      <rPr>
        <sz val="11"/>
        <color theme="1"/>
        <rFont val="Arial"/>
        <family val="2"/>
      </rPr>
      <t>La Subdirección de Seguridad Jurídica de Tierras en fase preliminar indicó que, en el párrafo final de la observación de Control Interno se recomienda individualizar los nombres de los predios denominados Martha Sánchez 1 y Martha Sánchez 2, pues como se encuentra redactado, se entiende que se habla de un único predio.</t>
    </r>
    <r>
      <rPr>
        <b/>
        <sz val="11"/>
        <color theme="1"/>
        <rFont val="Arial"/>
        <family val="2"/>
      </rPr>
      <t xml:space="preserve">
</t>
    </r>
    <r>
      <rPr>
        <sz val="11"/>
        <color theme="1"/>
        <rFont val="Arial"/>
        <family val="2"/>
      </rPr>
      <t xml:space="preserve">
En atención a las observaciones allegadas, se realizó el ajuste correspondiente, a saber: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Martha Sanchez 2.
</t>
    </r>
    <r>
      <rPr>
        <b/>
        <sz val="11"/>
        <color theme="1"/>
        <rFont val="Arial"/>
        <family val="2"/>
      </rPr>
      <t xml:space="preserve">
18/10/2022.  </t>
    </r>
    <r>
      <rPr>
        <sz val="11"/>
        <color theme="1"/>
        <rFont val="Arial"/>
        <family val="2"/>
      </rPr>
      <t>La Subdirección de Seguridad Jurídica de Tierras informó que, en el tercer trimestre de la vigencia 2022, se expidió 1 acto administrativo finalizando un proceso de clarificación de la propiedad, que se relaciona a continuación:
1. Resolución No. 20223100270476 de 28 de septiembre de 2022: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2.</t>
    </r>
  </si>
  <si>
    <r>
      <rPr>
        <b/>
        <sz val="11"/>
        <rFont val="Arial"/>
        <family val="2"/>
      </rPr>
      <t xml:space="preserve">Hallazgo 1. Identificación de beneficiarios del Fondo de Tierras para la Reforma Rural Integral  </t>
    </r>
    <r>
      <rPr>
        <sz val="11"/>
        <rFont val="Arial"/>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family val="2"/>
      </rPr>
      <t>.  
En cuanto a lo señalado por la CGR</t>
    </r>
    <r>
      <rPr>
        <sz val="11"/>
        <color rgb="FFFF0000"/>
        <rFont val="Arial"/>
        <family val="2"/>
      </rPr>
      <t xml:space="preserve"> frente a las 1021 adjudicaciones realizadas a través de la subcuenta de población campesina, en las que solo 852 corresponden a sujetos de ordenamiento inscritos en el RESO</t>
    </r>
    <r>
      <rPr>
        <sz val="11"/>
        <rFont val="Arial"/>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</si>
  <si>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presentó cumplimiento, toda vez que, se observó el protocolo para el manejo de la información.</t>
    </r>
  </si>
  <si>
    <r>
      <rPr>
        <b/>
        <sz val="11"/>
        <color theme="1"/>
        <rFont val="Arial"/>
        <family val="2"/>
      </rPr>
      <t xml:space="preserve">14/07/2021.  </t>
    </r>
    <r>
      <rPr>
        <sz val="11"/>
        <color theme="1"/>
        <rFont val="Arial"/>
        <family val="2"/>
      </rPr>
      <t>En atención a las evidencias allegadas, la acción de mejora presentó cumplimiento, toda vez que, se observó soportes de la capacitación mediante la cual se socialice el nuevo protocolo.</t>
    </r>
  </si>
  <si>
    <r>
      <rPr>
        <b/>
        <sz val="11"/>
        <rFont val="Arial"/>
        <family val="2"/>
      </rPr>
      <t xml:space="preserve">Hallazgo 1. Identificación de beneficiarios del Fondo de Tierras para la Reforma Rural Integral  </t>
    </r>
    <r>
      <rPr>
        <sz val="11"/>
        <rFont val="Arial"/>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</si>
  <si>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t>
    </r>
  </si>
  <si>
    <r>
      <rPr>
        <b/>
        <sz val="11"/>
        <color theme="1"/>
        <rFont val="Arial"/>
        <family val="2"/>
      </rPr>
      <t xml:space="preserve">Se solicita pasar el estado de esta acción a ejecutada, </t>
    </r>
    <r>
      <rPr>
        <sz val="11"/>
        <color theme="1"/>
        <rFont val="Arial"/>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</si>
  <si>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color theme="1"/>
        <rFont val="Arial"/>
        <family val="2"/>
      </rPr>
      <t>11/10/2021.</t>
    </r>
    <r>
      <rPr>
        <sz val="11"/>
        <color theme="1"/>
        <rFont val="Arial"/>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</si>
  <si>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family val="2"/>
      </rPr>
      <t>19/07/2021.</t>
    </r>
    <r>
      <rPr>
        <sz val="11"/>
        <color theme="1"/>
        <rFont val="Arial"/>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</si>
  <si>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</si>
  <si>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family val="2"/>
      </rPr>
      <t xml:space="preserve">05/01/2022. </t>
    </r>
    <r>
      <rPr>
        <sz val="11"/>
        <color theme="1"/>
        <rFont val="Arial"/>
        <family val="2"/>
      </rPr>
      <t xml:space="preserve"> La acción de mejora se encuentra en términos, su ejecución se programó para el periodo comprendido del 15/02/2021 al 31/12/2023.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</si>
  <si>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01/07/2023; para el periodo evaluado no reportó avances de gestión.</t>
    </r>
  </si>
  <si>
    <r>
      <rPr>
        <b/>
        <sz val="11"/>
        <color theme="1"/>
        <rFont val="Arial"/>
        <family val="2"/>
      </rPr>
      <t>05/07/2022.</t>
    </r>
    <r>
      <rPr>
        <sz val="11"/>
        <color theme="1"/>
        <rFont val="Arial"/>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</si>
  <si>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family val="2"/>
      </rPr>
      <t>30/09/2022</t>
    </r>
    <r>
      <rPr>
        <sz val="11"/>
        <color theme="1"/>
        <rFont val="Arial"/>
        <family val="2"/>
      </rPr>
      <t>. La acción de mejora se encuentra términos, su finalización está programada para el 01/07/2023.</t>
    </r>
  </si>
  <si>
    <r>
      <rPr>
        <b/>
        <sz val="11"/>
        <color theme="1"/>
        <rFont val="Arial"/>
        <family val="2"/>
      </rPr>
      <t xml:space="preserve">06/10/2022. </t>
    </r>
    <r>
      <rPr>
        <sz val="11"/>
        <color theme="1"/>
        <rFont val="Arial"/>
        <family val="2"/>
      </rPr>
      <t xml:space="preserve"> La Dirección de Acceso a Tierras indicó que, la acción de mejora se encuentra términos, su finalización está programada para el 01/07/2023.
La acción de mejora se encuentra en términos, su ejecución esta planificada para finalización el 01/07/2023.  Para el periodo evaluado no se allegaron avances de gestión, sin embargo, es preciso indicar que la acción se planificó para inicio desde el 1/07/2021,  por lo cual se invita a la Dirección a reportar los avances de gestión alcanzados.</t>
    </r>
  </si>
  <si>
    <r>
      <rPr>
        <b/>
        <sz val="11"/>
        <color theme="1"/>
        <rFont val="Arial"/>
        <family val="2"/>
      </rPr>
      <t xml:space="preserve">Hallazgo 2. Entrega de tierras conforme al Plan Marco de Implementación -PMI- </t>
    </r>
    <r>
      <rPr>
        <sz val="11"/>
        <color theme="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</si>
  <si>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25/07/2022.</t>
    </r>
    <r>
      <rPr>
        <sz val="11"/>
        <color theme="1"/>
        <rFont val="Arial"/>
        <family val="2"/>
      </rPr>
      <t xml:space="preserve">  La acción de mejora presentó cumplimiento, toda vez que, se observó base de datos con relación de 82.175 hectáreas entregadas.</t>
    </r>
  </si>
  <si>
    <r>
      <rPr>
        <b/>
        <sz val="11"/>
        <color theme="1"/>
        <rFont val="Arial"/>
        <family val="2"/>
      </rPr>
      <t>19/07/2021.</t>
    </r>
    <r>
      <rPr>
        <sz val="11"/>
        <color theme="1"/>
        <rFont val="Arial"/>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</si>
  <si>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</si>
  <si>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r>
      <rPr>
        <b/>
        <sz val="11"/>
        <color theme="1"/>
        <rFont val="Arial"/>
        <family val="2"/>
      </rPr>
      <t>05/01/2022.</t>
    </r>
    <r>
      <rPr>
        <sz val="11"/>
        <color theme="1"/>
        <rFont val="Arial"/>
        <family val="2"/>
      </rPr>
      <t xml:space="preserve">  La acción de mejora se encuentra en términos, su ejecución se programó para el periodo comprendido del 1/02/2021 al 30/06/2022.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</si>
  <si>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30/06/2022; para el periodo evaluado no reportó avances de gestión.</t>
    </r>
  </si>
  <si>
    <r>
      <rPr>
        <b/>
        <sz val="11"/>
        <color theme="1"/>
        <rFont val="Arial"/>
        <family val="2"/>
      </rPr>
      <t>25/07/2022.</t>
    </r>
    <r>
      <rPr>
        <sz val="11"/>
        <color theme="1"/>
        <rFont val="Arial"/>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family val="2"/>
      </rPr>
      <t xml:space="preserve">
21/07/2022.  </t>
    </r>
    <r>
      <rPr>
        <sz val="11"/>
        <color theme="1"/>
        <rFont val="Arial"/>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</si>
  <si>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rFont val="Arial"/>
        <family val="2"/>
      </rPr>
      <t xml:space="preserve">Hallazgo 2. Entrega de tierras conforme al Plan Marco de Implementación -PMI- </t>
    </r>
    <r>
      <rPr>
        <sz val="1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</si>
  <si>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 xml:space="preserve">22/10/2022. </t>
    </r>
    <r>
      <rPr>
        <sz val="11"/>
        <color theme="1"/>
        <rFont val="Arial"/>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</si>
  <si>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13/07/2021.</t>
    </r>
    <r>
      <rPr>
        <sz val="11"/>
        <color theme="1"/>
        <rFont val="Arial"/>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</si>
  <si>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22/10/2021.  </t>
    </r>
    <r>
      <rPr>
        <sz val="11"/>
        <color theme="1"/>
        <rFont val="Arial"/>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family val="2"/>
      </rPr>
      <t xml:space="preserve">
15/10/2021. </t>
    </r>
    <r>
      <rPr>
        <sz val="11"/>
        <color theme="1"/>
        <rFont val="Arial"/>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</si>
  <si>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19/01/2022. </t>
    </r>
    <r>
      <rPr>
        <sz val="11"/>
        <color theme="1"/>
        <rFont val="Arial"/>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</si>
  <si>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family val="2"/>
      </rPr>
      <t>13/04/2022.</t>
    </r>
    <r>
      <rPr>
        <sz val="11"/>
        <color theme="1"/>
        <rFont val="Arial"/>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</si>
  <si>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family val="2"/>
      </rPr>
      <t xml:space="preserve">19/07/2021. </t>
    </r>
    <r>
      <rPr>
        <sz val="11"/>
        <color theme="1"/>
        <rFont val="Arial"/>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</si>
  <si>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family val="2"/>
      </rPr>
      <t>14/10/2021.</t>
    </r>
    <r>
      <rPr>
        <sz val="11"/>
        <color theme="1"/>
        <rFont val="Arial"/>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</si>
  <si>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family val="2"/>
      </rPr>
      <t>07/01/2022.</t>
    </r>
    <r>
      <rPr>
        <sz val="11"/>
        <color theme="1"/>
        <rFont val="Arial"/>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</si>
  <si>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family val="2"/>
      </rPr>
      <t>13/04/2022.</t>
    </r>
    <r>
      <rPr>
        <sz val="11"/>
        <color theme="1"/>
        <rFont val="Arial"/>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family val="2"/>
      </rPr>
      <t>Acta No. 1 del 24/02/2022</t>
    </r>
    <r>
      <rPr>
        <sz val="11"/>
        <color theme="1"/>
        <rFont val="Arial"/>
        <family val="2"/>
      </rPr>
      <t xml:space="preserve"> del seguimiento a los egresos del proceso de Adjudicación de Entidades de Derecho Público.
</t>
    </r>
    <r>
      <rPr>
        <b/>
        <sz val="11"/>
        <color theme="1"/>
        <rFont val="Arial"/>
        <family val="2"/>
      </rPr>
      <t>Acta No. 2 del 28/02/2022</t>
    </r>
    <r>
      <rPr>
        <sz val="11"/>
        <color theme="1"/>
        <rFont val="Arial"/>
        <family val="2"/>
      </rPr>
      <t xml:space="preserve"> del seguimiento a los ingresos y egresos del proceso de Adjudicación de Baldíos a Persona Natural y Bienes Fiscales Patrimoniales en Zonas Focalizadas.
</t>
    </r>
    <r>
      <rPr>
        <b/>
        <sz val="11"/>
        <color theme="1"/>
        <rFont val="Arial"/>
        <family val="2"/>
      </rPr>
      <t xml:space="preserve">Acta No. 1 del 31/05/2021 </t>
    </r>
    <r>
      <rPr>
        <sz val="11"/>
        <color theme="1"/>
        <rFont val="Arial"/>
        <family val="2"/>
      </rPr>
      <t>y</t>
    </r>
    <r>
      <rPr>
        <b/>
        <sz val="11"/>
        <color theme="1"/>
        <rFont val="Arial"/>
        <family val="2"/>
      </rPr>
      <t xml:space="preserve"> Acta No. 2 del 12/12/2021 </t>
    </r>
    <r>
      <rPr>
        <sz val="11"/>
        <color theme="1"/>
        <rFont val="Arial"/>
        <family val="2"/>
      </rPr>
      <t xml:space="preserve"> del SEGUIMIENTO DEL INGRESO Y EGRESO DE LOS PREDIOS DEL FONDO DE TIERRAS PERTENECIENTES A LA DIRECCION DE ACCESO A TIERRAS Y SUS SUBDURECCIONES
</t>
    </r>
    <r>
      <rPr>
        <b/>
        <sz val="11"/>
        <color theme="1"/>
        <rFont val="Arial"/>
        <family val="2"/>
      </rPr>
      <t>Acta  de otras acciones</t>
    </r>
    <r>
      <rPr>
        <sz val="11"/>
        <color theme="1"/>
        <rFont val="Arial"/>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</si>
  <si>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rFont val="Arial"/>
        <family val="2"/>
      </rPr>
      <t xml:space="preserve">Hallazgo 3. Predios ingresados al Fondo sin folio de matrícula inmobiliaria FMI  </t>
    </r>
    <r>
      <rPr>
        <sz val="1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</si>
  <si>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19/07/2021</t>
    </r>
    <r>
      <rPr>
        <sz val="11"/>
        <color theme="1"/>
        <rFont val="Arial"/>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</si>
  <si>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14/10/2021. </t>
    </r>
    <r>
      <rPr>
        <sz val="11"/>
        <color theme="1"/>
        <rFont val="Arial"/>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</si>
  <si>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family val="2"/>
      </rPr>
      <t xml:space="preserve">Hallazgo 3. Predios ingresados al Fondo sin folio de matrícula inmobiliaria FMI  </t>
    </r>
    <r>
      <rPr>
        <sz val="11"/>
        <color theme="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</si>
  <si>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21/07/2022.</t>
    </r>
    <r>
      <rPr>
        <sz val="11"/>
        <color theme="1"/>
        <rFont val="Arial"/>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</si>
  <si>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family val="2"/>
      </rPr>
      <t xml:space="preserve">05/01/2022.  </t>
    </r>
    <r>
      <rPr>
        <sz val="11"/>
        <color theme="1"/>
        <rFont val="Arial"/>
        <family val="2"/>
      </rPr>
      <t>La acción de mejora se encuentra en términos, su ejecución se programó para el periodo comprendido del 15/03/2021 al 30/05/2022.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</si>
  <si>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</si>
  <si>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family val="2"/>
      </rPr>
      <t xml:space="preserve">21/07/2022. </t>
    </r>
    <r>
      <rPr>
        <sz val="11"/>
        <color theme="1"/>
        <rFont val="Arial"/>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</si>
  <si>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Ingreso de predios con valor 0
</t>
    </r>
    <r>
      <rPr>
        <sz val="11"/>
        <color rgb="FFFF0000"/>
        <rFont val="Arial"/>
        <family val="2"/>
      </rPr>
      <t>Inconsistencias en la información entre contabilidad y el FNT</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</si>
  <si>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AME-542, generándose 1 nueva acción, a saber, AME-675.</t>
    </r>
  </si>
  <si>
    <r>
      <rPr>
        <b/>
        <sz val="11"/>
        <color theme="1"/>
        <rFont val="Arial"/>
        <family val="2"/>
      </rPr>
      <t xml:space="preserve">19/07/2021. </t>
    </r>
    <r>
      <rPr>
        <sz val="11"/>
        <color theme="1"/>
        <rFont val="Arial"/>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</si>
  <si>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</si>
  <si>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family val="2"/>
      </rPr>
      <t xml:space="preserve">05/01/2022.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</si>
  <si>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</si>
  <si>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rFont val="Arial"/>
        <family val="2"/>
      </rPr>
      <t xml:space="preserve">Hallazgos 5. Recursos Monetarios del Fondo Nacional de Tierras </t>
    </r>
    <r>
      <rPr>
        <sz val="11"/>
        <rFont val="Arial"/>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</si>
  <si>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color theme="1"/>
        <rFont val="Arial"/>
        <family val="2"/>
      </rPr>
      <t>27/10/2021.</t>
    </r>
    <r>
      <rPr>
        <sz val="11"/>
        <color theme="1"/>
        <rFont val="Arial"/>
        <family val="2"/>
      </rPr>
      <t xml:space="preserve"> La acción de mejora presentó cumplimiento, toda vez que, se observó acta con la presentación de las subcuentas del Fondo de Tierras.  </t>
    </r>
  </si>
  <si>
    <r>
      <rPr>
        <b/>
        <sz val="11"/>
        <color theme="1"/>
        <rFont val="Arial"/>
        <family val="2"/>
      </rPr>
      <t xml:space="preserve">19/07/2021 </t>
    </r>
    <r>
      <rPr>
        <sz val="11"/>
        <color theme="1"/>
        <rFont val="Arial"/>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</si>
  <si>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family val="2"/>
      </rPr>
      <t>Acta No. 01 del 05/08/2021</t>
    </r>
    <r>
      <rPr>
        <sz val="11"/>
        <color theme="1"/>
        <rFont val="Arial"/>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family val="2"/>
      </rPr>
      <t xml:space="preserve">
15/10/2021. </t>
    </r>
    <r>
      <rPr>
        <sz val="11"/>
        <color theme="1"/>
        <rFont val="Arial"/>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</si>
  <si>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family val="2"/>
      </rPr>
      <t xml:space="preserve">21/01/2022.  </t>
    </r>
    <r>
      <rPr>
        <sz val="11"/>
        <color theme="1"/>
        <rFont val="Arial"/>
        <family val="2"/>
      </rPr>
      <t>En atención a los avances de gestión y evidencias suministradas, la acción de mejora presentó cumplimiento, toda vez que, se observaron 3 reuniones de seguimiento a la desagregación, registro y ejecución de las subcuentas del fondo de tierras.</t>
    </r>
  </si>
  <si>
    <r>
      <rPr>
        <b/>
        <sz val="11"/>
        <color theme="1"/>
        <rFont val="Arial"/>
        <family val="2"/>
      </rPr>
      <t xml:space="preserve">08/07/2021. </t>
    </r>
    <r>
      <rPr>
        <sz val="11"/>
        <color theme="1"/>
        <rFont val="Arial"/>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</si>
  <si>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18/10/2021. </t>
    </r>
    <r>
      <rPr>
        <sz val="11"/>
        <color theme="1"/>
        <rFont val="Arial"/>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family val="2"/>
      </rPr>
      <t xml:space="preserve">
13/10/2021.</t>
    </r>
    <r>
      <rPr>
        <sz val="11"/>
        <color theme="1"/>
        <rFont val="Arial"/>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</si>
  <si>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21/01/2022.  </t>
    </r>
    <r>
      <rPr>
        <sz val="11"/>
        <color theme="1"/>
        <rFont val="Arial"/>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family val="2"/>
      </rPr>
      <t>1. Con corte al I Semestre 2021</t>
    </r>
    <r>
      <rPr>
        <sz val="11"/>
        <color theme="1"/>
        <rFont val="Arial"/>
        <family val="2"/>
      </rPr>
      <t xml:space="preserve">, se dio un avance físico de la acción, a partir de las evidencias aportadas de la reunión del 23/04/2021.
</t>
    </r>
    <r>
      <rPr>
        <b/>
        <sz val="11"/>
        <color theme="1"/>
        <rFont val="Arial"/>
        <family val="2"/>
      </rPr>
      <t>2. Con corte al III Trimestre 2021</t>
    </r>
    <r>
      <rPr>
        <sz val="11"/>
        <color theme="1"/>
        <rFont val="Arial"/>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family val="2"/>
      </rPr>
      <t>3. Corte IV Trimestre 2021</t>
    </r>
    <r>
      <rPr>
        <sz val="11"/>
        <color theme="1"/>
        <rFont val="Arial"/>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family val="2"/>
      </rPr>
      <t xml:space="preserve">
12/01/2022.  </t>
    </r>
    <r>
      <rPr>
        <sz val="11"/>
        <color theme="1"/>
        <rFont val="Arial"/>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</si>
  <si>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r>
      <rPr>
        <b/>
        <sz val="11"/>
        <rFont val="Arial"/>
        <family val="2"/>
      </rPr>
      <t xml:space="preserve">Hallazgo 6. Criterios de priorización para la elaboración e implementación de los POSPR  </t>
    </r>
    <r>
      <rPr>
        <sz val="11"/>
        <rFont val="Arial"/>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</si>
  <si>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t xml:space="preserve">Actualización de la guía o del instructivo con la normatividad vigente para la focalización, priorización y programación municipal para el modelo de atención por oferta de la Agencia.
</t>
    </r>
    <r>
      <rPr>
        <sz val="11"/>
        <color rgb="FFFF0000"/>
        <rFont val="Arial"/>
        <family val="2"/>
      </rPr>
      <t xml:space="preserve">
</t>
    </r>
  </si>
  <si>
    <r>
      <rPr>
        <b/>
        <sz val="11"/>
        <color theme="1"/>
        <rFont val="Arial"/>
        <family val="2"/>
      </rPr>
      <t>16/07/2021.</t>
    </r>
    <r>
      <rPr>
        <sz val="11"/>
        <color theme="1"/>
        <rFont val="Arial"/>
        <family val="2"/>
      </rPr>
      <t xml:space="preserve">  La acción de mejora presentó cumplimiento, toda vez que se observó instructivo actualizado y publicado. </t>
    </r>
  </si>
  <si>
    <r>
      <rPr>
        <b/>
        <sz val="11"/>
        <rFont val="Arial"/>
        <family val="2"/>
      </rPr>
      <t xml:space="preserve">Hallago 7. Criterios de participación y enfoque diferencial en los POSPR   </t>
    </r>
    <r>
      <rPr>
        <sz val="11"/>
        <rFont val="Arial"/>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</si>
  <si>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color theme="1"/>
        <rFont val="Arial"/>
        <family val="2"/>
      </rPr>
      <t>18/10/2021.  L</t>
    </r>
    <r>
      <rPr>
        <sz val="11"/>
        <color theme="1"/>
        <rFont val="Arial"/>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</si>
  <si>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family val="2"/>
      </rPr>
      <t>19/07/2021.</t>
    </r>
    <r>
      <rPr>
        <sz val="11"/>
        <color theme="1"/>
        <rFont val="Arial"/>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family val="2"/>
      </rPr>
      <t xml:space="preserve">ENERO 
</t>
    </r>
    <r>
      <rPr>
        <sz val="11"/>
        <color theme="1"/>
        <rFont val="Arial"/>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family val="2"/>
      </rPr>
      <t>FEBRERO</t>
    </r>
    <r>
      <rPr>
        <sz val="11"/>
        <color theme="1"/>
        <rFont val="Arial"/>
        <family val="2"/>
      </rPr>
      <t xml:space="preserve">
</t>
    </r>
    <r>
      <rPr>
        <b/>
        <sz val="11"/>
        <color theme="1"/>
        <rFont val="Arial"/>
        <family val="2"/>
      </rPr>
      <t xml:space="preserve"> Planadas -Tolima:</t>
    </r>
    <r>
      <rPr>
        <sz val="11"/>
        <color theme="1"/>
        <rFont val="Arial"/>
        <family val="2"/>
      </rPr>
      <t xml:space="preserve"> 09/02/2021. Listados de asistencia sin firma y sin memorias. 
Rioblanco - Tolima: 09/02/2021. Listados de asistencia sin firma y sin memorias. 
</t>
    </r>
    <r>
      <rPr>
        <b/>
        <sz val="11"/>
        <color theme="1"/>
        <rFont val="Arial"/>
        <family val="2"/>
      </rPr>
      <t xml:space="preserve">MARZO </t>
    </r>
    <r>
      <rPr>
        <sz val="11"/>
        <color theme="1"/>
        <rFont val="Arial"/>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family val="2"/>
      </rPr>
      <t>ABRIL</t>
    </r>
    <r>
      <rPr>
        <sz val="11"/>
        <color theme="1"/>
        <rFont val="Arial"/>
        <family val="2"/>
      </rPr>
      <t xml:space="preserve">
</t>
    </r>
    <r>
      <rPr>
        <b/>
        <sz val="11"/>
        <color theme="1"/>
        <rFont val="Arial"/>
        <family val="2"/>
      </rPr>
      <t xml:space="preserve">Ciénaga: </t>
    </r>
    <r>
      <rPr>
        <sz val="11"/>
        <color theme="1"/>
        <rFont val="Arial"/>
        <family val="2"/>
      </rPr>
      <t xml:space="preserve">21, 22 y 23 Abril.  Acompañamiento jornadas FISO-Gestores Comunitarios, sin memorias.
</t>
    </r>
    <r>
      <rPr>
        <b/>
        <sz val="11"/>
        <color theme="1"/>
        <rFont val="Arial"/>
        <family val="2"/>
      </rPr>
      <t>Rioblanco:</t>
    </r>
    <r>
      <rPr>
        <sz val="11"/>
        <color theme="1"/>
        <rFont val="Arial"/>
        <family val="2"/>
      </rPr>
      <t xml:space="preserve"> 05/04/2021. Acercamiento líderes UIT Maracaibo, sin memorias. 19/04/2021. Acercamiento líderes UIT La Ruidosa, sin memorias.   Acercamiento líderes UIT Gaitán, sin memorias.
</t>
    </r>
    <r>
      <rPr>
        <b/>
        <sz val="11"/>
        <color theme="1"/>
        <rFont val="Arial"/>
        <family val="2"/>
      </rPr>
      <t>Valencia:</t>
    </r>
    <r>
      <rPr>
        <sz val="11"/>
        <color theme="1"/>
        <rFont val="Arial"/>
        <family val="2"/>
      </rPr>
      <t xml:space="preserve"> 13/04/2021. Asamblea El Bongo, sin memorias.  22/04/2021. Avanzada Social - Manzanero,  sin memorias. 
</t>
    </r>
    <r>
      <rPr>
        <b/>
        <sz val="11"/>
        <color theme="1"/>
        <rFont val="Arial"/>
        <family val="2"/>
      </rPr>
      <t>MAYO</t>
    </r>
    <r>
      <rPr>
        <sz val="11"/>
        <color theme="1"/>
        <rFont val="Arial"/>
        <family val="2"/>
      </rPr>
      <t xml:space="preserve">
</t>
    </r>
    <r>
      <rPr>
        <b/>
        <sz val="11"/>
        <color theme="1"/>
        <rFont val="Arial"/>
        <family val="2"/>
      </rPr>
      <t>Ciénaga:</t>
    </r>
    <r>
      <rPr>
        <sz val="11"/>
        <color theme="1"/>
        <rFont val="Arial"/>
        <family val="2"/>
      </rPr>
      <t xml:space="preserve"> 28/05/2021. Capacitación método indirecto gestores comunitarios APA, sin memorias.
</t>
    </r>
    <r>
      <rPr>
        <b/>
        <sz val="11"/>
        <color theme="1"/>
        <rFont val="Arial"/>
        <family val="2"/>
      </rPr>
      <t>Córdoba:</t>
    </r>
    <r>
      <rPr>
        <sz val="11"/>
        <color theme="1"/>
        <rFont val="Arial"/>
        <family val="2"/>
      </rPr>
      <t xml:space="preserve"> 07/05/2021 Jornada de fortalecimiento líderes UIT Tacamacho, sin memorias.  14/05/2021. Jornada de fortalecimiento líderes, sin memorias.  21/05/2021. Jornada de fortalecimiento líderes, sin memorias.
</t>
    </r>
    <r>
      <rPr>
        <b/>
        <sz val="11"/>
        <color theme="1"/>
        <rFont val="Arial"/>
        <family val="2"/>
      </rPr>
      <t>Rioblanco:</t>
    </r>
    <r>
      <rPr>
        <sz val="11"/>
        <color theme="1"/>
        <rFont val="Arial"/>
        <family val="2"/>
      </rPr>
      <t xml:space="preserve"> 14/05/2021. Fortalecimiento Líderes, sin memorias.  14/05/2021. Fortalecimiento Líderes, sin memorias. 
</t>
    </r>
    <r>
      <rPr>
        <b/>
        <sz val="11"/>
        <color theme="1"/>
        <rFont val="Arial"/>
        <family val="2"/>
      </rPr>
      <t>San Juan del Cesar:</t>
    </r>
    <r>
      <rPr>
        <sz val="11"/>
        <color theme="1"/>
        <rFont val="Arial"/>
        <family val="2"/>
      </rPr>
      <t xml:space="preserve"> 27/05/2021. Capacitación UIT Boca del Monte, sin memorias.
</t>
    </r>
    <r>
      <rPr>
        <b/>
        <sz val="11"/>
        <color theme="1"/>
        <rFont val="Arial"/>
        <family val="2"/>
      </rPr>
      <t>JUNIO</t>
    </r>
    <r>
      <rPr>
        <sz val="11"/>
        <color theme="1"/>
        <rFont val="Arial"/>
        <family val="2"/>
      </rPr>
      <t xml:space="preserve">
</t>
    </r>
    <r>
      <rPr>
        <b/>
        <sz val="11"/>
        <color theme="1"/>
        <rFont val="Arial"/>
        <family val="2"/>
      </rPr>
      <t>Guamo:</t>
    </r>
    <r>
      <rPr>
        <sz val="11"/>
        <color theme="1"/>
        <rFont val="Arial"/>
        <family val="2"/>
      </rPr>
      <t xml:space="preserve"> 03/06/2021. Jornada fortalecimiento gestores, sin memorias.  04/06/2021. Jornada fortalecimiento gestores, sin memorias.  25/06/2021. Jornada de fortalecimiento Gestores, sin memorias.
</t>
    </r>
    <r>
      <rPr>
        <b/>
        <sz val="11"/>
        <color theme="1"/>
        <rFont val="Arial"/>
        <family val="2"/>
      </rPr>
      <t xml:space="preserve">Rioblanco: </t>
    </r>
    <r>
      <rPr>
        <sz val="11"/>
        <color theme="1"/>
        <rFont val="Arial"/>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</si>
  <si>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family val="2"/>
      </rPr>
      <t xml:space="preserve">28/10/2021. </t>
    </r>
    <r>
      <rPr>
        <sz val="11"/>
        <color theme="1"/>
        <rFont val="Arial"/>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family val="2"/>
      </rPr>
      <t xml:space="preserve">
18/10/2021. </t>
    </r>
    <r>
      <rPr>
        <sz val="11"/>
        <color theme="1"/>
        <rFont val="Arial"/>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</si>
  <si>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rFont val="Arial"/>
        <family val="2"/>
      </rPr>
      <t xml:space="preserve">Hallazgo 8. Deficiencias en supervisión de convenios (Presunto alcance disciplinario 1)  </t>
    </r>
    <r>
      <rPr>
        <sz val="11"/>
        <rFont val="Arial"/>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</si>
  <si>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r>
      <rPr>
        <b/>
        <sz val="11"/>
        <color theme="1"/>
        <rFont val="Arial"/>
        <family val="2"/>
      </rPr>
      <t xml:space="preserve">16/07/2021. </t>
    </r>
    <r>
      <rPr>
        <sz val="11"/>
        <color theme="1"/>
        <rFont val="Arial"/>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</si>
  <si>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family val="2"/>
      </rPr>
      <t xml:space="preserve">16/07/2021. </t>
    </r>
    <r>
      <rPr>
        <sz val="11"/>
        <color theme="1"/>
        <rFont val="Arial"/>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</si>
  <si>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family val="2"/>
      </rPr>
      <t xml:space="preserve">
Se solicita pasar el estado de esta acción a ejecutada, </t>
    </r>
    <r>
      <rPr>
        <sz val="11"/>
        <color theme="1"/>
        <rFont val="Arial"/>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</si>
  <si>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family val="2"/>
      </rPr>
      <t xml:space="preserve">18/01/2021. </t>
    </r>
    <r>
      <rPr>
        <sz val="11"/>
        <color theme="1"/>
        <rFont val="Arial"/>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</si>
  <si>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family val="2"/>
      </rPr>
      <t xml:space="preserve">
</t>
    </r>
    <r>
      <rPr>
        <sz val="11"/>
        <color rgb="FFFF0000"/>
        <rFont val="Arial"/>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</si>
  <si>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</si>
  <si>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family val="2"/>
      </rPr>
      <t xml:space="preserve">30/06/2021. </t>
    </r>
    <r>
      <rPr>
        <sz val="11"/>
        <rFont val="Arial"/>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family val="2"/>
      </rPr>
      <t xml:space="preserve">25/05/2021.  </t>
    </r>
    <r>
      <rPr>
        <sz val="11"/>
        <rFont val="Arial"/>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family val="2"/>
      </rPr>
      <t xml:space="preserve">Memorando 20211020144573 del 2 de junio 2021.  </t>
    </r>
    <r>
      <rPr>
        <sz val="11"/>
        <rFont val="Arial"/>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</si>
  <si>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</si>
  <si>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la actualización del plan y el cronograma de trabajo.
</t>
    </r>
  </si>
  <si>
    <r>
      <rPr>
        <b/>
        <sz val="11"/>
        <rFont val="Arial"/>
        <family val="2"/>
      </rPr>
      <t>Como avance de gestión,</t>
    </r>
    <r>
      <rPr>
        <sz val="11"/>
        <rFont val="Arial"/>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</si>
  <si>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rFont val="Arial"/>
        <family val="2"/>
      </rPr>
      <t>11/10/2021.</t>
    </r>
    <r>
      <rPr>
        <sz val="11"/>
        <rFont val="Arial"/>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</si>
  <si>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rFont val="Arial"/>
        <family val="2"/>
      </rPr>
      <t>14/01/2022.</t>
    </r>
    <r>
      <rPr>
        <sz val="11"/>
        <rFont val="Arial"/>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</si>
  <si>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rFont val="Arial"/>
        <family val="2"/>
      </rPr>
      <t>Hallazgo 10. Enfoque de género en el POSPR – Ovejas - Sucre</t>
    </r>
    <r>
      <rPr>
        <sz val="11"/>
        <rFont val="Arial"/>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</si>
  <si>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de las 2 planillas POSPR.</t>
    </r>
  </si>
  <si>
    <r>
      <rPr>
        <b/>
        <sz val="11"/>
        <color theme="1"/>
        <rFont val="Arial"/>
        <family val="2"/>
      </rPr>
      <t>17/01/2021.</t>
    </r>
    <r>
      <rPr>
        <sz val="11"/>
        <color theme="1"/>
        <rFont val="Arial"/>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</si>
  <si>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family val="2"/>
      </rPr>
      <t>Avance de gestión</t>
    </r>
    <r>
      <rPr>
        <sz val="11"/>
        <color theme="1"/>
        <rFont val="Arial"/>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</si>
  <si>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family val="2"/>
      </rPr>
      <t>11/10/2021.</t>
    </r>
    <r>
      <rPr>
        <sz val="11"/>
        <color theme="1"/>
        <rFont val="Arial"/>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</si>
  <si>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rPr>
        <b/>
        <sz val="11"/>
        <color theme="1"/>
        <rFont val="Arial"/>
        <family val="2"/>
      </rPr>
      <t xml:space="preserve">20/01/2022.  </t>
    </r>
    <r>
      <rPr>
        <sz val="11"/>
        <color theme="1"/>
        <rFont val="Arial"/>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family val="2"/>
      </rPr>
      <t xml:space="preserve">
14/01/2022. </t>
    </r>
    <r>
      <rPr>
        <sz val="11"/>
        <color theme="1"/>
        <rFont val="Arial"/>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</si>
  <si>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rFont val="Arial"/>
        <family val="2"/>
      </rPr>
      <t xml:space="preserve">Hallazgo 11. Tiempo en la ejecución del Barrido predial. </t>
    </r>
    <r>
      <rPr>
        <sz val="11"/>
        <rFont val="Arial"/>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family val="2"/>
      </rPr>
      <t xml:space="preserve">Tabla 11, anexo a la POSP de Ovejas): </t>
    </r>
    <r>
      <rPr>
        <sz val="11"/>
        <rFont val="Arial"/>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family val="2"/>
      </rPr>
      <t>Respuesta de la Agencia Nacional de Tierras</t>
    </r>
    <r>
      <rPr>
        <sz val="11"/>
        <rFont val="Arial"/>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family val="2"/>
      </rPr>
      <t>Análisis de Respuesta</t>
    </r>
    <r>
      <rPr>
        <sz val="11"/>
        <rFont val="Arial"/>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</si>
  <si>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r>
      <rPr>
        <b/>
        <sz val="11"/>
        <color theme="1"/>
        <rFont val="Arial"/>
        <family val="2"/>
      </rPr>
      <t>14/01/2022</t>
    </r>
    <r>
      <rPr>
        <sz val="11"/>
        <color theme="1"/>
        <rFont val="Arial"/>
        <family val="2"/>
      </rPr>
      <t>.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</si>
  <si>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family val="2"/>
      </rPr>
      <t>16/07/2021.</t>
    </r>
    <r>
      <rPr>
        <sz val="11"/>
        <color theme="1"/>
        <rFont val="Arial"/>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family val="2"/>
      </rPr>
      <t>Acta No. 42 del 25/03/2021,</t>
    </r>
    <r>
      <rPr>
        <sz val="11"/>
        <color theme="1"/>
        <rFont val="Arial"/>
        <family val="2"/>
      </rPr>
      <t xml:space="preserve"> en la cual se presentan avances en la implementación de POSPR para el municipio del Guamo y Valencia.
</t>
    </r>
    <r>
      <rPr>
        <b/>
        <sz val="11"/>
        <color theme="1"/>
        <rFont val="Arial"/>
        <family val="2"/>
      </rPr>
      <t>Acta 21 Vigésimo Primer</t>
    </r>
    <r>
      <rPr>
        <sz val="11"/>
        <color theme="1"/>
        <rFont val="Arial"/>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</si>
  <si>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family val="2"/>
      </rPr>
      <t>Se solicita pasar el estado de esta acción a ejecutada</t>
    </r>
    <r>
      <rPr>
        <sz val="11"/>
        <color theme="1"/>
        <rFont val="Arial"/>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</si>
  <si>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family val="2"/>
      </rPr>
      <t xml:space="preserve">11/10/2021.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Convenio 361 FAO - ANT (5)</t>
    </r>
    <r>
      <rPr>
        <sz val="11"/>
        <color theme="1"/>
        <rFont val="Arial"/>
        <family val="2"/>
      </rPr>
      <t xml:space="preserve">: Acta 43 de 26/01/201 y 26/02/2021, Acta 45 del 25/03/2021, Acta 46 del 29/04/2021, Acta 47 del 26/05/2021, Acta 48 del 07/07/2021 y Acta 49 del 10/08/2021.
</t>
    </r>
    <r>
      <rPr>
        <b/>
        <sz val="11"/>
        <color theme="1"/>
        <rFont val="Arial"/>
        <family val="2"/>
      </rPr>
      <t>Convenio 1278 FAO - ANT (6)</t>
    </r>
    <r>
      <rPr>
        <sz val="11"/>
        <color theme="1"/>
        <rFont val="Arial"/>
        <family val="2"/>
      </rPr>
      <t xml:space="preserve">: Acta 16 del 11/02/2021 y 29/01/2021, Acta 17 del 02/03/2021, Acta 18 del 09/04/2021, Acta 19 del23/03/2021, Acta 21 del 29/04/2021, Acta del 27/05/2021 y Acta del 23/03/2021.
</t>
    </r>
    <r>
      <rPr>
        <b/>
        <sz val="11"/>
        <color theme="1"/>
        <rFont val="Arial"/>
        <family val="2"/>
      </rPr>
      <t>Convenio  986/2017 OIM (1</t>
    </r>
    <r>
      <rPr>
        <sz val="11"/>
        <color theme="1"/>
        <rFont val="Arial"/>
        <family val="2"/>
      </rPr>
      <t xml:space="preserve">): Acta 57 del 15/02/2021, Acta 58 del 26/02/2021 y 08/03/2021.
</t>
    </r>
    <r>
      <rPr>
        <b/>
        <sz val="11"/>
        <color theme="1"/>
        <rFont val="Arial"/>
        <family val="2"/>
      </rPr>
      <t>Convenio 951/2017 PNTP (3)</t>
    </r>
    <r>
      <rPr>
        <sz val="11"/>
        <color theme="1"/>
        <rFont val="Arial"/>
        <family val="2"/>
      </rPr>
      <t xml:space="preserve">: Acta 10 del 25/02/2021, Acta 12 del 22/04/2021, Acta 11 del 25/03/2021 y Acta 13 del 27/05/2021.
</t>
    </r>
    <r>
      <rPr>
        <b/>
        <sz val="11"/>
        <color theme="1"/>
        <rFont val="Arial"/>
        <family val="2"/>
      </rPr>
      <t xml:space="preserve">Convenio PNUD (1): </t>
    </r>
    <r>
      <rPr>
        <sz val="11"/>
        <color theme="1"/>
        <rFont val="Arial"/>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</si>
  <si>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family val="2"/>
      </rPr>
      <t xml:space="preserve">14/01/2022.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 xml:space="preserve">Convenio 361 FAO - ANT (10): </t>
    </r>
    <r>
      <rPr>
        <sz val="11"/>
        <color theme="1"/>
        <rFont val="Arial"/>
        <family val="2"/>
      </rPr>
      <t>Acta 43 de 26/01/201 y 09/02/2021, Acta 44 del 26/02/2021, Acta 45 del 25/03/2021, Acta 46 del 29/04/2021, Acta 47 del 26/05/2021, Acta 48 del 07/07/2021, Acta 49 del 10/08/2021,  Acta 50 del 14/09/2021 y Acta 51 del 15/10/2021.</t>
    </r>
    <r>
      <rPr>
        <b/>
        <sz val="11"/>
        <color theme="1"/>
        <rFont val="Arial"/>
        <family val="2"/>
      </rPr>
      <t xml:space="preserve">
Convenio 1278 FAO - ANT (8): </t>
    </r>
    <r>
      <rPr>
        <sz val="11"/>
        <color theme="1"/>
        <rFont val="Arial"/>
        <family val="2"/>
      </rPr>
      <t>Acta 16 del 11/02/2021 y 29/01/2021, Acta 17 del 02/03/2021, Acta 18 del 09/04/2021, Acta 19 del23/03/2021, Acta 20 del 26/04/2021, Acta 21 del 29/04/2021 y Acta 22 del 27/05/2021.</t>
    </r>
    <r>
      <rPr>
        <b/>
        <sz val="11"/>
        <color theme="1"/>
        <rFont val="Arial"/>
        <family val="2"/>
      </rPr>
      <t xml:space="preserve">
Convenio  986/2017 OIM (15): </t>
    </r>
    <r>
      <rPr>
        <sz val="11"/>
        <color theme="1"/>
        <rFont val="Arial"/>
        <family val="2"/>
      </rPr>
      <t>Acta 56 del 02/02/2021</t>
    </r>
    <r>
      <rPr>
        <b/>
        <sz val="11"/>
        <color theme="1"/>
        <rFont val="Arial"/>
        <family val="2"/>
      </rPr>
      <t xml:space="preserve">, </t>
    </r>
    <r>
      <rPr>
        <sz val="11"/>
        <color theme="1"/>
        <rFont val="Arial"/>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family val="2"/>
      </rPr>
      <t xml:space="preserve">
Convenio PNTP (4): </t>
    </r>
    <r>
      <rPr>
        <sz val="11"/>
        <color theme="1"/>
        <rFont val="Arial"/>
        <family val="2"/>
      </rPr>
      <t>Acta 10 del 25/02/2021, Acta 11 del 25/03/2021, Acta 12 del 22/04/2021 y Acta 13 del 27/05/2021.</t>
    </r>
    <r>
      <rPr>
        <b/>
        <sz val="11"/>
        <color theme="1"/>
        <rFont val="Arial"/>
        <family val="2"/>
      </rPr>
      <t xml:space="preserve">
Convenio 951/2017 PNUD (9): </t>
    </r>
    <r>
      <rPr>
        <sz val="11"/>
        <color theme="1"/>
        <rFont val="Arial"/>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</si>
  <si>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rFont val="Arial"/>
        <family val="2"/>
      </rPr>
      <t xml:space="preserve">Hallazgo 12. Informes de seguimiento en el POSPR de Ovejas. </t>
    </r>
    <r>
      <rPr>
        <sz val="11"/>
        <rFont val="Arial"/>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</si>
  <si>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color theme="1"/>
        <rFont val="Arial"/>
        <family val="2"/>
      </rPr>
      <t>16/07/2021.</t>
    </r>
    <r>
      <rPr>
        <sz val="11"/>
        <color theme="1"/>
        <rFont val="Arial"/>
        <family val="2"/>
      </rPr>
      <t xml:space="preserve"> La acción de mejora presentó cumplimiento, toda vez que, se observó  instrumentos de seguimiento para la implementación de los POSPR.  </t>
    </r>
  </si>
  <si>
    <r>
      <rPr>
        <b/>
        <sz val="11"/>
        <color theme="1"/>
        <rFont val="Arial"/>
        <family val="2"/>
      </rPr>
      <t>16/07/2021.</t>
    </r>
    <r>
      <rPr>
        <sz val="11"/>
        <color theme="1"/>
        <rFont val="Arial"/>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family val="2"/>
      </rPr>
      <t>"Formulario Registro de Avance Implementación POSPR"</t>
    </r>
    <r>
      <rPr>
        <sz val="11"/>
        <color theme="1"/>
        <rFont val="Arial"/>
        <family val="2"/>
      </rPr>
      <t xml:space="preserve"> cuyo objetivo es captura es recolectar información semanal y mensual que de cuenta del avance de la implementación de los POSPR, siguiendo  la ruta metodológica establecida para tal fin. </t>
    </r>
    <r>
      <rPr>
        <b/>
        <sz val="11"/>
        <color theme="1"/>
        <rFont val="Arial"/>
        <family val="2"/>
      </rPr>
      <t>Tabla de contenido Informes de Supervisión</t>
    </r>
    <r>
      <rPr>
        <sz val="11"/>
        <color theme="1"/>
        <rFont val="Arial"/>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</si>
  <si>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rPr>
        <b/>
        <sz val="11"/>
        <rFont val="Arial"/>
        <family val="2"/>
      </rPr>
      <t xml:space="preserve">Hallazgo 13. Módulo étnico en el RESO. </t>
    </r>
    <r>
      <rPr>
        <sz val="1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</si>
  <si>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</si>
  <si>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family val="2"/>
      </rPr>
      <t xml:space="preserve">13/07/2021. </t>
    </r>
    <r>
      <rPr>
        <sz val="11"/>
        <color theme="1"/>
        <rFont val="Arial"/>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http://intranet.agenciadetierras.gov.co/wp-content/uploads/2020/02/FISO_Etnico_2020_v3.pdf</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</si>
  <si>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family val="2"/>
      </rPr>
      <t xml:space="preserve">22/10/2021. </t>
    </r>
    <r>
      <rPr>
        <sz val="11"/>
        <color theme="1"/>
        <rFont val="Arial"/>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family val="2"/>
      </rPr>
      <t xml:space="preserve">
15/10/2021. </t>
    </r>
    <r>
      <rPr>
        <sz val="11"/>
        <color theme="1"/>
        <rFont val="Arial"/>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 xml:space="preserve">http://intranet.agenciadetierras.gov.co/wp-content/uploads/2020/02/FISO_Etnico_2020_v3.pdf </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</si>
  <si>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family val="2"/>
      </rPr>
      <t xml:space="preserve">19/01/2022.  </t>
    </r>
    <r>
      <rPr>
        <sz val="11"/>
        <color theme="1"/>
        <rFont val="Arial"/>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</si>
  <si>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family val="2"/>
      </rPr>
      <t xml:space="preserve">26/04/2022. </t>
    </r>
    <r>
      <rPr>
        <sz val="11"/>
        <color theme="1"/>
        <rFont val="Arial"/>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</si>
  <si>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rFont val="Arial"/>
        <family val="2"/>
      </rPr>
      <t xml:space="preserve">Hallazgo 14. Diligenciamiento parcial del módulo RESO </t>
    </r>
    <r>
      <rPr>
        <sz val="11"/>
        <rFont val="Arial"/>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family val="2"/>
      </rPr>
      <t xml:space="preserve">
Tabla 23. Variables Reporte RESO – ANT
</t>
    </r>
    <r>
      <rPr>
        <sz val="11"/>
        <rFont val="Arial"/>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</si>
  <si>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t xml:space="preserve">Analizar la efectividad de las  reglas de validación para la captura del dato y revisar el lineamiento para el diligenciamiento del FISO. </t>
    </r>
    <r>
      <rPr>
        <sz val="11"/>
        <color rgb="FFFF0000"/>
        <rFont val="Arial"/>
        <family val="2"/>
      </rPr>
      <t xml:space="preserve">
</t>
    </r>
  </si>
  <si>
    <r>
      <rPr>
        <b/>
        <sz val="11"/>
        <color theme="1"/>
        <rFont val="Arial"/>
        <family val="2"/>
      </rPr>
      <t xml:space="preserve">14/07/2021. </t>
    </r>
    <r>
      <rPr>
        <sz val="11"/>
        <color theme="1"/>
        <rFont val="Arial"/>
        <family val="2"/>
      </rPr>
      <t xml:space="preserve"> En concordancia con lo anterior, la acción de mejora presentó cumplimiento, toda vez que, se observó Informe sobre el análisis de la validación de la captura de datos en el FISO.</t>
    </r>
  </si>
  <si>
    <r>
      <rPr>
        <b/>
        <sz val="11"/>
        <color theme="1"/>
        <rFont val="Arial"/>
        <family val="2"/>
      </rPr>
      <t xml:space="preserve">14/07/2021. </t>
    </r>
    <r>
      <rPr>
        <sz val="11"/>
        <color theme="1"/>
        <rFont val="Arial"/>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</si>
  <si>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family val="2"/>
      </rPr>
      <t>14/07/2021.</t>
    </r>
    <r>
      <rPr>
        <sz val="11"/>
        <color theme="1"/>
        <rFont val="Arial"/>
        <family val="2"/>
      </rPr>
      <t xml:space="preserve"> La acción de mejora se encuentra términos,  presentó avances de gestión documentados, su ejecución se encuentra programada para el periodo comprendido del 22/02/2021 al 17/09/2021.</t>
    </r>
  </si>
  <si>
    <r>
      <rPr>
        <b/>
        <sz val="11"/>
        <color theme="1"/>
        <rFont val="Arial"/>
        <family val="2"/>
      </rPr>
      <t>Se solicita pasar el estado de esta acción a ejecutada,</t>
    </r>
    <r>
      <rPr>
        <sz val="11"/>
        <color theme="1"/>
        <rFont val="Arial"/>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</si>
  <si>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t xml:space="preserve">12/10/2021. </t>
    </r>
    <r>
      <rPr>
        <sz val="11"/>
        <color theme="1"/>
        <rFont val="Arial"/>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</si>
  <si>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rFont val="Arial"/>
        <family val="2"/>
      </rPr>
      <t xml:space="preserve">Hallazgo 15. Valoración y puntuación en el trámite del RESO (Presunto alcance disciplinario 2).  </t>
    </r>
    <r>
      <rPr>
        <sz val="11"/>
        <rFont val="Arial"/>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</si>
  <si>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color theme="1"/>
        <rFont val="Arial"/>
        <family val="2"/>
      </rPr>
      <t>15/01/2022.  L</t>
    </r>
    <r>
      <rPr>
        <sz val="11"/>
        <color theme="1"/>
        <rFont val="Arial"/>
        <family val="2"/>
      </rPr>
      <t xml:space="preserve">a acción de mejora presentó cumplimiento, toda vez que, se observaron soportes relacionados con la entrega de la actividad/unidad de medida propuesta en este PMI. </t>
    </r>
  </si>
  <si>
    <r>
      <rPr>
        <b/>
        <sz val="11"/>
        <color theme="1"/>
        <rFont val="Arial"/>
        <family val="2"/>
      </rPr>
      <t xml:space="preserve">Como avance de gestión, </t>
    </r>
    <r>
      <rPr>
        <sz val="11"/>
        <color theme="1"/>
        <rFont val="Arial"/>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</si>
  <si>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family val="2"/>
      </rPr>
      <t>9/10/2021.</t>
    </r>
    <r>
      <rPr>
        <sz val="11"/>
        <color theme="1"/>
        <rFont val="Arial"/>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</si>
  <si>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</si>
  <si>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rFont val="Arial"/>
        <family val="2"/>
      </rPr>
      <t>Hallazgo 16.  Mecanismo masivo nacional de publicación del RESO,</t>
    </r>
    <r>
      <rPr>
        <sz val="11"/>
        <rFont val="Arial"/>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</si>
  <si>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color theme="1"/>
        <rFont val="Arial"/>
        <family val="2"/>
      </rPr>
      <t>15/01/2022.</t>
    </r>
    <r>
      <rPr>
        <sz val="11"/>
        <color theme="1"/>
        <rFont val="Arial"/>
        <family val="2"/>
      </rPr>
      <t xml:space="preserve">  La acción de mejora presentó cumplimiento, toda vez que, existen fundamentos documentados con la entrega de la actividad/unidad de medida propuesta en este PMI.</t>
    </r>
  </si>
  <si>
    <r>
      <rPr>
        <b/>
        <sz val="11"/>
        <color theme="1"/>
        <rFont val="Arial"/>
        <family val="2"/>
      </rPr>
      <t xml:space="preserve">Como avance de gestión, </t>
    </r>
    <r>
      <rPr>
        <sz val="11"/>
        <color theme="1"/>
        <rFont val="Arial"/>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</si>
  <si>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rPr>
        <b/>
        <sz val="11"/>
        <color theme="1"/>
        <rFont val="Arial"/>
        <family val="2"/>
      </rPr>
      <t xml:space="preserve">9/10/2021. </t>
    </r>
    <r>
      <rPr>
        <sz val="11"/>
        <color theme="1"/>
        <rFont val="Arial"/>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</si>
  <si>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</si>
  <si>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rFont val="Arial"/>
        <family val="2"/>
      </rPr>
      <t xml:space="preserve">Hallazgo 17. Documento preliminar de análisis predial para dar apertura al expediente  </t>
    </r>
    <r>
      <rPr>
        <sz val="11"/>
        <rFont val="Arial"/>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</si>
  <si>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</si>
  <si>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t xml:space="preserve">16/07/2021.  </t>
    </r>
    <r>
      <rPr>
        <sz val="11"/>
        <color theme="1"/>
        <rFont val="Arial"/>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</si>
  <si>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t xml:space="preserve">Avance de producto
</t>
    </r>
    <r>
      <rPr>
        <sz val="7.7"/>
        <color theme="1"/>
        <rFont val="Arial"/>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family val="2"/>
      </rPr>
      <t xml:space="preserve">
Avance de gestión
</t>
    </r>
    <r>
      <rPr>
        <sz val="11"/>
        <color theme="1"/>
        <rFont val="Arial"/>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</si>
  <si>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t>11/10/2021.</t>
    </r>
    <r>
      <rPr>
        <sz val="11"/>
        <color theme="1"/>
        <rFont val="Arial"/>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</si>
  <si>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t>14/01/2022.</t>
    </r>
    <r>
      <rPr>
        <sz val="11"/>
        <color theme="1"/>
        <rFont val="Arial"/>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</si>
  <si>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rFont val="Arial"/>
        <family val="2"/>
      </rPr>
      <t xml:space="preserve">Hallazgo 17. Documento preliminar de análisis predial para dar apertura al expediente  </t>
    </r>
    <r>
      <rPr>
        <sz val="11"/>
        <rFont val="Arial"/>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</si>
  <si>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t xml:space="preserve">Gestionar la actualización de las tablas de retención documental </t>
    </r>
    <r>
      <rPr>
        <b/>
        <sz val="11"/>
        <rFont val="Arial"/>
        <family val="2"/>
      </rPr>
      <t>para las series documentales del procedimiento único en el marco de la actuación por oferta</t>
    </r>
    <r>
      <rPr>
        <sz val="11"/>
        <rFont val="Arial"/>
        <family val="2"/>
      </rPr>
      <t xml:space="preserve">, ajustándolas a la normatividad vigente.  </t>
    </r>
  </si>
  <si>
    <r>
      <rPr>
        <b/>
        <sz val="11"/>
        <color theme="1"/>
        <rFont val="Arial"/>
        <family val="2"/>
      </rPr>
      <t>14/01/2022.</t>
    </r>
    <r>
      <rPr>
        <sz val="11"/>
        <color theme="1"/>
        <rFont val="Arial"/>
        <family val="2"/>
      </rPr>
      <t xml:space="preserve">  Atendiendo los avances de gestión y evidencias allegadas, la acción de mejora presentó cumplimiento, toda vez que, se evidenció la actualización de las TRD de las series del procedimiento único.</t>
    </r>
  </si>
  <si>
    <r>
      <rPr>
        <b/>
        <sz val="11"/>
        <color theme="1"/>
        <rFont val="Arial"/>
        <family val="2"/>
      </rPr>
      <t xml:space="preserve">16/07/2021. </t>
    </r>
    <r>
      <rPr>
        <sz val="11"/>
        <color theme="1"/>
        <rFont val="Arial"/>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</si>
  <si>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family val="2"/>
      </rPr>
      <t xml:space="preserve">Como avance de gestión, </t>
    </r>
    <r>
      <rPr>
        <sz val="11"/>
        <color theme="1"/>
        <rFont val="Arial"/>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</si>
  <si>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family val="2"/>
      </rPr>
      <t xml:space="preserve">11/10/2021. </t>
    </r>
    <r>
      <rPr>
        <sz val="11"/>
        <color theme="1"/>
        <rFont val="Arial"/>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</si>
  <si>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family val="2"/>
      </rPr>
      <t xml:space="preserve">14/01/2022. </t>
    </r>
    <r>
      <rPr>
        <sz val="11"/>
        <color theme="1"/>
        <rFont val="Arial"/>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</si>
  <si>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rFont val="Arial"/>
        <family val="2"/>
      </rPr>
      <t xml:space="preserve">Hallazgo 18. Vocación Productiva de los Predios - POSPR Ovejas-Sucre </t>
    </r>
    <r>
      <rPr>
        <sz val="11"/>
        <rFont val="Arial"/>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</si>
  <si>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color theme="1"/>
        <rFont val="Arial"/>
        <family val="2"/>
      </rPr>
      <t xml:space="preserve">18/10/2021.  </t>
    </r>
    <r>
      <rPr>
        <sz val="11"/>
        <color theme="1"/>
        <rFont val="Arial"/>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</si>
  <si>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family val="2"/>
      </rPr>
      <t>16/07/2021</t>
    </r>
    <r>
      <rPr>
        <sz val="11"/>
        <color theme="1"/>
        <rFont val="Arial"/>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</si>
  <si>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family val="2"/>
      </rPr>
      <t xml:space="preserve">
Se solicita pasar el estado de esta acción a ejecutada,</t>
    </r>
    <r>
      <rPr>
        <sz val="11"/>
        <color theme="1"/>
        <rFont val="Arial"/>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</si>
  <si>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18/10/2021.</t>
    </r>
    <r>
      <rPr>
        <sz val="11"/>
        <color theme="1"/>
        <rFont val="Arial"/>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</si>
  <si>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rFont val="Arial"/>
        <family val="2"/>
      </rPr>
      <t xml:space="preserve">Hallazgo 19. Acciones para la constitución de reglamentos de playones comunales en el POSPR de Ovejas (Sucre) </t>
    </r>
    <r>
      <rPr>
        <sz val="11"/>
        <rFont val="Arial"/>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</si>
  <si>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color theme="1"/>
        <rFont val="Arial"/>
        <family val="2"/>
      </rPr>
      <t xml:space="preserve">11/10/2021. </t>
    </r>
    <r>
      <rPr>
        <sz val="11"/>
        <color theme="1"/>
        <rFont val="Arial"/>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</si>
  <si>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rPr>
        <b/>
        <sz val="11"/>
        <color theme="1"/>
        <rFont val="Arial"/>
        <family val="2"/>
      </rPr>
      <t xml:space="preserve">16/07/2021. </t>
    </r>
    <r>
      <rPr>
        <sz val="11"/>
        <color theme="1"/>
        <rFont val="Arial"/>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</si>
  <si>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</si>
  <si>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family val="2"/>
      </rPr>
      <t>11/10/2021.</t>
    </r>
    <r>
      <rPr>
        <sz val="11"/>
        <color theme="1"/>
        <rFont val="Arial"/>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</si>
  <si>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rFont val="Arial"/>
        <family val="2"/>
      </rPr>
      <t>Hallazgo 20. Plan de Mejoramiento- Hallazgo 2.3.4. Mora – desfase- en Inicio de la fase de implementación de los POSPR (ANT)</t>
    </r>
    <r>
      <rPr>
        <sz val="11"/>
        <rFont val="Arial"/>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</si>
  <si>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r>
      <rPr>
        <b/>
        <sz val="11"/>
        <color theme="1"/>
        <rFont val="Arial"/>
        <family val="2"/>
      </rPr>
      <t>11/10/2021.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</si>
  <si>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family val="2"/>
      </rPr>
      <t>16/07/2021</t>
    </r>
    <r>
      <rPr>
        <sz val="11"/>
        <color theme="1"/>
        <rFont val="Arial"/>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</si>
  <si>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rPr>
        <b/>
        <sz val="11"/>
        <color theme="1"/>
        <rFont val="Arial"/>
        <family val="2"/>
      </rPr>
      <t>Se solicita pasar el estado de esta acción a ejecutada,</t>
    </r>
    <r>
      <rPr>
        <sz val="11"/>
        <color theme="1"/>
        <rFont val="Arial"/>
        <family val="2"/>
      </rPr>
      <t xml:space="preserve"> ya que en la mesa de OSPR No.11 realizada el 27 de mayo y la 12 realizada el 31 de agosto, se presentaron los gestiones adelantadas para la consecución de recursos dirigidos a implementar los 18 POSPR formulados y aprobados.  </t>
    </r>
  </si>
  <si>
    <r>
      <t xml:space="preserve">11/10/2021. </t>
    </r>
    <r>
      <rPr>
        <sz val="11"/>
        <color theme="1"/>
        <rFont val="Arial"/>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</si>
  <si>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family val="2"/>
      </rPr>
      <t xml:space="preserve">HALLAZGO 21. Plan de Mejoramiento Hallazgo 2.5.1 Creación e incorporación de recursos monetarios del fondo para la reforma rural integral.  </t>
    </r>
    <r>
      <rPr>
        <sz val="1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</si>
  <si>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AME-562.</t>
    </r>
  </si>
  <si>
    <r>
      <t xml:space="preserve">19/07/2021. </t>
    </r>
    <r>
      <rPr>
        <sz val="11"/>
        <color theme="1"/>
        <rFont val="Arial"/>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</si>
  <si>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t xml:space="preserve">19/10/2021. </t>
    </r>
    <r>
      <rPr>
        <sz val="11"/>
        <color theme="1"/>
        <rFont val="Arial"/>
        <family val="2"/>
      </rPr>
      <t>La acción de mejora se encuentra en términos, su ejecución finaliza el 31/12/2021.  Para el periodo evaluado no se reportaron avances de gestión.</t>
    </r>
  </si>
  <si>
    <r>
      <rPr>
        <b/>
        <sz val="11"/>
        <color theme="1"/>
        <rFont val="Arial"/>
        <family val="2"/>
      </rPr>
      <t>11/01/2022.</t>
    </r>
    <r>
      <rPr>
        <sz val="11"/>
        <color theme="1"/>
        <rFont val="Arial"/>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</si>
  <si>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t xml:space="preserve">Hasta la fecha no se ha realizado la acción, considerando que se refiere a la realización de </t>
    </r>
    <r>
      <rPr>
        <b/>
        <sz val="11"/>
        <color theme="1"/>
        <rFont val="Arial"/>
        <family val="2"/>
      </rPr>
      <t>análisis trimestra</t>
    </r>
    <r>
      <rPr>
        <sz val="11"/>
        <color theme="1"/>
        <rFont val="Arial"/>
        <family val="2"/>
      </rPr>
      <t>l sobre la ejecución presupuestal de las Subcuentas del Fondo de Tierras. Por lo tanto, el primer análisis trimestral de 2022 solo se podrá realizar una vez finalizado el primer trimestre, es decir durante el me de abril de 2022.</t>
    </r>
  </si>
  <si>
    <r>
      <rPr>
        <b/>
        <sz val="11"/>
        <color theme="1"/>
        <rFont val="Arial"/>
        <family val="2"/>
      </rPr>
      <t xml:space="preserve">26/04/2022. </t>
    </r>
    <r>
      <rPr>
        <sz val="11"/>
        <color theme="1"/>
        <rFont val="Arial"/>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family val="2"/>
      </rPr>
      <t xml:space="preserve">
22/04/2022.</t>
    </r>
    <r>
      <rPr>
        <sz val="11"/>
        <color theme="1"/>
        <rFont val="Arial"/>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family val="2"/>
      </rPr>
      <t xml:space="preserve">
12/04/2022.</t>
    </r>
    <r>
      <rPr>
        <sz val="11"/>
        <color theme="1"/>
        <rFont val="Arial"/>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</si>
  <si>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family val="2"/>
      </rPr>
      <t xml:space="preserve">HALLAZGO 21. Plan de Mejoramiento Hallazgo 2.5.1 Creación e incorporación de recursos monetarios del fondo para la reforma rural integral.  </t>
    </r>
    <r>
      <rPr>
        <sz val="11"/>
        <color theme="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</si>
  <si>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26/07/2022.   </t>
    </r>
    <r>
      <rPr>
        <sz val="11"/>
        <color theme="1"/>
        <rFont val="Arial"/>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</si>
  <si>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family val="2"/>
      </rPr>
      <t>19/07/2022</t>
    </r>
    <r>
      <rPr>
        <sz val="11"/>
        <color theme="1"/>
        <rFont val="Arial"/>
        <family val="2"/>
      </rPr>
      <t xml:space="preserve"> -</t>
    </r>
    <r>
      <rPr>
        <sz val="11"/>
        <rFont val="Arial"/>
        <family val="2"/>
      </rPr>
      <t xml:space="preserve"> La Oficina de Planeación reporta dos actas de reuniones que se realizaron, la primera el 19 de abril del 2022 y la segunda</t>
    </r>
    <r>
      <rPr>
        <b/>
        <sz val="11"/>
        <rFont val="Arial"/>
        <family val="2"/>
      </rPr>
      <t xml:space="preserve"> </t>
    </r>
    <r>
      <rPr>
        <sz val="11"/>
        <rFont val="Arial"/>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</si>
  <si>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r>
      <rPr>
        <b/>
        <sz val="11"/>
        <color theme="1"/>
        <rFont val="Arial"/>
        <family val="2"/>
      </rPr>
      <t xml:space="preserve">26/07/2022.  </t>
    </r>
    <r>
      <rPr>
        <sz val="11"/>
        <color theme="1"/>
        <rFont val="Arial"/>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family val="2"/>
      </rPr>
      <t xml:space="preserve">
25/07/2022.</t>
    </r>
    <r>
      <rPr>
        <sz val="11"/>
        <color theme="1"/>
        <rFont val="Arial"/>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family val="2"/>
      </rPr>
      <t xml:space="preserve">
24/07/2022.  </t>
    </r>
    <r>
      <rPr>
        <sz val="11"/>
        <color theme="1"/>
        <rFont val="Arial"/>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family val="2"/>
      </rPr>
      <t>Acta No. 002 del 28/06/2022</t>
    </r>
    <r>
      <rPr>
        <sz val="11"/>
        <color theme="1"/>
        <rFont val="Arial"/>
        <family val="2"/>
      </rPr>
      <t xml:space="preserve">, seguimiento a asignación presupuestal del Fondo de Tierras en cumplimiento de la Reforma Rural Integral - Decreto 902 de 2017. 
</t>
    </r>
    <r>
      <rPr>
        <b/>
        <sz val="11"/>
        <color theme="1"/>
        <rFont val="Arial"/>
        <family val="2"/>
      </rPr>
      <t>Acta No. 001 del 19/04/2022</t>
    </r>
    <r>
      <rPr>
        <sz val="11"/>
        <color theme="1"/>
        <rFont val="Arial"/>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</si>
  <si>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r>
      <rPr>
        <b/>
        <sz val="11"/>
        <rFont val="Arial"/>
        <family val="2"/>
      </rPr>
      <t xml:space="preserve">Hallazgo 22. Plan de mejoramiento. Hallazgo 2.2.2 calidad de los datos del Sistema Integrado de Tierras -SIT- RESO  </t>
    </r>
    <r>
      <rPr>
        <sz val="1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</si>
  <si>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color theme="1"/>
        <rFont val="Arial"/>
        <family val="2"/>
      </rPr>
      <t>21/07/2021.</t>
    </r>
    <r>
      <rPr>
        <sz val="11"/>
        <color theme="1"/>
        <rFont val="Arial"/>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</si>
  <si>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r>
      <rPr>
        <b/>
        <sz val="11"/>
        <color theme="1"/>
        <rFont val="Arial"/>
        <family val="2"/>
      </rPr>
      <t xml:space="preserve">21/07/2021. </t>
    </r>
    <r>
      <rPr>
        <sz val="11"/>
        <color theme="1"/>
        <rFont val="Arial"/>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</si>
  <si>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family val="2"/>
      </rPr>
      <t>Se solicita pasar el estado de esta acción a ejecutada,</t>
    </r>
    <r>
      <rPr>
        <sz val="11"/>
        <color theme="1"/>
        <rFont val="Arial"/>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</si>
  <si>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family val="2"/>
      </rPr>
      <t>9/10/2021</t>
    </r>
    <r>
      <rPr>
        <sz val="11"/>
        <color theme="1"/>
        <rFont val="Arial"/>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</si>
  <si>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family val="2"/>
      </rPr>
      <t>22/07/2021.</t>
    </r>
    <r>
      <rPr>
        <sz val="11"/>
        <color theme="1"/>
        <rFont val="Arial"/>
        <family val="2"/>
      </rPr>
      <t xml:space="preserve">  La acción presentó cumplimiento, toda vez que, se observó el  Cronograma de capacitación y listas de asistencia</t>
    </r>
  </si>
  <si>
    <r>
      <rPr>
        <b/>
        <sz val="11"/>
        <color theme="1"/>
        <rFont val="Arial"/>
        <family val="2"/>
      </rPr>
      <t xml:space="preserve">22/07/2021 </t>
    </r>
    <r>
      <rPr>
        <sz val="11"/>
        <color theme="1"/>
        <rFont val="Arial"/>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family val="2"/>
      </rPr>
      <t xml:space="preserve">
21/07/2021
</t>
    </r>
    <r>
      <rPr>
        <sz val="11"/>
        <color theme="1"/>
        <rFont val="Arial"/>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family val="2"/>
      </rPr>
      <t xml:space="preserve">
14/07/2021.</t>
    </r>
    <r>
      <rPr>
        <sz val="11"/>
        <color theme="1"/>
        <rFont val="Arial"/>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</si>
  <si>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r>
      <rPr>
        <b/>
        <sz val="11"/>
        <rFont val="Arial"/>
        <family val="2"/>
      </rPr>
      <t xml:space="preserve">Hallazgo 23. Plan de mejoramiento - Hallazgo 2.4.4 “Articulación Interinstitucional con la UAEGRTD </t>
    </r>
    <r>
      <rPr>
        <sz val="11"/>
        <rFont val="Arial"/>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</si>
  <si>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color theme="1"/>
        <rFont val="Arial"/>
        <family val="2"/>
      </rPr>
      <t xml:space="preserve">14/01/2022. </t>
    </r>
    <r>
      <rPr>
        <sz val="11"/>
        <color theme="1"/>
        <rFont val="Arial"/>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</si>
  <si>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t xml:space="preserve">Se solicita pasar el estado de esta acción a </t>
    </r>
    <r>
      <rPr>
        <b/>
        <sz val="11"/>
        <color theme="1"/>
        <rFont val="Arial"/>
        <family val="2"/>
      </rPr>
      <t>"ejecutada"</t>
    </r>
    <r>
      <rPr>
        <sz val="11"/>
        <color theme="1"/>
        <rFont val="Arial"/>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family val="2"/>
      </rPr>
      <t>Avances de cumplimiento primer trimestre 2021</t>
    </r>
    <r>
      <rPr>
        <sz val="11"/>
        <color theme="1"/>
        <rFont val="Arial"/>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family val="2"/>
      </rPr>
      <t>Avances de cumplimiento segundo trimestre 2021</t>
    </r>
    <r>
      <rPr>
        <sz val="11"/>
        <color theme="1"/>
        <rFont val="Arial"/>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</si>
  <si>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r>
      <rPr>
        <b/>
        <sz val="11"/>
        <color theme="1"/>
        <rFont val="Arial"/>
        <family val="2"/>
      </rPr>
      <t xml:space="preserve">16/07/2021.  </t>
    </r>
    <r>
      <rPr>
        <sz val="11"/>
        <color theme="1"/>
        <rFont val="Arial"/>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family val="2"/>
      </rPr>
      <t>Acta del 29/01/2021,</t>
    </r>
    <r>
      <rPr>
        <sz val="11"/>
        <color theme="1"/>
        <rFont val="Arial"/>
        <family val="2"/>
      </rPr>
      <t xml:space="preserve"> cuyo objetivo fue Realizar seguimiento a la implementación del Convenio 2430 de 2016 en el marco del apoyo a la supervisión, </t>
    </r>
    <r>
      <rPr>
        <b/>
        <sz val="11"/>
        <color theme="1"/>
        <rFont val="Arial"/>
        <family val="2"/>
      </rPr>
      <t xml:space="preserve">Acta del 29/03/2021 </t>
    </r>
    <r>
      <rPr>
        <sz val="11"/>
        <color theme="1"/>
        <rFont val="Arial"/>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family val="2"/>
      </rPr>
      <t>Acta No 04602 del 15/04/2021</t>
    </r>
    <r>
      <rPr>
        <sz val="11"/>
        <color theme="1"/>
        <rFont val="Arial"/>
        <family val="2"/>
      </rPr>
      <t xml:space="preserve">, cuyo objetivo fue la revisión responsabilidades Plan de mejoramiento 2021, </t>
    </r>
    <r>
      <rPr>
        <b/>
        <sz val="11"/>
        <color theme="1"/>
        <rFont val="Arial"/>
        <family val="2"/>
      </rPr>
      <t>Reunión IGAC</t>
    </r>
    <r>
      <rPr>
        <sz val="11"/>
        <color theme="1"/>
        <rFont val="Arial"/>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family val="2"/>
      </rPr>
      <t>Acta No. 04602 del 24/06/2021</t>
    </r>
    <r>
      <rPr>
        <sz val="11"/>
        <color theme="1"/>
        <rFont val="Arial"/>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</si>
  <si>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</si>
  <si>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r>
      <rPr>
        <b/>
        <sz val="11"/>
        <color theme="1"/>
        <rFont val="Arial"/>
        <family val="2"/>
      </rPr>
      <t xml:space="preserve">18/10/2021. </t>
    </r>
    <r>
      <rPr>
        <sz val="11"/>
        <color theme="1"/>
        <rFont val="Arial"/>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sz val="11"/>
        <color theme="1"/>
        <rFont val="Arial"/>
        <family val="2"/>
      </rPr>
      <t>DESIGNACIÓN DE ENLACES</t>
    </r>
    <r>
      <rPr>
        <sz val="11"/>
        <color theme="1"/>
        <rFont val="Arial"/>
        <family val="2"/>
      </rPr>
      <t xml:space="preserve">, 
</t>
    </r>
    <r>
      <rPr>
        <b/>
        <sz val="11"/>
        <color theme="1"/>
        <rFont val="Arial"/>
        <family val="2"/>
      </rPr>
      <t>Enlace ANT</t>
    </r>
    <r>
      <rPr>
        <sz val="11"/>
        <color theme="1"/>
        <rFont val="Arial"/>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family val="2"/>
      </rPr>
      <t>Enlace URT</t>
    </r>
    <r>
      <rPr>
        <sz val="11"/>
        <color theme="1"/>
        <rFont val="Arial"/>
        <family val="2"/>
      </rPr>
      <t xml:space="preserve">, no se allegó información para el primer y segundo semestre del 2021.
</t>
    </r>
    <r>
      <rPr>
        <b/>
        <sz val="11"/>
        <color theme="1"/>
        <rFont val="Arial"/>
        <family val="2"/>
      </rPr>
      <t>Enlaces Misionales</t>
    </r>
    <r>
      <rPr>
        <sz val="11"/>
        <color theme="1"/>
        <rFont val="Arial"/>
        <family val="2"/>
      </rPr>
      <t xml:space="preserve">, no se allegó información para el primer y segundo semestre del 2021.
</t>
    </r>
    <r>
      <rPr>
        <b/>
        <sz val="11"/>
        <color theme="1"/>
        <rFont val="Arial"/>
        <family val="2"/>
      </rPr>
      <t xml:space="preserve">ESPACIOS INTERINSTITUCIONALES EN VIRTUD DEL CONVENIO 582 DE 2016:
</t>
    </r>
    <r>
      <rPr>
        <sz val="11"/>
        <color theme="1"/>
        <rFont val="Arial"/>
        <family val="2"/>
      </rPr>
      <t xml:space="preserve">Se observaron soportes de reuniones realizadas entre los meses de febrero y septiembre del 2021.
</t>
    </r>
    <r>
      <rPr>
        <b/>
        <sz val="11"/>
        <color theme="1"/>
        <rFont val="Arial"/>
        <family val="2"/>
      </rPr>
      <t>PLAN DE TRABAJO</t>
    </r>
    <r>
      <rPr>
        <sz val="11"/>
        <color theme="1"/>
        <rFont val="Arial"/>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</si>
  <si>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t>
    </r>
    <r>
      <rPr>
        <b/>
        <sz val="11"/>
        <color theme="1"/>
        <rFont val="Arial"/>
        <family val="2"/>
      </rPr>
      <t>•	Enlaces dependencias misionales por URT</t>
    </r>
    <r>
      <rPr>
        <sz val="11"/>
        <color theme="1"/>
        <rFont val="Arial"/>
        <family val="2"/>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xml:space="preserve">•	Enlace único ANT: </t>
    </r>
    <r>
      <rPr>
        <sz val="11"/>
        <color theme="1"/>
        <rFont val="Arial"/>
        <family val="2"/>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Arial"/>
        <family val="2"/>
      </rPr>
      <t xml:space="preserve">•	Enlaces dependencias misionales por ANT: </t>
    </r>
    <r>
      <rPr>
        <sz val="11"/>
        <color theme="1"/>
        <rFont val="Arial"/>
        <family val="2"/>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Arial"/>
        <family val="2"/>
      </rPr>
      <t xml:space="preserve">2.	Enlace único que se encargue del ingreso y salida de la información tanto de la ANT como URT. </t>
    </r>
    <r>
      <rPr>
        <sz val="11"/>
        <color theme="1"/>
        <rFont val="Arial"/>
        <family val="2"/>
      </rPr>
      <t xml:space="preserve">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Enlace único ANT:</t>
    </r>
    <r>
      <rPr>
        <sz val="11"/>
        <color theme="1"/>
        <rFont val="Arial"/>
        <family val="2"/>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Arial"/>
        <family val="2"/>
      </rPr>
      <t xml:space="preserve">
3.	Realización de espacios interinstitucionales y plan de trabajo con actividades.
</t>
    </r>
    <r>
      <rPr>
        <sz val="11"/>
        <color theme="1"/>
        <rFont val="Arial"/>
        <family val="2"/>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</si>
  <si>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r>
      <rPr>
        <b/>
        <sz val="11"/>
        <color theme="1"/>
        <rFont val="Arial"/>
        <family val="2"/>
      </rPr>
      <t xml:space="preserve">14/01/2022. </t>
    </r>
    <r>
      <rPr>
        <sz val="11"/>
        <color theme="1"/>
        <rFont val="Arial"/>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family val="2"/>
      </rPr>
      <t xml:space="preserve">2.	Enlace único que se encargue del ingreso y salida de la información tanto de la ANT como URT. </t>
    </r>
    <r>
      <rPr>
        <sz val="11"/>
        <color theme="1"/>
        <rFont val="Arial"/>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</si>
  <si>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r>
      <rPr>
        <b/>
        <sz val="11"/>
        <color theme="1"/>
        <rFont val="Arial"/>
        <family val="2"/>
      </rPr>
      <t>19/07/2021.</t>
    </r>
    <r>
      <rPr>
        <sz val="11"/>
        <color theme="1"/>
        <rFont val="Arial"/>
        <family val="2"/>
      </rPr>
      <t xml:space="preserve"> La acción muestra gestión documentada, mediante los documentos de las mesas de trabajo entre la DAFP, Oficina de Planeación y Oficina de Control Interno, dando cómo ejecutada la actividad.</t>
    </r>
  </si>
  <si>
    <r>
      <rPr>
        <b/>
        <sz val="11"/>
        <color theme="1"/>
        <rFont val="Arial"/>
        <family val="2"/>
      </rPr>
      <t>19/07/2021</t>
    </r>
    <r>
      <rPr>
        <sz val="11"/>
        <color theme="1"/>
        <rFont val="Arial"/>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</si>
  <si>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r>
      <rPr>
        <b/>
        <sz val="11"/>
        <rFont val="Arial"/>
        <family val="2"/>
      </rPr>
      <t>Hallazgo 3. META ODS 1.4 ESTABLECIDA POR EL GOBIERNO NACIONAL Y SU PERSPECTIVA DE GÉNERO.</t>
    </r>
    <r>
      <rPr>
        <sz val="11"/>
        <rFont val="Arial"/>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</si>
  <si>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color theme="1"/>
        <rFont val="Arial"/>
        <family val="2"/>
      </rPr>
      <t xml:space="preserve">21/07/2021. </t>
    </r>
    <r>
      <rPr>
        <sz val="11"/>
        <color theme="1"/>
        <rFont val="Arial"/>
        <family val="2"/>
      </rPr>
      <t xml:space="preserve"> La acción de mejora presentó cumplimiento, toda vez que, se observó acta que incluyó y desarrolló la metodología de los talleres de empoderamiento a las mujeres rurales.</t>
    </r>
  </si>
  <si>
    <r>
      <rPr>
        <b/>
        <sz val="11"/>
        <color theme="1"/>
        <rFont val="Arial"/>
        <family val="2"/>
      </rPr>
      <t>21/07/2021.</t>
    </r>
    <r>
      <rPr>
        <sz val="11"/>
        <color theme="1"/>
        <rFont val="Arial"/>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</si>
  <si>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xml:space="preserve"> En atención a los avances de gestión y evidencias suministradas, la acción de mejora presentó cumplimiento, toda vez que, se observó la Metodología actualizada.</t>
    </r>
  </si>
  <si>
    <r>
      <rPr>
        <b/>
        <sz val="11"/>
        <color theme="1"/>
        <rFont val="Arial"/>
        <family val="2"/>
      </rPr>
      <t>23/07/2021</t>
    </r>
    <r>
      <rPr>
        <sz val="11"/>
        <color theme="1"/>
        <rFont val="Arial"/>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</si>
  <si>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</si>
  <si>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15/10/2021</t>
    </r>
    <r>
      <rPr>
        <sz val="11"/>
        <color theme="1"/>
        <rFont val="Arial"/>
        <family val="2"/>
      </rPr>
      <t xml:space="preserve"> En atención a los avances de gestión y evidencias allegadas, la acción de mejora presentó cumplimiento, dado que, se observó las memorias de los talleres de empoderamiento.</t>
    </r>
  </si>
  <si>
    <r>
      <rPr>
        <b/>
        <sz val="11"/>
        <color theme="1"/>
        <rFont val="Arial"/>
        <family val="2"/>
      </rPr>
      <t>23/07/2021</t>
    </r>
    <r>
      <rPr>
        <sz val="11"/>
        <color theme="1"/>
        <rFont val="Arial"/>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</si>
  <si>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</si>
  <si>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 xml:space="preserve">14/01/2022. </t>
    </r>
    <r>
      <rPr>
        <sz val="11"/>
        <color theme="1"/>
        <rFont val="Arial"/>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</si>
  <si>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family val="2"/>
      </rPr>
      <t>16/07/2021.</t>
    </r>
    <r>
      <rPr>
        <sz val="11"/>
        <color theme="1"/>
        <rFont val="Arial"/>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</si>
  <si>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t xml:space="preserve">11/10/2021. </t>
    </r>
    <r>
      <rPr>
        <sz val="11"/>
        <color theme="1"/>
        <rFont val="Arial"/>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</si>
  <si>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12/11/2021. </t>
    </r>
    <r>
      <rPr>
        <sz val="11"/>
        <color theme="1"/>
        <rFont val="Arial"/>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</si>
  <si>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family val="2"/>
      </rPr>
      <t xml:space="preserve">14/07/2021. </t>
    </r>
    <r>
      <rPr>
        <sz val="11"/>
        <color theme="1"/>
        <rFont val="Arial"/>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</si>
  <si>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</si>
  <si>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family val="2"/>
      </rPr>
      <t>12/10/2021.</t>
    </r>
    <r>
      <rPr>
        <sz val="11"/>
        <color theme="1"/>
        <rFont val="Arial"/>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family val="2"/>
      </rPr>
      <t>1.</t>
    </r>
    <r>
      <rPr>
        <sz val="11"/>
        <color theme="1"/>
        <rFont val="Arial"/>
        <family val="2"/>
      </rPr>
      <t xml:space="preserve"> MUJER RURAL, ¿CUÁLES SON LOS REQUISITOS PARA EL DILIGENCIAMIENTO DEL FISO Y ESTUDIOS DE LA SOLICITUD PARA LA INCLUSIÓN EN EL RESO?
</t>
    </r>
    <r>
      <rPr>
        <b/>
        <sz val="11"/>
        <color theme="1"/>
        <rFont val="Arial"/>
        <family val="2"/>
      </rPr>
      <t>2.</t>
    </r>
    <r>
      <rPr>
        <sz val="11"/>
        <color theme="1"/>
        <rFont val="Arial"/>
        <family val="2"/>
      </rPr>
      <t xml:space="preserve"> MUJER RURAL, OCUPATES BALDÍOS - DOCUMENTOS - FORMALIZACIÓN DE LA PROPIEDAD.
</t>
    </r>
    <r>
      <rPr>
        <b/>
        <sz val="11"/>
        <color theme="1"/>
        <rFont val="Arial"/>
        <family val="2"/>
      </rPr>
      <t>3.</t>
    </r>
    <r>
      <rPr>
        <sz val="11"/>
        <color theme="1"/>
        <rFont val="Arial"/>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</si>
  <si>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sz val="11"/>
        <rFont val="Arial"/>
        <family val="2"/>
      </rPr>
      <t>Realizar el levantamiento del requerimiento de mejoras al sistema de información de mejoras al sistema de información para las consultas de información sobre titulación conjunta.</t>
    </r>
    <r>
      <rPr>
        <sz val="11"/>
        <color rgb="FFFF0000"/>
        <rFont val="Arial"/>
        <family val="2"/>
      </rPr>
      <t xml:space="preserve"> </t>
    </r>
  </si>
  <si>
    <r>
      <rPr>
        <b/>
        <sz val="11"/>
        <color theme="1"/>
        <rFont val="Arial"/>
        <family val="2"/>
      </rPr>
      <t xml:space="preserve">21/07/2021.  </t>
    </r>
    <r>
      <rPr>
        <sz val="11"/>
        <color theme="1"/>
        <rFont val="Arial"/>
        <family val="2"/>
      </rPr>
      <t xml:space="preserve">La acción de mejora presentó cumplimiento, toda vez que, se observó requerimiento para la mejora de  las consultas de información sobre titulación conjunta. </t>
    </r>
  </si>
  <si>
    <r>
      <rPr>
        <b/>
        <sz val="11"/>
        <color theme="1"/>
        <rFont val="Arial"/>
        <family val="2"/>
      </rPr>
      <t xml:space="preserve">21/07/2021. </t>
    </r>
    <r>
      <rPr>
        <sz val="11"/>
        <color theme="1"/>
        <rFont val="Arial"/>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</si>
  <si>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</si>
  <si>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 xml:space="preserve">Como avance de gestión, </t>
    </r>
    <r>
      <rPr>
        <sz val="11"/>
        <color theme="1"/>
        <rFont val="Arial"/>
        <family val="2"/>
      </rPr>
      <t>se sigue con la consolidación de los datos de los servidores  públicos, contratistas y colaboradores capacitados sobre diligenciamiento de FISO con enfoque de genero. (se anexa Excel)</t>
    </r>
  </si>
  <si>
    <r>
      <rPr>
        <b/>
        <sz val="11"/>
        <color theme="1"/>
        <rFont val="Arial"/>
        <family val="2"/>
      </rPr>
      <t>12/10/2021.</t>
    </r>
    <r>
      <rPr>
        <sz val="11"/>
        <color theme="1"/>
        <rFont val="Arial"/>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</si>
  <si>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family val="2"/>
      </rPr>
      <t xml:space="preserve">14/01/2022. </t>
    </r>
    <r>
      <rPr>
        <sz val="11"/>
        <color theme="1"/>
        <rFont val="Arial"/>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</si>
  <si>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20/07/2021.</t>
    </r>
    <r>
      <rPr>
        <sz val="11"/>
        <color theme="1"/>
        <rFont val="Arial"/>
        <family val="2"/>
      </rPr>
      <t xml:space="preserve">  La acción de mejora presentó cumplimiento, toda vez que, se observó la elaboración de la herramienta pedagógica (cartilla) dirigida a mujeres rurales donde se expone el procedimiento de formalización.</t>
    </r>
  </si>
  <si>
    <r>
      <rPr>
        <b/>
        <sz val="11"/>
        <color theme="1"/>
        <rFont val="Arial"/>
        <family val="2"/>
      </rPr>
      <t xml:space="preserve">20/07/2021. </t>
    </r>
    <r>
      <rPr>
        <sz val="11"/>
        <color theme="1"/>
        <rFont val="Arial"/>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</si>
  <si>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01/04/2022.  </t>
    </r>
    <r>
      <rPr>
        <sz val="11"/>
        <color theme="1"/>
        <rFont val="Arial"/>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</si>
  <si>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19/07/2021.  </t>
    </r>
    <r>
      <rPr>
        <sz val="11"/>
        <color theme="1"/>
        <rFont val="Arial"/>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family val="2"/>
      </rPr>
      <t xml:space="preserve">
12/07/2021.</t>
    </r>
    <r>
      <rPr>
        <sz val="11"/>
        <color theme="1"/>
        <rFont val="Arial"/>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</si>
  <si>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20/10/2021.</t>
    </r>
    <r>
      <rPr>
        <sz val="11"/>
        <color theme="1"/>
        <rFont val="Arial"/>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</si>
  <si>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family val="2"/>
      </rPr>
      <t>17/01/2022</t>
    </r>
    <r>
      <rPr>
        <sz val="11"/>
        <color theme="1"/>
        <rFont val="Arial"/>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</si>
  <si>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r>
      <rPr>
        <b/>
        <sz val="11"/>
        <color theme="1"/>
        <rFont val="Arial"/>
        <family val="2"/>
      </rPr>
      <t xml:space="preserve">01/04/2022. </t>
    </r>
    <r>
      <rPr>
        <sz val="11"/>
        <color theme="1"/>
        <rFont val="Arial"/>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</si>
  <si>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18/01/2022. </t>
    </r>
    <r>
      <rPr>
        <sz val="11"/>
        <color theme="1"/>
        <rFont val="Arial"/>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</si>
  <si>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 xml:space="preserve">26/10/2021.  </t>
    </r>
    <r>
      <rPr>
        <sz val="11"/>
        <color theme="1"/>
        <rFont val="Arial"/>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family val="2"/>
      </rPr>
      <t xml:space="preserve">
20/10/2021.</t>
    </r>
    <r>
      <rPr>
        <sz val="11"/>
        <color theme="1"/>
        <rFont val="Arial"/>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</si>
  <si>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rPr>
        <b/>
        <sz val="11"/>
        <color theme="1"/>
        <rFont val="Arial"/>
        <family val="2"/>
      </rPr>
      <t xml:space="preserve">18/01/2022. </t>
    </r>
    <r>
      <rPr>
        <sz val="11"/>
        <color theme="1"/>
        <rFont val="Arial"/>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</si>
  <si>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13/07/2021</t>
    </r>
    <r>
      <rPr>
        <sz val="11"/>
        <color theme="1"/>
        <rFont val="Arial"/>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</si>
  <si>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theme="1"/>
        <rFont val="Arial"/>
        <family val="2"/>
      </rPr>
      <t xml:space="preserve">Acción ejecutada: </t>
    </r>
    <r>
      <rPr>
        <sz val="11"/>
        <color theme="1"/>
        <rFont val="Arial"/>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</si>
  <si>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rPr>
        <b/>
        <sz val="11"/>
        <color theme="1"/>
        <rFont val="Arial"/>
        <family val="2"/>
      </rPr>
      <t>15/10/2021.</t>
    </r>
    <r>
      <rPr>
        <sz val="11"/>
        <color theme="1"/>
        <rFont val="Arial"/>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</si>
  <si>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rgb="FF000000"/>
        <rFont val="Arial"/>
        <family val="2"/>
      </rPr>
      <t xml:space="preserve">Actividad en Gestión: </t>
    </r>
    <r>
      <rPr>
        <sz val="11"/>
        <color rgb="FF000000"/>
        <rFont val="Arial"/>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</si>
  <si>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family val="2"/>
      </rPr>
      <t xml:space="preserve">13/07/2021. </t>
    </r>
    <r>
      <rPr>
        <sz val="11"/>
        <color theme="1"/>
        <rFont val="Arial"/>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</si>
  <si>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</si>
  <si>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rFont val="Arial"/>
        <family val="2"/>
      </rPr>
      <t>Hallazgo 6. INDICADOR ESTABLECIDO POR EL GOBIERNO NACIONAL PARA LA META ODS 1.4 Y SU FICHA TÉCNICA.</t>
    </r>
    <r>
      <rPr>
        <sz val="11"/>
        <rFont val="Arial"/>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</si>
  <si>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color theme="1"/>
        <rFont val="Arial"/>
        <family val="2"/>
      </rPr>
      <t xml:space="preserve">19/10/2021. </t>
    </r>
    <r>
      <rPr>
        <sz val="11"/>
        <color theme="1"/>
        <rFont val="Arial"/>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</si>
  <si>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family val="2"/>
      </rPr>
      <t>22/07/2021.</t>
    </r>
    <r>
      <rPr>
        <sz val="11"/>
        <color theme="1"/>
        <rFont val="Arial"/>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19/07/2021.</t>
    </r>
    <r>
      <rPr>
        <sz val="11"/>
        <color theme="1"/>
        <rFont val="Arial"/>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</si>
  <si>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</si>
  <si>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</si>
  <si>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</si>
  <si>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</si>
  <si>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family val="2"/>
      </rPr>
      <t xml:space="preserve">11/01/2022. </t>
    </r>
    <r>
      <rPr>
        <sz val="11"/>
        <color theme="1"/>
        <rFont val="Arial"/>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</si>
  <si>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</si>
  <si>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r>
      <t xml:space="preserve">19/10/2021. </t>
    </r>
    <r>
      <rPr>
        <sz val="11"/>
        <color theme="1"/>
        <rFont val="Arial"/>
        <family val="2"/>
      </rPr>
      <t>La acción de mejora se encuentra en términos, su ejecución finaliza el 30/12/2021.  Para el periodo evaluado no se reportaron avances de gestión.</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</si>
  <si>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</si>
  <si>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comunicación oficial de solicitud de aprobación el ajuste de la ficha técnica.</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</si>
  <si>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</si>
  <si>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12/04/2022.  </t>
    </r>
    <r>
      <rPr>
        <sz val="11"/>
        <color theme="1"/>
        <rFont val="Arial"/>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</si>
  <si>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rFont val="Arial"/>
        <family val="2"/>
      </rPr>
      <t xml:space="preserve">Hallazgo 7. ALINEACIÓN DE LA META Y DEL INDICADORDEL ODS 1.4 DEL CONPES 3918 CON EL PND 2018-2022.  </t>
    </r>
    <r>
      <rPr>
        <sz val="11"/>
        <rFont val="Arial"/>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</si>
  <si>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t xml:space="preserve">Incluir en los descriptores cualitativos de las plataformas (SINERGIA, SIIPO, ODS) la </t>
    </r>
    <r>
      <rPr>
        <sz val="11"/>
        <color rgb="FFFF0000"/>
        <rFont val="Arial"/>
        <family val="2"/>
      </rPr>
      <t>descripción de la correlación de las variables asociadas frente al indicador ODS 1.4</t>
    </r>
  </si>
  <si>
    <r>
      <rPr>
        <b/>
        <sz val="11"/>
        <color theme="1"/>
        <rFont val="Arial"/>
        <family val="2"/>
      </rPr>
      <t>13/04/2022.</t>
    </r>
    <r>
      <rPr>
        <sz val="11"/>
        <color theme="1"/>
        <rFont val="Arial"/>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</si>
  <si>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family val="2"/>
      </rPr>
      <t>13/04/2022.</t>
    </r>
    <r>
      <rPr>
        <sz val="11"/>
        <color theme="1"/>
        <rFont val="Arial"/>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</si>
  <si>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rFont val="Arial"/>
        <family val="2"/>
      </rPr>
      <t xml:space="preserve">Hallazgo 8. CONSOLIDACIÓN DE LA ESTADÍSTICA DE AVANCES EN EL CUMPLIMIENTO DE LA META ODS 1.4. </t>
    </r>
    <r>
      <rPr>
        <sz val="11"/>
        <rFont val="Arial"/>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</si>
  <si>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ajuste de la ficha técnica del indicador ODS 1.4.1 C.</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</si>
  <si>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</si>
  <si>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</si>
  <si>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tramite ante las entidades respectivas para la aprobación de la Ficha Técnica ODS 1.4.</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</si>
  <si>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</si>
  <si>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rPr>
        <b/>
        <sz val="11"/>
        <rFont val="Arial"/>
        <family val="2"/>
      </rPr>
      <t>Hallazgo 10. PLAN ESTRATÉGICO INSTITUCIONAL-PEI 2017-2021 DE LA ANT y PERSPECTIVA DE GÉNERO.</t>
    </r>
    <r>
      <rPr>
        <sz val="11"/>
        <rFont val="Arial"/>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</si>
  <si>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color theme="1"/>
        <rFont val="Arial"/>
        <family val="2"/>
      </rPr>
      <t xml:space="preserve">21/07/2021. </t>
    </r>
    <r>
      <rPr>
        <sz val="11"/>
        <color theme="1"/>
        <rFont val="Arial"/>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</si>
  <si>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</si>
  <si>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</si>
  <si>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11/01/2021.  </t>
    </r>
    <r>
      <rPr>
        <sz val="11"/>
        <color theme="1"/>
        <rFont val="Arial"/>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</si>
  <si>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13/04/2022.</t>
    </r>
    <r>
      <rPr>
        <sz val="11"/>
        <color theme="1"/>
        <rFont val="Arial"/>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</si>
  <si>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21/07/2021.  </t>
    </r>
    <r>
      <rPr>
        <sz val="11"/>
        <color theme="1"/>
        <rFont val="Arial"/>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</si>
  <si>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</si>
  <si>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</si>
  <si>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family val="2"/>
      </rPr>
      <t>13/04/2022.</t>
    </r>
    <r>
      <rPr>
        <sz val="11"/>
        <color theme="1"/>
        <rFont val="Arial"/>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</si>
  <si>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rFont val="Arial"/>
        <family val="2"/>
      </rPr>
      <t>Hallazgo 11. PLANES DE TRABAJO ODS.</t>
    </r>
    <r>
      <rPr>
        <sz val="11"/>
        <rFont val="Arial"/>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</si>
  <si>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color theme="1"/>
        <rFont val="Arial"/>
        <family val="2"/>
      </rPr>
      <t>21/07/2021</t>
    </r>
    <r>
      <rPr>
        <sz val="11"/>
        <color theme="1"/>
        <rFont val="Arial"/>
        <family val="2"/>
      </rPr>
      <t>. La acción presenta gestión documentada, por medio de un comunicado con el MADR, para dar optimo cumplimiento a la actividad dentro de los términos estipulados.</t>
    </r>
  </si>
  <si>
    <r>
      <rPr>
        <b/>
        <sz val="11"/>
        <color theme="1"/>
        <rFont val="Arial"/>
        <family val="2"/>
      </rPr>
      <t>21/07/2021.</t>
    </r>
    <r>
      <rPr>
        <sz val="11"/>
        <color theme="1"/>
        <rFont val="Arial"/>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</si>
  <si>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rFont val="Arial"/>
        <family val="2"/>
      </rPr>
      <t>Hallazgo 12. PLAN NACIONAL DE FORMALIZACIÓN MASIVA DE LA PROPIEDAD RURAL-PNFMPR.</t>
    </r>
    <r>
      <rPr>
        <sz val="11"/>
        <rFont val="Arial"/>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</si>
  <si>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color theme="1"/>
        <rFont val="Arial"/>
        <family val="2"/>
      </rPr>
      <t xml:space="preserve">20/07/2021 </t>
    </r>
    <r>
      <rPr>
        <sz val="11"/>
        <color theme="1"/>
        <rFont val="Arial"/>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</si>
  <si>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</si>
  <si>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family val="2"/>
      </rPr>
      <t>20/07/2021.</t>
    </r>
    <r>
      <rPr>
        <sz val="11"/>
        <color theme="1"/>
        <rFont val="Arial"/>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</si>
  <si>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rFont val="Arial"/>
        <family val="2"/>
      </rPr>
      <t xml:space="preserve">Hallazgo 13. PLANES DE ORDENAMIENTO SOCIAL DE LA PROPIEDAD RURAL-POSPR. </t>
    </r>
    <r>
      <rPr>
        <sz val="11"/>
        <rFont val="Arial"/>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</si>
  <si>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color theme="1"/>
        <rFont val="Arial"/>
        <family val="2"/>
      </rPr>
      <t>12/10/2021.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</si>
  <si>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r>
      <rPr>
        <b/>
        <sz val="11"/>
        <color theme="1"/>
        <rFont val="Arial"/>
        <family val="2"/>
      </rPr>
      <t>16/07/2021</t>
    </r>
    <r>
      <rPr>
        <sz val="11"/>
        <color theme="1"/>
        <rFont val="Arial"/>
        <family val="2"/>
      </rPr>
      <t xml:space="preserve">. La Dirección de Ordenamiento Social de la Propiedad allegó los siguientes documentos:
</t>
    </r>
    <r>
      <rPr>
        <b/>
        <sz val="11"/>
        <color theme="1"/>
        <rFont val="Arial"/>
        <family val="2"/>
      </rPr>
      <t>Acta No. 1 del 15/02/2021</t>
    </r>
    <r>
      <rPr>
        <sz val="11"/>
        <color theme="1"/>
        <rFont val="Arial"/>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family val="2"/>
      </rPr>
      <t>Acta No. 1 del 10/05/2021,</t>
    </r>
    <r>
      <rPr>
        <sz val="11"/>
        <color theme="1"/>
        <rFont val="Arial"/>
        <family val="2"/>
      </rPr>
      <t xml:space="preserve"> cuyo objetivo fue Conocer los avances del equipo de articulación.
Ahora bien, en cumplimiento de la acción AME-561  se suministró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</si>
  <si>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</si>
  <si>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rPr>
        <b/>
        <sz val="11"/>
        <color theme="1"/>
        <rFont val="Arial"/>
        <family val="2"/>
      </rPr>
      <t>12/10/2021</t>
    </r>
    <r>
      <rPr>
        <sz val="11"/>
        <color theme="1"/>
        <rFont val="Arial"/>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family val="2"/>
      </rPr>
      <t>Acta No. 011 del 27/05/2021</t>
    </r>
    <r>
      <rPr>
        <sz val="11"/>
        <color theme="1"/>
        <rFont val="Arial"/>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family val="2"/>
      </rPr>
      <t>Acta No. 12 del 31/08/2021</t>
    </r>
    <r>
      <rPr>
        <sz val="11"/>
        <color theme="1"/>
        <rFont val="Arial"/>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family val="2"/>
      </rPr>
      <t>Acta No.003 del 24/03/2021</t>
    </r>
    <r>
      <rPr>
        <sz val="11"/>
        <color theme="1"/>
        <rFont val="Arial"/>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family val="2"/>
      </rPr>
      <t>Acta No. 04602 del 03/08/2021</t>
    </r>
    <r>
      <rPr>
        <sz val="11"/>
        <color theme="1"/>
        <rFont val="Arial"/>
        <family val="2"/>
      </rPr>
      <t xml:space="preserve">, reunión articulación mesa de cooperantes FAO- ANT.
</t>
    </r>
    <r>
      <rPr>
        <b/>
        <sz val="11"/>
        <color theme="1"/>
        <rFont val="Arial"/>
        <family val="2"/>
      </rPr>
      <t>Acta No. 001 del 10/05/2021</t>
    </r>
    <r>
      <rPr>
        <sz val="11"/>
        <color theme="1"/>
        <rFont val="Arial"/>
        <family val="2"/>
      </rPr>
      <t xml:space="preserve">, cuyo objeto fue conocer los avances del equipo de articulación.
</t>
    </r>
    <r>
      <rPr>
        <b/>
        <sz val="11"/>
        <color theme="1"/>
        <rFont val="Arial"/>
        <family val="2"/>
      </rPr>
      <t>Acta No. 04602 del 15/03/2021</t>
    </r>
    <r>
      <rPr>
        <sz val="11"/>
        <color theme="1"/>
        <rFont val="Arial"/>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</si>
  <si>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rFont val="Arial"/>
        <family val="2"/>
      </rPr>
      <t>Hallazgo 14. PERSPECTIVA DE GÉNERO EN LOS FACTORES DE CALIFICACIÓN Y PUNTAJE PARA EL ACCESO A PROGRAMAS DE LA ANT.</t>
    </r>
    <r>
      <rPr>
        <sz val="11"/>
        <rFont val="Arial"/>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</si>
  <si>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</si>
  <si>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family val="2"/>
      </rPr>
      <t xml:space="preserve">22/07/2021.  </t>
    </r>
    <r>
      <rPr>
        <sz val="11"/>
        <color theme="1"/>
        <rFont val="Arial"/>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family val="2"/>
      </rPr>
      <t xml:space="preserve">
21/07/2021. </t>
    </r>
    <r>
      <rPr>
        <sz val="11"/>
        <color theme="1"/>
        <rFont val="Arial"/>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family val="2"/>
      </rPr>
      <t>Acta No. 01 del 15/03/2021</t>
    </r>
    <r>
      <rPr>
        <sz val="11"/>
        <color theme="1"/>
        <rFont val="Arial"/>
        <family val="2"/>
      </rPr>
      <t xml:space="preserve"> Encuentro de líderes de las Unidades de Gestión Territorial 2021, </t>
    </r>
    <r>
      <rPr>
        <b/>
        <sz val="11"/>
        <color theme="1"/>
        <rFont val="Arial"/>
        <family val="2"/>
      </rPr>
      <t>Acta No. 01 del 19/06/2021</t>
    </r>
    <r>
      <rPr>
        <sz val="11"/>
        <color theme="1"/>
        <rFont val="Arial"/>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</si>
  <si>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family val="2"/>
      </rPr>
      <t>27/10/2021.</t>
    </r>
    <r>
      <rPr>
        <sz val="11"/>
        <color theme="1"/>
        <rFont val="Arial"/>
        <family val="2"/>
      </rPr>
      <t xml:space="preserve">  La Dirección General allegó los siguientes documentos:
</t>
    </r>
    <r>
      <rPr>
        <b/>
        <sz val="11"/>
        <color theme="1"/>
        <rFont val="Arial"/>
        <family val="2"/>
      </rPr>
      <t>Acta No. 1 del 03/09/2021</t>
    </r>
    <r>
      <rPr>
        <sz val="11"/>
        <color theme="1"/>
        <rFont val="Arial"/>
        <family val="2"/>
      </rPr>
      <t xml:space="preserve">, cuyo tema fue FORTALECIMIENTO INTERNO DIALOGO SOCIAL, con participación de colaboradores de Dialogo Social, Dirección General  y Convenio PNUT.  
</t>
    </r>
    <r>
      <rPr>
        <b/>
        <sz val="11"/>
        <color theme="1"/>
        <rFont val="Arial"/>
        <family val="2"/>
      </rPr>
      <t>Acta No. 01 del 05/08/2021</t>
    </r>
    <r>
      <rPr>
        <sz val="11"/>
        <color theme="1"/>
        <rFont val="Arial"/>
        <family val="2"/>
      </rPr>
      <t xml:space="preserve">, cuyo objetivo fue, "El Propósito, Forma de Trabajo de las UGT y Como Pueden Apoyar al Grupo de Enfoque de Género y Mujer Rural", con participación de colaboradores de la UGTs y Dirección 
</t>
    </r>
    <r>
      <rPr>
        <b/>
        <sz val="11"/>
        <color theme="1"/>
        <rFont val="Arial"/>
        <family val="2"/>
      </rPr>
      <t>Acta No. 01 del 03/09/2021</t>
    </r>
    <r>
      <rPr>
        <sz val="11"/>
        <color theme="1"/>
        <rFont val="Arial"/>
        <family val="2"/>
      </rPr>
      <t xml:space="preserve">,  cuyo tema fue Fortalecimiento Interno a Dialogo Social, con participación de colaboradores de Dialogo Social y Dirección General.
</t>
    </r>
    <r>
      <rPr>
        <b/>
        <sz val="11"/>
        <color theme="1"/>
        <rFont val="Arial"/>
        <family val="2"/>
      </rPr>
      <t>Lista de asistencia del 27/08/2021</t>
    </r>
    <r>
      <rPr>
        <sz val="11"/>
        <color theme="1"/>
        <rFont val="Arial"/>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</si>
  <si>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family val="2"/>
      </rPr>
      <t xml:space="preserve">21/01/2021.  </t>
    </r>
    <r>
      <rPr>
        <sz val="11"/>
        <color theme="1"/>
        <rFont val="Arial"/>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family val="2"/>
      </rPr>
      <t xml:space="preserve">
20/01/2022.</t>
    </r>
    <r>
      <rPr>
        <sz val="11"/>
        <color theme="1"/>
        <rFont val="Arial"/>
        <family val="2"/>
      </rPr>
      <t xml:space="preserve">  La Dirección General - Mesa Unidad Coordinadora de Genero suministró los siguientes documentos:
</t>
    </r>
    <r>
      <rPr>
        <b/>
        <sz val="11"/>
        <color theme="1"/>
        <rFont val="Arial"/>
        <family val="2"/>
      </rPr>
      <t xml:space="preserve">Acta No. 02 del 09/12/2021 </t>
    </r>
    <r>
      <rPr>
        <sz val="11"/>
        <color theme="1"/>
        <rFont val="Arial"/>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family val="2"/>
      </rPr>
      <t>Relatoría No. 1 del 17/07/2021</t>
    </r>
    <r>
      <rPr>
        <sz val="11"/>
        <color theme="1"/>
        <rFont val="Arial"/>
        <family val="2"/>
      </rPr>
      <t xml:space="preserve"> Jornada de Fortalecimiento interno: “Diversidades sexuales y de género”
</t>
    </r>
    <r>
      <rPr>
        <b/>
        <sz val="11"/>
        <color theme="1"/>
        <rFont val="Arial"/>
        <family val="2"/>
      </rPr>
      <t>Acta No. 01 del 19/06/2021</t>
    </r>
    <r>
      <rPr>
        <sz val="11"/>
        <color theme="1"/>
        <rFont val="Arial"/>
        <family val="2"/>
      </rPr>
      <t xml:space="preserve"> Curso de mujer rural y equidad de género.
</t>
    </r>
    <r>
      <rPr>
        <b/>
        <sz val="11"/>
        <color theme="1"/>
        <rFont val="Arial"/>
        <family val="2"/>
      </rPr>
      <t xml:space="preserve">Acta No. 01 del 28/10/2021 </t>
    </r>
    <r>
      <rPr>
        <sz val="11"/>
        <color theme="1"/>
        <rFont val="Arial"/>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family val="2"/>
      </rPr>
      <t>Acta No. 02 del 09/12/2021</t>
    </r>
    <r>
      <rPr>
        <sz val="11"/>
        <color theme="1"/>
        <rFont val="Arial"/>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family val="2"/>
      </rPr>
      <t>Relatoría No. 1 del 17/07/2021</t>
    </r>
    <r>
      <rPr>
        <sz val="11"/>
        <color theme="1"/>
        <rFont val="Arial"/>
        <family val="2"/>
      </rPr>
      <t xml:space="preserve">, en reunión telefónica del 20/01/2022 con Lorena Guerra se determinó que esta no presenta relación con lo planificado en la acción de mejora. 
</t>
    </r>
    <r>
      <rPr>
        <b/>
        <sz val="11"/>
        <color theme="1"/>
        <rFont val="Arial"/>
        <family val="2"/>
      </rPr>
      <t>Acta No. 01 del 19/06/2021</t>
    </r>
    <r>
      <rPr>
        <sz val="11"/>
        <color theme="1"/>
        <rFont val="Arial"/>
        <family val="2"/>
      </rPr>
      <t xml:space="preserve">,  actividad realizada en el marco de la reinducción a servicio al ciudadano, la cual fue realizada con la infografía y esquema descrito en el párrafo anterior.
</t>
    </r>
    <r>
      <rPr>
        <b/>
        <sz val="11"/>
        <color theme="1"/>
        <rFont val="Arial"/>
        <family val="2"/>
      </rPr>
      <t>Acta No. 01 del 28/10/2021</t>
    </r>
    <r>
      <rPr>
        <sz val="11"/>
        <color theme="1"/>
        <rFont val="Arial"/>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</si>
  <si>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rFont val="Arial"/>
        <family val="2"/>
      </rPr>
      <t xml:space="preserve">Hallazgo 17. FINANCIAMIENTO DE LA IMPLEMENTACIÓN DE LOS POSPR APROBADOS A 31 DE DICIEMBRE DE 2019. </t>
    </r>
    <r>
      <rPr>
        <sz val="11"/>
        <rFont val="Arial"/>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</si>
  <si>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family val="2"/>
      </rPr>
      <t>Hallazgo 19.  COORDINACIÓN INTERINSTITUCIONAL Y APROPIACION DE ROLES.</t>
    </r>
    <r>
      <rPr>
        <sz val="11"/>
        <rFont val="Arial"/>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</si>
  <si>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color theme="1"/>
        <rFont val="Arial"/>
        <family val="2"/>
      </rPr>
      <t xml:space="preserve">21/01/2022.  </t>
    </r>
    <r>
      <rPr>
        <sz val="11"/>
        <color theme="1"/>
        <rFont val="Arial"/>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</si>
  <si>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r>
      <rPr>
        <b/>
        <sz val="11"/>
        <color theme="1"/>
        <rFont val="Arial"/>
        <family val="2"/>
      </rPr>
      <t xml:space="preserve">19/10/2021. </t>
    </r>
    <r>
      <rPr>
        <sz val="11"/>
        <color theme="1"/>
        <rFont val="Arial"/>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</si>
  <si>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r>
      <rPr>
        <b/>
        <sz val="11"/>
        <color theme="1"/>
        <rFont val="Arial"/>
        <family val="2"/>
      </rPr>
      <t xml:space="preserve">21/01/2021.  </t>
    </r>
    <r>
      <rPr>
        <sz val="11"/>
        <color theme="1"/>
        <rFont val="Arial"/>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family val="2"/>
      </rPr>
      <t xml:space="preserve">
18/01/2022.  </t>
    </r>
    <r>
      <rPr>
        <sz val="11"/>
        <color theme="1"/>
        <rFont val="Arial"/>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family val="2"/>
      </rPr>
      <t xml:space="preserve">
11/01/2021. </t>
    </r>
    <r>
      <rPr>
        <sz val="11"/>
        <color theme="1"/>
        <rFont val="Arial"/>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</si>
  <si>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rFont val="Arial"/>
        <family val="2"/>
      </rPr>
      <t xml:space="preserve">Hallazgo 20. PLATAFORMA www.ods.gov.co. </t>
    </r>
    <r>
      <rPr>
        <sz val="11"/>
        <rFont val="Arial"/>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</si>
  <si>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</si>
  <si>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 xml:space="preserve">
20/07/2021. </t>
    </r>
    <r>
      <rPr>
        <sz val="11"/>
        <color theme="1"/>
        <rFont val="Arial"/>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</si>
  <si>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</si>
  <si>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</si>
  <si>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</si>
  <si>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family val="2"/>
      </rPr>
      <t>20/07/2021,</t>
    </r>
    <r>
      <rPr>
        <sz val="11"/>
        <color theme="1"/>
        <rFont val="Arial"/>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</si>
  <si>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</si>
  <si>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</si>
  <si>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</si>
  <si>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family val="2"/>
      </rPr>
      <t>20/07/2021</t>
    </r>
    <r>
      <rPr>
        <sz val="11"/>
        <color theme="1"/>
        <rFont val="Arial"/>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</si>
  <si>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</si>
  <si>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family val="2"/>
      </rPr>
      <t>20/07/2021</t>
    </r>
    <r>
      <rPr>
        <sz val="11"/>
        <color theme="1"/>
        <rFont val="Arial"/>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</si>
  <si>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family val="2"/>
      </rPr>
      <t xml:space="preserve">11/01/2021.  </t>
    </r>
    <r>
      <rPr>
        <sz val="11"/>
        <color theme="1"/>
        <rFont val="Arial"/>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</si>
  <si>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</si>
  <si>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rFont val="Arial"/>
        <family val="2"/>
      </rPr>
      <t>Hallazgo 21. ALISTAMIENTO DE LOS MECANISMOS DE SEGUIMIENTO Y RENDICIÓN DE CUENTAS EN EL CUMPLIMIENTO DE LA META ODS 1.4.</t>
    </r>
    <r>
      <rPr>
        <sz val="11"/>
        <rFont val="Arial"/>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</si>
  <si>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family val="2"/>
      </rPr>
      <t xml:space="preserve">
</t>
    </r>
    <r>
      <rPr>
        <sz val="11"/>
        <color theme="1"/>
        <rFont val="Arial"/>
        <family val="2"/>
      </rPr>
      <t>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</si>
  <si>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 xml:space="preserve">Hallazgo 23. ARTICULACIÓN CON AUTORIDADES AMBIENTALES PARA LA FORMULACIÓN DE LOS PLANES DE ORDENAMIENTO SOCIAL DE LA PROPIEDAD RURAL-POSPR. </t>
    </r>
    <r>
      <rPr>
        <sz val="11"/>
        <rFont val="Arial"/>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</si>
  <si>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Ajustar los</t>
    </r>
    <r>
      <rPr>
        <b/>
        <sz val="11"/>
        <rFont val="Arial"/>
        <family val="2"/>
      </rPr>
      <t xml:space="preserve"> procesos de formulación e implementación</t>
    </r>
    <r>
      <rPr>
        <sz val="11"/>
        <rFont val="Arial"/>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</si>
  <si>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family val="2"/>
      </rPr>
      <t>18/10/2021.</t>
    </r>
    <r>
      <rPr>
        <sz val="11"/>
        <color theme="1"/>
        <rFont val="Arial"/>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</si>
  <si>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family val="2"/>
      </rPr>
      <t>16/07/2021.</t>
    </r>
    <r>
      <rPr>
        <sz val="11"/>
        <color theme="1"/>
        <rFont val="Arial"/>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family val="2"/>
      </rPr>
      <t>POSPR-P-002</t>
    </r>
    <r>
      <rPr>
        <sz val="11"/>
        <color theme="1"/>
        <rFont val="Arial"/>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</si>
  <si>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family val="2"/>
      </rPr>
      <t>Procedimiento POSPR -P-002</t>
    </r>
    <r>
      <rPr>
        <sz val="11"/>
        <color theme="1"/>
        <rFont val="Arial"/>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family val="2"/>
      </rPr>
      <t>Procedimiento POSPR-P-004</t>
    </r>
    <r>
      <rPr>
        <sz val="11"/>
        <color theme="1"/>
        <rFont val="Arial"/>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family val="2"/>
      </rPr>
      <t xml:space="preserve">https://agenciadetierras.sharepoint.com/sites/antintranet/sistema-integrado-de-gestion/procesos-misionales/Paginas/planificacion-del-ordenamiento-social-de-la-propiedad-rural.aspx 
</t>
    </r>
    <r>
      <rPr>
        <sz val="11"/>
        <rFont val="Arial"/>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</si>
  <si>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rFont val="Arial"/>
        <family val="2"/>
      </rPr>
      <t>Hallazgo 1 -2018. Gestión arrendamiento operativo (A1) (F1) (D1) :</t>
    </r>
    <r>
      <rPr>
        <sz val="11"/>
        <rFont val="Arial"/>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</si>
  <si>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</si>
  <si>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</si>
  <si>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t xml:space="preserve">07/01/2022.  </t>
    </r>
    <r>
      <rPr>
        <sz val="11"/>
        <color theme="1"/>
        <rFont val="Arial"/>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</si>
  <si>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r>
      <rPr>
        <b/>
        <sz val="11"/>
        <color theme="1"/>
        <rFont val="Arial"/>
        <family val="2"/>
      </rPr>
      <t>22/10/2021</t>
    </r>
    <r>
      <rPr>
        <sz val="11"/>
        <color theme="1"/>
        <rFont val="Arial"/>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</si>
  <si>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family val="2"/>
      </rPr>
      <t xml:space="preserve">07/07/2021.  </t>
    </r>
    <r>
      <rPr>
        <sz val="11"/>
        <color theme="1"/>
        <rFont val="Arial"/>
        <family val="2"/>
      </rPr>
      <t>La Subdirección de Talento Humano allegó los siguientes documentos:</t>
    </r>
    <r>
      <rPr>
        <b/>
        <sz val="11"/>
        <color theme="1"/>
        <rFont val="Arial"/>
        <family val="2"/>
      </rPr>
      <t xml:space="preserve">
MATRIZ DE SEGUIMIENTO REINTEGRO INCAPACIDADES FUNCIONARIOS ANT, con corte al 30/12/2020. </t>
    </r>
    <r>
      <rPr>
        <sz val="11"/>
        <color theme="1"/>
        <rFont val="Arial"/>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family val="2"/>
      </rPr>
      <t>MATRIZ DE SEGUIMIENTO REINTEGRO INCAPACIDADES FUNCIONARIOS ANT, con corte al 30/06/2021</t>
    </r>
    <r>
      <rPr>
        <sz val="11"/>
        <color theme="1"/>
        <rFont val="Arial"/>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</si>
  <si>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22/10/2021.  </t>
    </r>
    <r>
      <rPr>
        <sz val="11"/>
        <color theme="1"/>
        <rFont val="Arial"/>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family val="2"/>
      </rPr>
      <t xml:space="preserve">
</t>
    </r>
    <r>
      <rPr>
        <sz val="11"/>
        <color theme="1"/>
        <rFont val="Arial"/>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family val="2"/>
      </rPr>
      <t xml:space="preserve">
13/10/2021. </t>
    </r>
    <r>
      <rPr>
        <sz val="11"/>
        <color theme="1"/>
        <rFont val="Arial"/>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family val="2"/>
      </rPr>
      <t>Matriz Seguimiento Incapacidades ANT_Corte Diciembre 2020</t>
    </r>
    <r>
      <rPr>
        <sz val="11"/>
        <color theme="1"/>
        <rFont val="Arial"/>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family val="2"/>
      </rPr>
      <t>Matriz Seguimiento Incapacidades ANT_Corte Septiembre 2021 - 3er trimestre 2021</t>
    </r>
    <r>
      <rPr>
        <sz val="11"/>
        <color theme="1"/>
        <rFont val="Arial"/>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</si>
  <si>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r>
      <rPr>
        <b/>
        <sz val="11"/>
        <color theme="1"/>
        <rFont val="Arial"/>
        <family val="2"/>
      </rPr>
      <t>12/01/2022</t>
    </r>
    <r>
      <rPr>
        <sz val="11"/>
        <color theme="1"/>
        <rFont val="Arial"/>
        <family val="2"/>
      </rPr>
      <t xml:space="preserve">.  En atención de los avances de gestión y evidencias allegadas, la acción de mejora presentó cumplimiento, toda vez que, se observó la conciliación de la cuenta reciproca 572080 Recaudos. </t>
    </r>
  </si>
  <si>
    <r>
      <rPr>
        <b/>
        <sz val="11"/>
        <color rgb="FF000000"/>
        <rFont val="Arial"/>
        <family val="2"/>
      </rPr>
      <t xml:space="preserve">14/04/2021. </t>
    </r>
    <r>
      <rPr>
        <sz val="11"/>
        <color indexed="8"/>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</si>
  <si>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family val="2"/>
      </rPr>
      <t xml:space="preserve">07/07/2021.  </t>
    </r>
    <r>
      <rPr>
        <sz val="11"/>
        <color theme="1"/>
        <rFont val="Arial"/>
        <family val="2"/>
      </rPr>
      <t>La Subdirección Administrativa y Financiera allegó los siguientes conciliaciones pertenecientes a la cuenta 572080 :</t>
    </r>
    <r>
      <rPr>
        <b/>
        <sz val="11"/>
        <color theme="1"/>
        <rFont val="Arial"/>
        <family val="2"/>
      </rPr>
      <t xml:space="preserve">
Conciliación corte 31/01/2021, </t>
    </r>
    <r>
      <rPr>
        <sz val="11"/>
        <color theme="1"/>
        <rFont val="Arial"/>
        <family val="2"/>
      </rPr>
      <t xml:space="preserve">observándose la no existencia de diferencia con la unidad de Tesoro Nacional.
</t>
    </r>
    <r>
      <rPr>
        <b/>
        <sz val="11"/>
        <color theme="1"/>
        <rFont val="Arial"/>
        <family val="2"/>
      </rPr>
      <t>Conciliación corte 28/02/2021</t>
    </r>
    <r>
      <rPr>
        <sz val="11"/>
        <color theme="1"/>
        <rFont val="Arial"/>
        <family val="2"/>
      </rPr>
      <t xml:space="preserve">, observándose una diferencia con la unidad de Tesoro Nacional por valor de $3.528.210.
</t>
    </r>
    <r>
      <rPr>
        <b/>
        <sz val="11"/>
        <color theme="1"/>
        <rFont val="Arial"/>
        <family val="2"/>
      </rPr>
      <t>Conciliación corte 31/03/2021</t>
    </r>
    <r>
      <rPr>
        <sz val="11"/>
        <color theme="1"/>
        <rFont val="Arial"/>
        <family val="2"/>
      </rPr>
      <t xml:space="preserve">, observándose una diferencia con la unidad de Tesoro Nacional por valor de $17.
</t>
    </r>
    <r>
      <rPr>
        <b/>
        <sz val="11"/>
        <color theme="1"/>
        <rFont val="Arial"/>
        <family val="2"/>
      </rPr>
      <t>Conciliación corte 30/04/2021</t>
    </r>
    <r>
      <rPr>
        <sz val="11"/>
        <color theme="1"/>
        <rFont val="Arial"/>
        <family val="2"/>
      </rPr>
      <t xml:space="preserve">, observándose una diferencia con la unidad de Tesoro Nacional por valor de $7.271.483.
</t>
    </r>
    <r>
      <rPr>
        <b/>
        <sz val="11"/>
        <color theme="1"/>
        <rFont val="Arial"/>
        <family val="2"/>
      </rPr>
      <t>Conciliación corte 31/05/2021</t>
    </r>
    <r>
      <rPr>
        <sz val="11"/>
        <color theme="1"/>
        <rFont val="Arial"/>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</si>
  <si>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18/10/2021.  </t>
    </r>
    <r>
      <rPr>
        <sz val="11"/>
        <color theme="1"/>
        <rFont val="Arial"/>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family val="2"/>
      </rPr>
      <t xml:space="preserve">
13/10/2021. </t>
    </r>
    <r>
      <rPr>
        <sz val="11"/>
        <color theme="1"/>
        <rFont val="Arial"/>
        <family val="2"/>
      </rPr>
      <t xml:space="preserve"> La Subdirección Administrativa y Financiera suministró los siguientes documentos:
</t>
    </r>
    <r>
      <rPr>
        <b/>
        <sz val="11"/>
        <color theme="1"/>
        <rFont val="Arial"/>
        <family val="2"/>
      </rPr>
      <t>Formato: Conciliación Incapacidades ANT a corte de julio 2021</t>
    </r>
    <r>
      <rPr>
        <sz val="11"/>
        <color theme="1"/>
        <rFont val="Arial"/>
        <family val="2"/>
      </rPr>
      <t xml:space="preserve">,  la cual refleja una diferencia de $812.516.
</t>
    </r>
    <r>
      <rPr>
        <b/>
        <sz val="11"/>
        <color theme="1"/>
        <rFont val="Arial"/>
        <family val="2"/>
      </rPr>
      <t>Formato: Conciliación Incapacidades ANT a corte de agosto 2021</t>
    </r>
    <r>
      <rPr>
        <sz val="11"/>
        <color theme="1"/>
        <rFont val="Arial"/>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</si>
  <si>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family val="2"/>
      </rPr>
      <t xml:space="preserve">12/01/2022. </t>
    </r>
    <r>
      <rPr>
        <sz val="11"/>
        <color theme="1"/>
        <rFont val="Arial"/>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</si>
  <si>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family val="2"/>
      </rPr>
      <t>13/10/2021.</t>
    </r>
    <r>
      <rPr>
        <sz val="11"/>
        <color theme="1"/>
        <rFont val="Arial"/>
        <family val="2"/>
      </rPr>
      <t xml:space="preserve">  La acción de mejora presentó cumplimiento, toda vez que, se observó la comunicación a las dependencias, sobre los lineamientos definidos para convenios internacionales.</t>
    </r>
  </si>
  <si>
    <r>
      <rPr>
        <b/>
        <sz val="11"/>
        <color indexed="8"/>
        <rFont val="Arial"/>
        <family val="2"/>
      </rPr>
      <t xml:space="preserve">13/10/2021. </t>
    </r>
    <r>
      <rPr>
        <sz val="11"/>
        <color indexed="8"/>
        <rFont val="Arial"/>
        <family val="2"/>
      </rPr>
      <t xml:space="preserve">  La acción de mejora presentó cumplimiento, toda vez que, se observó la comunicación a las dependencias, sobre los lineamientos definidos para convenios internacionales.</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</si>
  <si>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</si>
  <si>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Desde la Secretaría General se expidió el memorando No. 20216000286833 del 15 de septiembre de 2021, en el cual se dictan los </t>
    </r>
    <r>
      <rPr>
        <i/>
        <sz val="11"/>
        <color rgb="FF000000"/>
        <rFont val="Arial"/>
        <family val="2"/>
      </rPr>
      <t xml:space="preserve">"Lineamientos para la suscripción y ejecución de los Convenios de Cooperación Internacional, celebrados o que se celebren en virtud de lo dispuesto en el artículo 20 de la Ley 1150 de 2007"; </t>
    </r>
    <r>
      <rPr>
        <sz val="11"/>
        <color rgb="FF000000"/>
        <rFont val="Arial"/>
        <family val="2"/>
      </rPr>
      <t>el lineamiento fue enviado a través de l aplicativo Orfeo y socializado por intermedio del correo electrónico de la Secretaría y enviado a todas las dependencias de la Agencia. (Se adjunta correo electrónico y documento en PDF).   </t>
    </r>
  </si>
  <si>
    <r>
      <rPr>
        <b/>
        <sz val="11"/>
        <color theme="1"/>
        <rFont val="Arial"/>
        <family val="2"/>
      </rPr>
      <t xml:space="preserve">13/10/2021. </t>
    </r>
    <r>
      <rPr>
        <sz val="11"/>
        <color theme="1"/>
        <rFont val="Arial"/>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</si>
  <si>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family val="2"/>
      </rPr>
      <t>12/01/2022.</t>
    </r>
    <r>
      <rPr>
        <sz val="11"/>
        <color theme="1"/>
        <rFont val="Arial"/>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</si>
  <si>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indexed="8"/>
        <rFont val="Arial"/>
        <family val="2"/>
      </rPr>
      <t xml:space="preserve">13/10/2021. </t>
    </r>
    <r>
      <rPr>
        <sz val="11"/>
        <color indexed="8"/>
        <rFont val="Arial"/>
        <family val="2"/>
      </rPr>
      <t xml:space="preserve"> La acción de mejora se encuentra en términos para su ejecución, siendo el 31/12/2021 la fecha limite establecida para su finalización</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</si>
  <si>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</si>
  <si>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family val="2"/>
      </rPr>
      <t>ADQBS-I-001 Manual de Contratación y ADQBS:</t>
    </r>
    <r>
      <rPr>
        <sz val="11"/>
        <color theme="1"/>
        <rFont val="Arial"/>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</si>
  <si>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r>
      <rPr>
        <b/>
        <sz val="11"/>
        <color theme="1"/>
        <rFont val="Arial"/>
        <family val="2"/>
      </rPr>
      <t xml:space="preserve">12/01/2022. </t>
    </r>
    <r>
      <rPr>
        <sz val="11"/>
        <color theme="1"/>
        <rFont val="Arial"/>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family val="2"/>
      </rPr>
      <t>MANUAL DE SUPERVISIÓN ADQBS-I-002</t>
    </r>
    <r>
      <rPr>
        <sz val="11"/>
        <color theme="1"/>
        <rFont val="Arial"/>
        <family val="2"/>
      </rPr>
      <t xml:space="preserve">, </t>
    </r>
    <r>
      <rPr>
        <b/>
        <sz val="11"/>
        <color theme="1"/>
        <rFont val="Arial"/>
        <family val="2"/>
      </rPr>
      <t>versión 3 del 30/12/2021 y MANUAL DE CONTRATACIÓN ADQBS-I-001, versión 5 del 30/12/2021, los cuales el</t>
    </r>
    <r>
      <rPr>
        <sz val="11"/>
        <color theme="1"/>
        <rFont val="Arial"/>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</si>
  <si>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t xml:space="preserve">Hallazgo 14. Convenio de Cooperación Internacional 112 de 1016 (A14) (D6)
</t>
    </r>
    <r>
      <rPr>
        <sz val="11"/>
        <rFont val="Arial"/>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family val="2"/>
      </rPr>
      <t xml:space="preserve">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</si>
  <si>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</si>
  <si>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t xml:space="preserve">Hallazgo 15. Convenio Interadministrativo No. 850 de 2017 suscrito con la FAO (A15) (D7)  </t>
    </r>
    <r>
      <rPr>
        <sz val="11"/>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</si>
  <si>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</si>
  <si>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</si>
  <si>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</si>
  <si>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rFont val="Arial"/>
        <family val="2"/>
      </rPr>
      <t xml:space="preserve">Hallazgo 17. Convenio Interadministrativo No. 361 de 2016 suscrito con la FAO (A17) (D9)  </t>
    </r>
    <r>
      <rPr>
        <sz val="11"/>
        <rFont val="Arial"/>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</si>
  <si>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</si>
  <si>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</si>
  <si>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</si>
  <si>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21/10/2021.</t>
    </r>
    <r>
      <rPr>
        <sz val="11"/>
        <color theme="1"/>
        <rFont val="Arial"/>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</si>
  <si>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family val="2"/>
      </rPr>
      <t>18/01/2022.</t>
    </r>
    <r>
      <rPr>
        <sz val="11"/>
        <color theme="1"/>
        <rFont val="Arial"/>
        <family val="2"/>
      </rPr>
      <t xml:space="preserve">  La Subdirección de Procesos Agrarios y Gestión Jurídica allegó archivo Excel "BASE DE CASOS CON DECISIÓN FINAL Y AUTO DE ARCHIVO CON CORTE A OCTUBRE DE 2021</t>
    </r>
    <r>
      <rPr>
        <b/>
        <sz val="11"/>
        <color theme="1"/>
        <rFont val="Arial"/>
        <family val="2"/>
      </rPr>
      <t xml:space="preserve">", </t>
    </r>
    <r>
      <rPr>
        <sz val="11"/>
        <color theme="1"/>
        <rFont val="Arial"/>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</si>
  <si>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rPr>
        <b/>
        <sz val="11"/>
        <color theme="1"/>
        <rFont val="Arial"/>
        <family val="2"/>
      </rPr>
      <t>20/01/2022</t>
    </r>
    <r>
      <rPr>
        <sz val="11"/>
        <color theme="1"/>
        <rFont val="Arial"/>
        <family val="2"/>
      </rPr>
      <t>. La acción de mejora presentó cumplimiento, toda vez que,  se observó matriz  de casos verificados en  registro ante las ORIP, la cual relaciona 36 cados de los cuales 16 han surtido el registro ante la ORIP.</t>
    </r>
  </si>
  <si>
    <r>
      <rPr>
        <b/>
        <sz val="11"/>
        <color theme="1"/>
        <rFont val="Arial"/>
        <family val="2"/>
      </rPr>
      <t xml:space="preserve">21/10/2021. </t>
    </r>
    <r>
      <rPr>
        <sz val="11"/>
        <color theme="1"/>
        <rFont val="Arial"/>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</si>
  <si>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family val="2"/>
      </rPr>
      <t xml:space="preserve">21/01/2021.  </t>
    </r>
    <r>
      <rPr>
        <sz val="11"/>
        <color theme="1"/>
        <rFont val="Arial"/>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family val="2"/>
      </rPr>
      <t xml:space="preserve">
18/01/2022. </t>
    </r>
    <r>
      <rPr>
        <sz val="11"/>
        <color theme="1"/>
        <rFont val="Arial"/>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</si>
  <si>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family val="2"/>
      </rPr>
      <t>18/10/2021.</t>
    </r>
    <r>
      <rPr>
        <sz val="11"/>
        <color theme="1"/>
        <rFont val="Arial"/>
        <family val="2"/>
      </rPr>
      <t xml:space="preserve"> la acción de mejora presentó cumplimiento, toda vez que, se observó el  informe que da cuenta de las actuaciones adelantadas por la ANT dentro de sus competencias hasta la presentación de la Querella Policiva.</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</si>
  <si>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</si>
  <si>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r>
      <rPr>
        <b/>
        <sz val="11"/>
        <color theme="1"/>
        <rFont val="Arial"/>
        <family val="2"/>
      </rPr>
      <t xml:space="preserve">18/10/2021. </t>
    </r>
    <r>
      <rPr>
        <sz val="11"/>
        <color theme="1"/>
        <rFont val="Arial"/>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</si>
  <si>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t xml:space="preserve">Hallazgo 29. Predio “Mediecito La Selva – Cauca” (A29) (D19)  </t>
    </r>
    <r>
      <rPr>
        <sz val="1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</si>
  <si>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15/10/2021.</t>
    </r>
    <r>
      <rPr>
        <sz val="11"/>
        <color theme="1"/>
        <rFont val="Arial"/>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</si>
  <si>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</si>
  <si>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</si>
  <si>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</si>
  <si>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 xml:space="preserve">11/04/2022. </t>
    </r>
    <r>
      <rPr>
        <sz val="11"/>
        <color theme="1"/>
        <rFont val="Arial"/>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</si>
  <si>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</si>
  <si>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family val="2"/>
      </rPr>
      <t>15/10/2021.</t>
    </r>
    <r>
      <rPr>
        <sz val="11"/>
        <color theme="1"/>
        <rFont val="Arial"/>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</si>
  <si>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21/01/2021.  </t>
    </r>
    <r>
      <rPr>
        <sz val="11"/>
        <color theme="1"/>
        <rFont val="Arial"/>
        <family val="2"/>
      </rPr>
      <t>La Dirección de Asuntos Étnicos en fase preliminar indicó que,</t>
    </r>
    <r>
      <rPr>
        <b/>
        <sz val="11"/>
        <color theme="1"/>
        <rFont val="Arial"/>
        <family val="2"/>
      </rPr>
      <t xml:space="preserve"> </t>
    </r>
    <r>
      <rPr>
        <sz val="11"/>
        <color theme="1"/>
        <rFont val="Arial"/>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family val="2"/>
      </rPr>
      <t xml:space="preserve">
19/01/2022.  </t>
    </r>
    <r>
      <rPr>
        <sz val="11"/>
        <color theme="1"/>
        <rFont val="Arial"/>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</si>
  <si>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family val="2"/>
      </rPr>
      <t xml:space="preserve">11/04/2022.  </t>
    </r>
    <r>
      <rPr>
        <sz val="11"/>
        <color theme="1"/>
        <rFont val="Arial"/>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</si>
  <si>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19/01//2022</t>
    </r>
    <r>
      <rPr>
        <sz val="11"/>
        <color theme="1"/>
        <rFont val="Arial"/>
        <family val="2"/>
      </rPr>
      <t>. En atención a los avances gestión y evidencias aportadas, la acción de mejora presentó cumplimiento. toda vez que, se observó la implementación de 6 formatos GENFI-F-019.</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</si>
  <si>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</si>
  <si>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r>
      <rPr>
        <b/>
        <sz val="11"/>
        <color theme="1"/>
        <rFont val="Arial"/>
        <family val="2"/>
      </rPr>
      <t xml:space="preserve">18/10/2021. </t>
    </r>
    <r>
      <rPr>
        <sz val="11"/>
        <color theme="1"/>
        <rFont val="Arial"/>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family val="2"/>
      </rPr>
      <t>Convenio 1170/2019 Amazon Conservation Team ACT:</t>
    </r>
    <r>
      <rPr>
        <sz val="11"/>
        <color theme="1"/>
        <rFont val="Arial"/>
        <family val="2"/>
      </rPr>
      <t xml:space="preserve"> GEFIN-F-019 del 17/08/2021, comunicado a la SAF mediante memorando 20215000266203 del 31/08/2021.
</t>
    </r>
    <r>
      <rPr>
        <b/>
        <sz val="11"/>
        <color theme="1"/>
        <rFont val="Arial"/>
        <family val="2"/>
      </rPr>
      <t>Convenio 1251/2021 ASOCIT</t>
    </r>
    <r>
      <rPr>
        <sz val="11"/>
        <color theme="1"/>
        <rFont val="Arial"/>
        <family val="2"/>
      </rPr>
      <t xml:space="preserve">: GEFIN-F-019 del 06/08/2021, comunicado a la SAF mediante memorando 20215000226693 del 06/08/2021.
</t>
    </r>
    <r>
      <rPr>
        <b/>
        <sz val="11"/>
        <color theme="1"/>
        <rFont val="Arial"/>
        <family val="2"/>
      </rPr>
      <t>Convenio 1550/2020 FDRP</t>
    </r>
    <r>
      <rPr>
        <sz val="11"/>
        <color theme="1"/>
        <rFont val="Arial"/>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</si>
  <si>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family val="2"/>
      </rPr>
      <t>19/01/2022.</t>
    </r>
    <r>
      <rPr>
        <sz val="11"/>
        <color theme="1"/>
        <rFont val="Arial"/>
        <family val="2"/>
      </rPr>
      <t xml:space="preserve"> La Dirección de Asuntos Étnicos suministró GENFI-F-019, así:
</t>
    </r>
    <r>
      <rPr>
        <b/>
        <sz val="11"/>
        <color theme="1"/>
        <rFont val="Arial"/>
        <family val="2"/>
      </rPr>
      <t>Convenio 1170/2019 Amazon Conservation Team ACT</t>
    </r>
    <r>
      <rPr>
        <sz val="11"/>
        <color theme="1"/>
        <rFont val="Arial"/>
        <family val="2"/>
      </rPr>
      <t xml:space="preserve">, GEFIN-F-019 del 19/11/2021, periodo a 18 noviembre, comunicado a la SAF mediante memorando 20215000388233 del 19/09/2021.
</t>
    </r>
    <r>
      <rPr>
        <b/>
        <sz val="11"/>
        <color theme="1"/>
        <rFont val="Arial"/>
        <family val="2"/>
      </rPr>
      <t>Convenio 1251/2021 ASOCIT</t>
    </r>
    <r>
      <rPr>
        <sz val="11"/>
        <color theme="1"/>
        <rFont val="Arial"/>
        <family val="2"/>
      </rPr>
      <t xml:space="preserve">, GEFIN-F-019 del 14/12/2021 corte 23 de noviembre, comunicado a la SAF mediante memorando 20215000434003 del 14/12/2021.
</t>
    </r>
    <r>
      <rPr>
        <b/>
        <sz val="11"/>
        <color theme="1"/>
        <rFont val="Arial"/>
        <family val="2"/>
      </rPr>
      <t>Convenio 885/2020 ASOCIT</t>
    </r>
    <r>
      <rPr>
        <sz val="11"/>
        <color theme="1"/>
        <rFont val="Arial"/>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</si>
  <si>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</si>
  <si>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</si>
  <si>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</si>
  <si>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</si>
  <si>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family val="2"/>
      </rPr>
      <t xml:space="preserve">21/01/2022.  </t>
    </r>
    <r>
      <rPr>
        <sz val="11"/>
        <color theme="1"/>
        <rFont val="Arial"/>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family val="2"/>
      </rPr>
      <t xml:space="preserve">
07/01/2022.</t>
    </r>
    <r>
      <rPr>
        <sz val="11"/>
        <color theme="1"/>
        <rFont val="Arial"/>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</si>
  <si>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</si>
  <si>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18/01/2022</t>
    </r>
    <r>
      <rPr>
        <sz val="11"/>
        <color theme="1"/>
        <rFont val="Arial"/>
        <family val="2"/>
      </rPr>
      <t>. En atención a los avances de gestión y evidencias suministradas, la acción de mejora presentó cumplimiento, dado que, se observó la implementación de 6 GEFIN-F-019.</t>
    </r>
  </si>
  <si>
    <r>
      <rPr>
        <b/>
        <sz val="11"/>
        <color theme="1"/>
        <rFont val="Arial"/>
        <family val="2"/>
      </rPr>
      <t>21/01/2021.  E</t>
    </r>
    <r>
      <rPr>
        <sz val="11"/>
        <color theme="1"/>
        <rFont val="Arial"/>
        <family val="2"/>
      </rPr>
      <t>n atención a los avances de gestión y evidencias suministradas, la acción de mejora presentó avances documentados relacionados con la implementación de 2 de los 6 GEFIN-F-019.</t>
    </r>
  </si>
  <si>
    <r>
      <rPr>
        <b/>
        <sz val="11"/>
        <color theme="1"/>
        <rFont val="Arial"/>
        <family val="2"/>
      </rPr>
      <t xml:space="preserve">21/10/2021. </t>
    </r>
    <r>
      <rPr>
        <sz val="11"/>
        <color theme="1"/>
        <rFont val="Arial"/>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family val="2"/>
      </rPr>
      <t xml:space="preserve">GEFIN-F-019 del 30/07/2021 Convenio  784/2018 </t>
    </r>
    <r>
      <rPr>
        <sz val="11"/>
        <color theme="1"/>
        <rFont val="Arial"/>
        <family val="2"/>
      </rPr>
      <t xml:space="preserve">del periodo de junio, remitido mediante memorando 20214000294483 del 20/09/2021.
</t>
    </r>
    <r>
      <rPr>
        <b/>
        <sz val="11"/>
        <color theme="1"/>
        <rFont val="Arial"/>
        <family val="2"/>
      </rPr>
      <t>GEFIN-F-019 del  31/08/2021 Convenio  ANT-COI-1326-2021/MYR-091</t>
    </r>
    <r>
      <rPr>
        <sz val="11"/>
        <color theme="1"/>
        <rFont val="Arial"/>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</si>
  <si>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family val="2"/>
      </rPr>
      <t>18/01/2022.</t>
    </r>
    <r>
      <rPr>
        <sz val="11"/>
        <color theme="1"/>
        <rFont val="Arial"/>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family val="2"/>
      </rPr>
      <t>GEFIN-F-019 del 21/10/2021 Convenio 784/2018</t>
    </r>
    <r>
      <rPr>
        <sz val="11"/>
        <color theme="1"/>
        <rFont val="Arial"/>
        <family val="2"/>
      </rPr>
      <t xml:space="preserve"> del periodo de septiembre, remitido mediante memorando 20213000348223 del 27/10/2021.
</t>
    </r>
    <r>
      <rPr>
        <b/>
        <sz val="11"/>
        <color theme="1"/>
        <rFont val="Arial"/>
        <family val="2"/>
      </rPr>
      <t>GEFIN-F-019 del  22/11/2021 Convenio  ANT-COI-1326-2021/MYR-091</t>
    </r>
    <r>
      <rPr>
        <sz val="11"/>
        <color theme="1"/>
        <rFont val="Arial"/>
        <family val="2"/>
      </rPr>
      <t xml:space="preserve"> del periodo julio, agosto y septiembre 2021, remitido bajo memorando 20213000411213 del 29/11/2021.
</t>
    </r>
    <r>
      <rPr>
        <b/>
        <sz val="11"/>
        <color theme="1"/>
        <rFont val="Arial"/>
        <family val="2"/>
      </rPr>
      <t>GEFIN-F-019 del  08/11/2021 Convenio ANT-CCI-1410-2021</t>
    </r>
    <r>
      <rPr>
        <sz val="11"/>
        <color theme="1"/>
        <rFont val="Arial"/>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</si>
  <si>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family val="2"/>
      </rPr>
      <t xml:space="preserve"> (...)</t>
    </r>
  </si>
  <si>
    <r>
      <t xml:space="preserve">HALLAZGO 2.3.1. Zonas de Reserva Campesina y Planes de desarrollo sostenible (ANT) </t>
    </r>
    <r>
      <rPr>
        <sz val="1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</si>
  <si>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20/01/2022.  </t>
    </r>
    <r>
      <rPr>
        <sz val="11"/>
        <color theme="1"/>
        <rFont val="Arial"/>
        <family val="2"/>
      </rPr>
      <t>En atención a los avances de gestión y evidencias aportadas, la acción de mejora presentó cumplimiento, toda vez que se observaron 3  Procesos ZRC adelantados y presentados al Consejo Directivo.</t>
    </r>
  </si>
  <si>
    <r>
      <rPr>
        <b/>
        <sz val="11"/>
        <color theme="1"/>
        <rFont val="Arial"/>
        <family val="2"/>
      </rPr>
      <t>15/10/2021.</t>
    </r>
    <r>
      <rPr>
        <sz val="11"/>
        <color theme="1"/>
        <rFont val="Arial"/>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</si>
  <si>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family val="2"/>
      </rPr>
      <t xml:space="preserve">20/01/2022. </t>
    </r>
    <r>
      <rPr>
        <sz val="11"/>
        <color theme="1"/>
        <rFont val="Arial"/>
        <family val="2"/>
      </rPr>
      <t xml:space="preserve"> La Subdirección de Administración de Tierras de la Nación en el marco de la fase preliminar aportó 3 actos administrativos de procesos presentados ante el Consejo, a saber:
</t>
    </r>
    <r>
      <rPr>
        <b/>
        <sz val="11"/>
        <color theme="1"/>
        <rFont val="Arial"/>
        <family val="2"/>
      </rPr>
      <t>Acuerdo 189 del 26/10/202</t>
    </r>
    <r>
      <rPr>
        <sz val="11"/>
        <color theme="1"/>
        <rFont val="Arial"/>
        <family val="2"/>
      </rPr>
      <t xml:space="preserve">1, por la cual no se constituye, ni se delimita la Zona de Reserva Campesina de la región del Güejar - Cafre, pretendida en el municipio de Puerto Rico en el departamento del Meta.
</t>
    </r>
    <r>
      <rPr>
        <b/>
        <sz val="11"/>
        <color theme="1"/>
        <rFont val="Arial"/>
        <family val="2"/>
      </rPr>
      <t>Acuerdo 188 del 26/10/2021</t>
    </r>
    <r>
      <rPr>
        <sz val="11"/>
        <color theme="1"/>
        <rFont val="Arial"/>
        <family val="2"/>
      </rPr>
      <t>, por la cual no se constituye, ni se delimita la Zona de Reserva Campesina Sumapaz, pretendida por la localidad 20 de la ciudad de Bogotá D.C.</t>
    </r>
    <r>
      <rPr>
        <b/>
        <sz val="11"/>
        <color theme="1"/>
        <rFont val="Arial"/>
        <family val="2"/>
      </rPr>
      <t xml:space="preserve">
Acuerdo 187 del 26/10/2021, </t>
    </r>
    <r>
      <rPr>
        <sz val="11"/>
        <color theme="1"/>
        <rFont val="Arial"/>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family val="2"/>
      </rPr>
      <t xml:space="preserve">
07/01/2022.  </t>
    </r>
    <r>
      <rPr>
        <sz val="11"/>
        <color theme="1"/>
        <rFont val="Arial"/>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</si>
  <si>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family val="2"/>
      </rPr>
      <t xml:space="preserve">14/10/2021. </t>
    </r>
    <r>
      <rPr>
        <sz val="11"/>
        <color theme="1"/>
        <rFont val="Arial"/>
        <family val="2"/>
      </rPr>
      <t xml:space="preserve"> La acción de mejora presentó cumplimiento, dado que, se observó la actualización del procedimiento e instructivo.</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</si>
  <si>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</si>
  <si>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family val="2"/>
      </rPr>
      <t>https://agenciadetierras.sharepoint.com/sites/antintranet/sistema-integrado-de-gestion/procesos-misionales/Paginas/acceso-a-la-propiedad-de-la-tierra-y-los-territorios.aspx</t>
    </r>
    <r>
      <rPr>
        <sz val="11"/>
        <color theme="1"/>
        <rFont val="Arial"/>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</si>
  <si>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family val="2"/>
      </rPr>
      <t xml:space="preserve"> (...)</t>
    </r>
  </si>
  <si>
    <r>
      <rPr>
        <b/>
        <sz val="11"/>
        <rFont val="Arial"/>
        <family val="2"/>
      </rPr>
      <t xml:space="preserve">Hallazgo 11. Principio de especialización presupuestal. </t>
    </r>
    <r>
      <rPr>
        <sz val="1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</si>
  <si>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t>Realizar jornadas de capacitaciones a los servidores públicos que intervienen en la</t>
    </r>
    <r>
      <rPr>
        <sz val="11"/>
        <color rgb="FFFF0000"/>
        <rFont val="Arial"/>
        <family val="2"/>
      </rPr>
      <t xml:space="preserve"> formulación y ejecución de los proyectos de inversión</t>
    </r>
    <r>
      <rPr>
        <sz val="11"/>
        <rFont val="Arial"/>
        <family val="2"/>
      </rPr>
      <t>,  para robustecer los conocimientos</t>
    </r>
    <r>
      <rPr>
        <sz val="11"/>
        <color rgb="FFFF0000"/>
        <rFont val="Arial"/>
        <family val="2"/>
      </rPr>
      <t xml:space="preserve"> relacionados con los principios presupuestales.</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</si>
  <si>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</si>
  <si>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</si>
  <si>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family val="2"/>
      </rPr>
      <t xml:space="preserve">
11/01/2022.  </t>
    </r>
    <r>
      <rPr>
        <sz val="11"/>
        <color theme="1"/>
        <rFont val="Arial"/>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family val="2"/>
      </rPr>
      <t xml:space="preserve">
</t>
    </r>
    <r>
      <rPr>
        <sz val="11"/>
        <color theme="1"/>
        <rFont val="Arial"/>
        <family val="2"/>
      </rPr>
      <t xml:space="preserve">
Frente a lo enunciado, se observó lo seguimiento:
</t>
    </r>
    <r>
      <rPr>
        <b/>
        <sz val="11"/>
        <color theme="1"/>
        <rFont val="Arial"/>
        <family val="2"/>
      </rPr>
      <t xml:space="preserve">Socialización sobre Proyectos de Inversión y Planeación estratégica, </t>
    </r>
    <r>
      <rPr>
        <sz val="11"/>
        <color theme="1"/>
        <rFont val="Arial"/>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family val="2"/>
      </rPr>
      <t>Capacitación Cadena Presupuestal</t>
    </r>
    <r>
      <rPr>
        <sz val="11"/>
        <color theme="1"/>
        <rFont val="Arial"/>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</si>
  <si>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11/01/2022. L</t>
    </r>
    <r>
      <rPr>
        <sz val="11"/>
        <color theme="1"/>
        <rFont val="Arial"/>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</si>
  <si>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family val="2"/>
      </rPr>
      <t>11/01/2022</t>
    </r>
    <r>
      <rPr>
        <sz val="11"/>
        <color theme="1"/>
        <rFont val="Arial"/>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</si>
  <si>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t xml:space="preserve">19/10/2022.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</si>
  <si>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t xml:space="preserve">18/01/2022.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family val="2"/>
      </rPr>
      <t xml:space="preserve">
11/01/2022.  </t>
    </r>
    <r>
      <rPr>
        <sz val="11"/>
        <color theme="1"/>
        <rFont val="Arial"/>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family val="2"/>
      </rPr>
      <t xml:space="preserve">
</t>
    </r>
    <r>
      <rPr>
        <sz val="11"/>
        <color theme="1"/>
        <rFont val="Arial"/>
        <family val="2"/>
      </rPr>
      <t>Frente a lo enunciado, no se allegó las evidencias referenciadas, por lo cual y en atención a la planificación de la acción se solicita se allegue las 7 Fichas EBI registradas y actualizadas.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</si>
  <si>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</si>
  <si>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</si>
  <si>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family val="2"/>
      </rPr>
      <t xml:space="preserve">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</si>
  <si>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</si>
  <si>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</si>
  <si>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family val="2"/>
      </rPr>
      <t xml:space="preserve">19/01/2021.  </t>
    </r>
    <r>
      <rPr>
        <sz val="11"/>
        <color theme="1"/>
        <rFont val="Arial"/>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family val="2"/>
      </rPr>
      <t>Resguardo Indígena La Victoria</t>
    </r>
    <r>
      <rPr>
        <sz val="11"/>
        <color theme="1"/>
        <rFont val="Arial"/>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family val="2"/>
      </rPr>
      <t>Comunidad indígena del Asentamiento Indígena el Porvenir Meta “ASEINPOME”</t>
    </r>
    <r>
      <rPr>
        <sz val="11"/>
        <color theme="1"/>
        <rFont val="Arial"/>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</si>
  <si>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rFont val="Arial"/>
        <family val="2"/>
      </rPr>
      <t>Hallazgo 9. Priorización y focalización para la constitución, ampliación, saneamiento o reestructuración de resguardos indígenas.</t>
    </r>
    <r>
      <rPr>
        <sz val="11"/>
        <rFont val="Arial"/>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</si>
  <si>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21/01/2022. </t>
    </r>
    <r>
      <rPr>
        <sz val="11"/>
        <color theme="1"/>
        <rFont val="Arial"/>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</si>
  <si>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</si>
  <si>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</si>
  <si>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family val="2"/>
      </rPr>
      <t xml:space="preserve">21/01/2022.  </t>
    </r>
    <r>
      <rPr>
        <sz val="11"/>
        <color theme="1"/>
        <rFont val="Arial"/>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family val="2"/>
      </rPr>
      <t xml:space="preserve">
19/01/2022. </t>
    </r>
    <r>
      <rPr>
        <sz val="11"/>
        <color theme="1"/>
        <rFont val="Arial"/>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</si>
  <si>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rFont val="Arial"/>
        <family val="2"/>
      </rPr>
      <t>Hallazgo 8. Registro de predios Fondo de Tierras para la Reforma Rural Integral.</t>
    </r>
    <r>
      <rPr>
        <sz val="1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</si>
  <si>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observó Acta de mesa técnica.</t>
    </r>
  </si>
  <si>
    <r>
      <rPr>
        <b/>
        <sz val="11"/>
        <color theme="1"/>
        <rFont val="Arial"/>
        <family val="2"/>
      </rPr>
      <t xml:space="preserve">18/10/2021.  </t>
    </r>
    <r>
      <rPr>
        <sz val="11"/>
        <color theme="1"/>
        <rFont val="Arial"/>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</si>
  <si>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family val="2"/>
      </rPr>
      <t xml:space="preserve">21/01/2021. </t>
    </r>
    <r>
      <rPr>
        <sz val="11"/>
        <color theme="1"/>
        <rFont val="Arial"/>
        <family val="2"/>
      </rPr>
      <t xml:space="preserve"> La Dirección de Asunto Étnicos en fase preliminar aportó  Acta No. 01 del 13/01/2022 firmada, dándose por ejecutada la acción de mejora.</t>
    </r>
    <r>
      <rPr>
        <b/>
        <sz val="11"/>
        <color theme="1"/>
        <rFont val="Arial"/>
        <family val="2"/>
      </rPr>
      <t xml:space="preserve">
19/01/2022.</t>
    </r>
    <r>
      <rPr>
        <sz val="11"/>
        <color theme="1"/>
        <rFont val="Arial"/>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</si>
  <si>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family val="2"/>
      </rPr>
      <t>15/10/2021.</t>
    </r>
    <r>
      <rPr>
        <sz val="11"/>
        <color theme="1"/>
        <rFont val="Arial"/>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</si>
  <si>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</si>
  <si>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</si>
  <si>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 xml:space="preserve">19/01/2022. </t>
    </r>
    <r>
      <rPr>
        <sz val="11"/>
        <color theme="1"/>
        <rFont val="Arial"/>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</si>
  <si>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family val="2"/>
      </rPr>
      <t>01/10/2021</t>
    </r>
    <r>
      <rPr>
        <sz val="11"/>
        <color theme="1"/>
        <rFont val="Arial"/>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</si>
  <si>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r>
      <rPr>
        <b/>
        <sz val="11"/>
        <color theme="1"/>
        <rFont val="Arial"/>
        <family val="2"/>
      </rPr>
      <t>19/01/2022.</t>
    </r>
    <r>
      <rPr>
        <sz val="11"/>
        <color theme="1"/>
        <rFont val="Arial"/>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</si>
  <si>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family val="2"/>
      </rPr>
      <t>21/04/2022.</t>
    </r>
    <r>
      <rPr>
        <sz val="11"/>
        <color theme="1"/>
        <rFont val="Arial"/>
        <family val="2"/>
      </rPr>
      <t xml:space="preserve"> La acción de mejora presentó cumplimiento, toda vez que, se observó acta que referencia el análisis de riesgo realizado al procedimiento de compra de predios.</t>
    </r>
  </si>
  <si>
    <r>
      <rPr>
        <b/>
        <sz val="11"/>
        <color theme="1"/>
        <rFont val="Arial"/>
        <family val="2"/>
      </rPr>
      <t xml:space="preserve">19/01/2022.  </t>
    </r>
    <r>
      <rPr>
        <sz val="11"/>
        <color theme="1"/>
        <rFont val="Arial"/>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</si>
  <si>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family val="2"/>
      </rPr>
      <t xml:space="preserve">21/04/2022.  </t>
    </r>
    <r>
      <rPr>
        <sz val="11"/>
        <color theme="1"/>
        <rFont val="Arial"/>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family val="2"/>
      </rPr>
      <t xml:space="preserve">
01/04/2022.</t>
    </r>
    <r>
      <rPr>
        <sz val="11"/>
        <color theme="1"/>
        <rFont val="Arial"/>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family val="2"/>
      </rPr>
      <t>Acta No. 01 del 26/01/2022</t>
    </r>
    <r>
      <rPr>
        <sz val="11"/>
        <color theme="1"/>
        <rFont val="Arial"/>
        <family val="2"/>
      </rPr>
      <t>, en la cual se realiza el análisis del hallazgo H1, indicándose que "</t>
    </r>
    <r>
      <rPr>
        <i/>
        <sz val="11"/>
        <color theme="1"/>
        <rFont val="Arial"/>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</si>
  <si>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r>
      <rPr>
        <b/>
        <sz val="11"/>
        <color theme="1"/>
        <rFont val="Arial"/>
        <family val="2"/>
      </rPr>
      <t xml:space="preserve">21/01/2022.  </t>
    </r>
    <r>
      <rPr>
        <sz val="11"/>
        <color theme="1"/>
        <rFont val="Arial"/>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</si>
  <si>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family val="2"/>
      </rPr>
      <t xml:space="preserve">21/01/2022. </t>
    </r>
    <r>
      <rPr>
        <sz val="11"/>
        <color theme="1"/>
        <rFont val="Arial"/>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family val="2"/>
      </rPr>
      <t xml:space="preserve">
19/01/2022.</t>
    </r>
    <r>
      <rPr>
        <sz val="11"/>
        <color theme="1"/>
        <rFont val="Arial"/>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</si>
  <si>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theme="1"/>
        <rFont val="Arial"/>
        <family val="2"/>
      </rPr>
      <t>HALLAZGO No. 3. Diferencia de áreas sin resolución del IGAC. (A, D3).</t>
    </r>
    <r>
      <rPr>
        <sz val="11"/>
        <color theme="1"/>
        <rFont val="Arial"/>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family val="2"/>
      </rPr>
      <t>RESPUESTA DE LA ENTIDAD</t>
    </r>
    <r>
      <rPr>
        <sz val="11"/>
        <color theme="1"/>
        <rFont val="Arial"/>
        <family val="2"/>
      </rPr>
      <t xml:space="preserve">
</t>
    </r>
    <r>
      <rPr>
        <b/>
        <sz val="11"/>
        <color theme="1"/>
        <rFont val="Arial"/>
        <family val="2"/>
      </rPr>
      <t>PREDIO EL CONGO FMI 120-187635.</t>
    </r>
    <r>
      <rPr>
        <sz val="11"/>
        <color theme="1"/>
        <rFont val="Arial"/>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family val="2"/>
      </rPr>
      <t>PREDIO LA LLANADA FMI 134-2077</t>
    </r>
    <r>
      <rPr>
        <sz val="11"/>
        <color theme="1"/>
        <rFont val="Arial"/>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family val="2"/>
      </rPr>
      <t>PREDIO LA ESMERALDA 132-7322</t>
    </r>
    <r>
      <rPr>
        <sz val="11"/>
        <color theme="1"/>
        <rFont val="Arial"/>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family val="2"/>
      </rPr>
      <t>PREDIO LA ESMERALDA FMI 134-4772.</t>
    </r>
    <r>
      <rPr>
        <sz val="11"/>
        <color theme="1"/>
        <rFont val="Arial"/>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family val="2"/>
      </rPr>
      <t>ANÁLISIS DE LA RESPUESTA</t>
    </r>
    <r>
      <rPr>
        <sz val="11"/>
        <color theme="1"/>
        <rFont val="Arial"/>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</si>
  <si>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family val="2"/>
      </rPr>
      <t>25/07/2022.</t>
    </r>
    <r>
      <rPr>
        <sz val="11"/>
        <color theme="1"/>
        <rFont val="Arial"/>
        <family val="2"/>
      </rPr>
      <t xml:space="preserve">   La acción de mejora presentó cumplimiento, toda vez que, se observó la inclusión de la actividad No.13 "Adelantar la aclaración de área y linderos" en el procedimiento ACCTI-P-021 versión 3 del 07/04/2022.  </t>
    </r>
  </si>
  <si>
    <r>
      <rPr>
        <b/>
        <sz val="11"/>
        <color theme="1"/>
        <rFont val="Arial"/>
        <family val="2"/>
      </rPr>
      <t xml:space="preserve">19/01/2022. </t>
    </r>
    <r>
      <rPr>
        <sz val="11"/>
        <color theme="1"/>
        <rFont val="Arial"/>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</si>
  <si>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color theme="1"/>
        <rFont val="Arial"/>
        <family val="2"/>
      </rPr>
      <t xml:space="preserve">01/04/2022. </t>
    </r>
    <r>
      <rPr>
        <sz val="11"/>
        <color theme="1"/>
        <rFont val="Arial"/>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</si>
  <si>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family val="2"/>
      </rPr>
      <t>25/07/2022.</t>
    </r>
    <r>
      <rPr>
        <sz val="11"/>
        <color theme="1"/>
        <rFont val="Arial"/>
        <family val="2"/>
      </rPr>
      <t xml:space="preserve">  La Dirección de Asuntos Étnicos en fase preliminar aportó los siguientes documentos:
</t>
    </r>
    <r>
      <rPr>
        <b/>
        <sz val="11"/>
        <color theme="1"/>
        <rFont val="Arial"/>
        <family val="2"/>
      </rPr>
      <t>PREDIO EL CONGO FMI 120-187635</t>
    </r>
    <r>
      <rPr>
        <sz val="11"/>
        <color theme="1"/>
        <rFont val="Arial"/>
        <family val="2"/>
      </rPr>
      <t xml:space="preserve">, donde la Resolución IGAC, el FMI y el levantamiento topográfico ANT concuerdan que el área del predio es de 38 HA 6826 m2.
</t>
    </r>
    <r>
      <rPr>
        <b/>
        <sz val="11"/>
        <color theme="1"/>
        <rFont val="Arial"/>
        <family val="2"/>
      </rPr>
      <t>PREDIO LA LLANADA FMI 134-2077</t>
    </r>
    <r>
      <rPr>
        <sz val="11"/>
        <color theme="1"/>
        <rFont val="Arial"/>
        <family val="2"/>
      </rPr>
      <t xml:space="preserve">, donde la Escritura de aclaración de área, el FMI y el levantamiento topográfico ANT concuerdan que el área del predio es de 16 HA.
</t>
    </r>
    <r>
      <rPr>
        <b/>
        <sz val="11"/>
        <color theme="1"/>
        <rFont val="Arial"/>
        <family val="2"/>
      </rPr>
      <t>PREDIO LA ESMERALDA FMI 134-4772</t>
    </r>
    <r>
      <rPr>
        <sz val="11"/>
        <color theme="1"/>
        <rFont val="Arial"/>
        <family val="2"/>
      </rPr>
      <t xml:space="preserve">,  Donde el FMI y  el levantamiento topográfico ANT concuerdan que el área del predio es de 29HA 9.696 m2, sin embargo, la Resolución del IGAC aportada no corresponde al predio.
</t>
    </r>
    <r>
      <rPr>
        <b/>
        <sz val="11"/>
        <color theme="1"/>
        <rFont val="Arial"/>
        <family val="2"/>
      </rPr>
      <t>PREDIO LA ESMERALDA 132-7322</t>
    </r>
    <r>
      <rPr>
        <sz val="11"/>
        <color theme="1"/>
        <rFont val="Arial"/>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family val="2"/>
      </rPr>
      <t xml:space="preserve">
18/07/2022.</t>
    </r>
    <r>
      <rPr>
        <sz val="11"/>
        <color theme="1"/>
        <rFont val="Arial"/>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</si>
  <si>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family val="2"/>
      </rPr>
      <t xml:space="preserve">HALLAZGO No. 4. Falta de estudios Agronómico y/o Antropológico, socioeconómicos y de Tenencia de Tierras. (A, D3). </t>
    </r>
    <r>
      <rPr>
        <sz val="11"/>
        <color theme="1"/>
        <rFont val="Arial"/>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family val="2"/>
      </rPr>
      <t>RESPUESTA DE LA ENTIDAD 
PREDIO EL CONGO FMI 120-187635</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family val="2"/>
      </rPr>
      <t>PREDIO LA PIRINOLA FMI 132-63846</t>
    </r>
    <r>
      <rPr>
        <sz val="11"/>
        <color theme="1"/>
        <rFont val="Arial"/>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family val="2"/>
      </rPr>
      <t>PREDIO CORRALITOS FMI 120-176399</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family val="2"/>
      </rPr>
      <t>PREDIO MATA DE PURO FMI 120-216295</t>
    </r>
    <r>
      <rPr>
        <sz val="11"/>
        <color theme="1"/>
        <rFont val="Arial"/>
        <family val="2"/>
      </rPr>
      <t xml:space="preserve">
Se adjunta el informe técnico agronómico del predio, visita realizada en agosto de 2020. Así mismo, se adjunta el informe de necesidad de la tierra, realizado en octubre de 2020.
</t>
    </r>
    <r>
      <rPr>
        <b/>
        <sz val="11"/>
        <color theme="1"/>
        <rFont val="Arial"/>
        <family val="2"/>
      </rPr>
      <t>PREDIO LA LLANADA FMI 134-2077</t>
    </r>
    <r>
      <rPr>
        <sz val="11"/>
        <color theme="1"/>
        <rFont val="Arial"/>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family val="2"/>
      </rPr>
      <t>PREDIO LA ESMERALDA FMI 132-7322</t>
    </r>
    <r>
      <rPr>
        <sz val="11"/>
        <color theme="1"/>
        <rFont val="Arial"/>
        <family val="2"/>
      </rPr>
      <t xml:space="preserve">
Cuenta con estudio agronómico con concepto técnico positivo para la adquisición de predios.
Se remite informe social para la adquisición de predios.
</t>
    </r>
    <r>
      <rPr>
        <b/>
        <sz val="11"/>
        <color theme="1"/>
        <rFont val="Arial"/>
        <family val="2"/>
      </rPr>
      <t>PREDIO LA ESMERALDA FMI 134-4772</t>
    </r>
    <r>
      <rPr>
        <sz val="11"/>
        <color theme="1"/>
        <rFont val="Arial"/>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family val="2"/>
      </rPr>
      <t>ANÁLISIS DE LA RESPUESTA.</t>
    </r>
    <r>
      <rPr>
        <sz val="11"/>
        <color theme="1"/>
        <rFont val="Arial"/>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family val="2"/>
      </rPr>
      <t xml:space="preserve">PREDIO “EL CONGO” FMI 120-187635. </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family val="2"/>
      </rPr>
      <t>PREDIO “LA PIRINOLA” FMI 132-63846.</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family val="2"/>
      </rPr>
      <t>PREDIO CORRALITOS FMI 120-176399.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family val="2"/>
      </rPr>
      <t>PREDIO “LA LLANADA” FMI 134-2077.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family val="2"/>
      </rPr>
      <t>PREDIO LA ESMERALDA (Santander de Quilichao) 132-7322.</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LA ESMERALDA FMI 134-4772. (Totoro)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MATA DE PURO FMI 120-216295.</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</si>
  <si>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family val="2"/>
      </rPr>
      <t>26/07/2022.</t>
    </r>
    <r>
      <rPr>
        <sz val="11"/>
        <color theme="1"/>
        <rFont val="Arial"/>
        <family val="2"/>
      </rPr>
      <t xml:space="preserve">  La acción de mejora presentó cumplimiento, toda vez que, se observó la actualización del procedimiento  ACCTI-P-021 y documentos relacionados. </t>
    </r>
  </si>
  <si>
    <r>
      <rPr>
        <b/>
        <sz val="11"/>
        <color theme="1"/>
        <rFont val="Arial"/>
        <family val="2"/>
      </rPr>
      <t xml:space="preserve">19/01/2022. </t>
    </r>
    <r>
      <rPr>
        <sz val="11"/>
        <color theme="1"/>
        <rFont val="Arial"/>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</si>
  <si>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family val="2"/>
      </rPr>
      <t>01/04/2022.</t>
    </r>
    <r>
      <rPr>
        <sz val="11"/>
        <color theme="1"/>
        <rFont val="Arial"/>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</si>
  <si>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family val="2"/>
      </rPr>
      <t>26/07/2022.  L</t>
    </r>
    <r>
      <rPr>
        <sz val="11"/>
        <color theme="1"/>
        <rFont val="Arial"/>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family val="2"/>
      </rPr>
      <t xml:space="preserve">
</t>
    </r>
    <r>
      <rPr>
        <sz val="11"/>
        <color theme="1"/>
        <rFont val="Arial"/>
        <family val="2"/>
      </rPr>
      <t xml:space="preserve">La acción de mejora presentó cumplimiento, toda vez que, se observó la actualización del procedimiento  ACCTI-P-021 y documentos relacionados. 
</t>
    </r>
    <r>
      <rPr>
        <b/>
        <sz val="11"/>
        <color theme="1"/>
        <rFont val="Arial"/>
        <family val="2"/>
      </rPr>
      <t xml:space="preserve">
25/07/2022.   </t>
    </r>
    <r>
      <rPr>
        <sz val="11"/>
        <color theme="1"/>
        <rFont val="Arial"/>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family val="2"/>
      </rPr>
      <t xml:space="preserve">
</t>
    </r>
    <r>
      <rPr>
        <sz val="11"/>
        <color theme="1"/>
        <rFont val="Arial"/>
        <family val="2"/>
      </rPr>
      <t>Verificación adelantada por Carlos Sánchez  Huertas y Lila María Guzmán.</t>
    </r>
    <r>
      <rPr>
        <b/>
        <sz val="11"/>
        <color theme="1"/>
        <rFont val="Arial"/>
        <family val="2"/>
      </rPr>
      <t xml:space="preserve">
18/07/2022.</t>
    </r>
    <r>
      <rPr>
        <sz val="11"/>
        <color theme="1"/>
        <rFont val="Arial"/>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</si>
  <si>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family val="2"/>
      </rPr>
      <t xml:space="preserve">11/04/2022.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</si>
  <si>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family val="2"/>
      </rPr>
      <t xml:space="preserve">19/01/2022.  </t>
    </r>
    <r>
      <rPr>
        <sz val="11"/>
        <color theme="1"/>
        <rFont val="Arial"/>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</si>
  <si>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family val="2"/>
      </rPr>
      <t xml:space="preserve">11/04/2022. </t>
    </r>
    <r>
      <rPr>
        <sz val="11"/>
        <color theme="1"/>
        <rFont val="Arial"/>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family val="2"/>
      </rPr>
      <t>Certificado de la CAR ( verificación Concepto ambiental y acotamiento de rondas hídricas)</t>
    </r>
    <r>
      <rPr>
        <sz val="11"/>
        <color theme="1"/>
        <rFont val="Arial"/>
        <family val="2"/>
      </rPr>
      <t xml:space="preserve">"; el documento en mención se encuentra controlado por el Sistema Integrado de Gestión y puede ser consultad en la intranet institucional en el siguiente enlace </t>
    </r>
    <r>
      <rPr>
        <sz val="11"/>
        <color rgb="FF0070C0"/>
        <rFont val="Arial"/>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</si>
  <si>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rFont val="Arial"/>
        <family val="2"/>
      </rPr>
      <t xml:space="preserve">Hallazgo No. 1. Irregularidades en la ejecución del contrato 002-08 – Disciplinario (D1).  </t>
    </r>
    <r>
      <rPr>
        <sz val="1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family val="2"/>
      </rPr>
      <t xml:space="preserve">
Análisis de la Respuesta </t>
    </r>
    <r>
      <rPr>
        <sz val="1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</si>
  <si>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</si>
  <si>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08/10/2021</t>
    </r>
    <r>
      <rPr>
        <sz val="11"/>
        <color theme="1"/>
        <rFont val="Arial"/>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</si>
  <si>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 xml:space="preserve">07/01/2022. </t>
    </r>
    <r>
      <rPr>
        <sz val="11"/>
        <color theme="1"/>
        <rFont val="Arial"/>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</si>
  <si>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 xml:space="preserve">Hallazgo No. 1. Irregularidades en la ejecución del contrato 002-08 – Disciplinario (D1).  </t>
    </r>
    <r>
      <rPr>
        <sz val="11"/>
        <color theme="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family val="2"/>
      </rPr>
      <t xml:space="preserve">
Análisis de la Respuesta </t>
    </r>
    <r>
      <rPr>
        <sz val="11"/>
        <color theme="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</si>
  <si>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05/01/2022.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</si>
  <si>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t xml:space="preserve">07/04/2022.  </t>
    </r>
    <r>
      <rPr>
        <sz val="11"/>
        <color theme="1"/>
        <rFont val="Arial"/>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family val="2"/>
      </rPr>
      <t xml:space="preserve">
06/04/2022. </t>
    </r>
    <r>
      <rPr>
        <sz val="11"/>
        <color theme="1"/>
        <rFont val="Arial"/>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family val="2"/>
      </rPr>
      <t xml:space="preserve">
Acta No. 1 del 01/11/2021,</t>
    </r>
    <r>
      <rPr>
        <sz val="11"/>
        <color theme="1"/>
        <rFont val="Arial"/>
        <family val="2"/>
      </rPr>
      <t xml:space="preserve"> reunión de desarrollo de las actividades del Plan de Mejoramiento AME-636, AME-640, AME-647, AME-660, AME-665; generándose compromiso de nueva reunión para el 10/12/2021. </t>
    </r>
    <r>
      <rPr>
        <b/>
        <sz val="11"/>
        <color theme="1"/>
        <rFont val="Arial"/>
        <family val="2"/>
      </rPr>
      <t xml:space="preserve">
Listado de asistencia del 10/12/2021, </t>
    </r>
    <r>
      <rPr>
        <sz val="11"/>
        <color theme="1"/>
        <rFont val="Arial"/>
        <family val="2"/>
      </rPr>
      <t xml:space="preserve">Segunda Reunión (Presencial) Cumplimiento Actividad AME-599, AME-636, AME-640, AME-647, AME-660, AME-666.
</t>
    </r>
    <r>
      <rPr>
        <b/>
        <sz val="11"/>
        <color theme="1"/>
        <rFont val="Arial"/>
        <family val="2"/>
      </rPr>
      <t>Acta No. 2 del 19/11/2021</t>
    </r>
    <r>
      <rPr>
        <sz val="11"/>
        <color theme="1"/>
        <rFont val="Arial"/>
        <family val="2"/>
      </rPr>
      <t>, reunión para desarrollo de la actividad AME-599 cuyo objeto es evaluar la efectividad del procedimiento GEFIN-009.  Documento sin firmas de asistentes, no se allegó listado de asistencia.</t>
    </r>
    <r>
      <rPr>
        <b/>
        <sz val="11"/>
        <color theme="1"/>
        <rFont val="Arial"/>
        <family val="2"/>
      </rPr>
      <t xml:space="preserve">
</t>
    </r>
    <r>
      <rPr>
        <sz val="11"/>
        <color theme="1"/>
        <rFont val="Arial"/>
        <family val="2"/>
      </rPr>
      <t>La acción de mejora se encuentra en términos, su finalización está programada para el 15/12/2022; para el periodo evaluado se reportó gestión documentada.</t>
    </r>
  </si>
  <si>
    <r>
      <t xml:space="preserve">21/07/2022.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</si>
  <si>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t xml:space="preserve">18/10/2022.  </t>
    </r>
    <r>
      <rPr>
        <sz val="11"/>
        <color theme="1"/>
        <rFont val="Arial"/>
        <family val="2"/>
      </rPr>
      <t>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</si>
  <si>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20/01/2022.</t>
    </r>
    <r>
      <rPr>
        <sz val="11"/>
        <color theme="1"/>
        <rFont val="Arial"/>
        <family val="2"/>
      </rPr>
      <t xml:space="preserve">  En atención a los avances de gestión y evidencias allegadas, la acción de mejora presentó cumplimiento, toda vez que, se observó Acta de presentación de la demanda.</t>
    </r>
  </si>
  <si>
    <r>
      <rPr>
        <b/>
        <sz val="11"/>
        <color theme="1"/>
        <rFont val="Arial"/>
        <family val="2"/>
      </rPr>
      <t xml:space="preserve">20/01/2022. </t>
    </r>
    <r>
      <rPr>
        <sz val="11"/>
        <color theme="1"/>
        <rFont val="Arial"/>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</si>
  <si>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t>Hallazgo No. 2 - Contrato 003-16 Procedimiento Administrativo –Disciplinaria (D2).</t>
    </r>
    <r>
      <rPr>
        <sz val="11"/>
        <rFont val="Arial"/>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family val="2"/>
      </rPr>
      <t xml:space="preserve">Análisis de la Respuesta </t>
    </r>
    <r>
      <rPr>
        <sz val="11"/>
        <rFont val="Arial"/>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</si>
  <si>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color theme="1"/>
        <rFont val="Arial"/>
        <family val="2"/>
      </rPr>
      <t xml:space="preserve">13/01/2022.  </t>
    </r>
    <r>
      <rPr>
        <sz val="11"/>
        <color theme="1"/>
        <rFont val="Arial"/>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</si>
  <si>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family val="2"/>
      </rPr>
      <t xml:space="preserve">13/01/2022. </t>
    </r>
    <r>
      <rPr>
        <sz val="11"/>
        <color theme="1"/>
        <rFont val="Arial"/>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</si>
  <si>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family val="2"/>
      </rPr>
      <t>06/04/2022.</t>
    </r>
    <r>
      <rPr>
        <sz val="11"/>
        <color theme="1"/>
        <rFont val="Arial"/>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</si>
  <si>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r>
      <rPr>
        <b/>
        <sz val="11"/>
        <color theme="1"/>
        <rFont val="Arial"/>
        <family val="2"/>
      </rPr>
      <t>13/01/2022</t>
    </r>
    <r>
      <rPr>
        <sz val="11"/>
        <color theme="1"/>
        <rFont val="Arial"/>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</si>
  <si>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family val="2"/>
      </rPr>
      <t>06/04/2022.</t>
    </r>
    <r>
      <rPr>
        <sz val="11"/>
        <color theme="1"/>
        <rFont val="Arial"/>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</si>
  <si>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family val="2"/>
      </rPr>
      <t xml:space="preserve">Hallazgo No. 3 – Arrendatarios Islas del Rosario y San Bernardo – Cesión del contrato – Ocupación Indebida – Indagación Preliminar (I.P.) y Disciplinario (D3). </t>
    </r>
    <r>
      <rPr>
        <sz val="11"/>
        <color theme="1"/>
        <rFont val="Arial"/>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family val="2"/>
      </rPr>
      <t>Análisis de la Respuesta</t>
    </r>
    <r>
      <rPr>
        <sz val="11"/>
        <color theme="1"/>
        <rFont val="Arial"/>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</si>
  <si>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t xml:space="preserve">18/10/2022.  </t>
    </r>
    <r>
      <rPr>
        <sz val="11"/>
        <color theme="1"/>
        <rFont val="Arial"/>
        <family val="2"/>
      </rPr>
      <t xml:space="preserve">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
</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</si>
  <si>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al15/03/2023. </t>
    </r>
  </si>
  <si>
    <r>
      <rPr>
        <b/>
        <sz val="11"/>
        <color theme="1"/>
        <rFont val="Arial"/>
        <family val="2"/>
      </rPr>
      <t xml:space="preserve">06/04/2022. </t>
    </r>
    <r>
      <rPr>
        <sz val="11"/>
        <color theme="1"/>
        <rFont val="Arial"/>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family val="2"/>
      </rPr>
      <t>INFORME OCUPANTES ARCHIPIELAGO DE SAN BERNARDO del 24/03/2022</t>
    </r>
    <r>
      <rPr>
        <sz val="11"/>
        <color theme="1"/>
        <rFont val="Arial"/>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family val="2"/>
      </rPr>
      <t>INFORME OCUPANTES ARCHIPIELAGO DE NUETSRA SEÑORA DEL ROSARIO del 29/03/2022</t>
    </r>
    <r>
      <rPr>
        <sz val="11"/>
        <color theme="1"/>
        <rFont val="Arial"/>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</si>
  <si>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family val="2"/>
      </rPr>
      <t>22/07/2022.</t>
    </r>
    <r>
      <rPr>
        <sz val="11"/>
        <color theme="1"/>
        <rFont val="Arial"/>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</si>
  <si>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family val="2"/>
      </rPr>
      <t xml:space="preserve">28/09/2022. </t>
    </r>
    <r>
      <rPr>
        <sz val="11"/>
        <color theme="1"/>
        <rFont val="Arial"/>
        <family val="2"/>
      </rPr>
      <t xml:space="preserve">Se presenta 1 de 2 Informes donde se identifica que los ocupantes de cada uno de los predios baldíos de la Nación, sean quienes suscribieron el contrato de arrendamiento con la ANT.    
</t>
    </r>
    <r>
      <rPr>
        <b/>
        <sz val="11"/>
        <color theme="1"/>
        <rFont val="Arial"/>
        <family val="2"/>
      </rPr>
      <t>Evidencias:</t>
    </r>
    <r>
      <rPr>
        <sz val="11"/>
        <color theme="1"/>
        <rFont val="Arial"/>
        <family val="2"/>
      </rPr>
      <t xml:space="preserve">
1 DE 2 PRIMER INFORME OCUPANTES DE LOS ARCHIPIÉLAGOS ROSARIO Y SAN BERNARDO</t>
    </r>
  </si>
  <si>
    <r>
      <rPr>
        <b/>
        <sz val="11"/>
        <color theme="1"/>
        <rFont val="Arial"/>
        <family val="2"/>
      </rPr>
      <t>06/10/2022.</t>
    </r>
    <r>
      <rPr>
        <sz val="11"/>
        <color theme="1"/>
        <rFont val="Arial"/>
        <family val="2"/>
      </rPr>
      <t xml:space="preserve">  La Subdirección de Administración de Tierras de la Nación indicó que, se presenta 1 de 2 Informes donde se identifica que los ocupantes de cada uno de los predios baldíos de la Nación, sean quienes suscribieron el contrato de arrendamiento con la ANT.    
Con referencia a lo indicado, se observó INFORME OCUPANTES DE LOS ARCHIPIÉLAGOS DE NUESTRA SEÑORA DEL ROSARIO Y SAN BERNARDO CORRESPONDIENTE AL PRIMER SEMESTRE DE LA VIGENCIA 2022 el cual referencia la información recabada trimestralmente a partir de las visitas de inspección oculares realizadas a los archipiélagos Nuestra Señora del Rosario y de San Bernardo.  
Para aquellos predios que no cuentan con contrato de arrendamiento vigente y se observa su ocupación, se recomienda referenciar en el informe las gestiones adelantadas por la SATN.  Así mismo, se sugiere referenciar el total de predios que comprenden los archipiélagos Nuestra Señora del Rosario y de San Bernardo.  
En atención a los avances de gestión y evidencias allegadas la acción de mejora presentó avances de gestión relacionados con 1 de los 2 informes.  Se sugiere fortalecer la información dispuesta en el informe en cuanto a las gestiones que adelanta la SATN para aquellos predios que se observa su ocupación indebida, así como, el total de predios frente al total de predios inspeccionados.</t>
    </r>
  </si>
  <si>
    <r>
      <rPr>
        <b/>
        <sz val="11"/>
        <rFont val="Arial"/>
        <family val="2"/>
      </rPr>
      <t xml:space="preserve">Hallazgo No. 4 - Concentración de Cartera - Predios Invadidos.  </t>
    </r>
    <r>
      <rPr>
        <sz val="1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 xml:space="preserve">
Análisis de la Respuesta</t>
    </r>
    <r>
      <rPr>
        <sz val="11"/>
        <rFont val="Arial"/>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</si>
  <si>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color theme="1"/>
        <rFont val="Arial"/>
        <family val="2"/>
      </rPr>
      <t xml:space="preserve">07/04/2022. </t>
    </r>
    <r>
      <rPr>
        <sz val="11"/>
        <color theme="1"/>
        <rFont val="Arial"/>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</si>
  <si>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al15/04/2022. </t>
    </r>
  </si>
  <si>
    <r>
      <rPr>
        <b/>
        <sz val="11"/>
        <color theme="1"/>
        <rFont val="Arial"/>
        <family val="2"/>
      </rPr>
      <t xml:space="preserve">07/04/2022.  </t>
    </r>
    <r>
      <rPr>
        <sz val="11"/>
        <color theme="1"/>
        <rFont val="Arial"/>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family val="2"/>
      </rPr>
      <t xml:space="preserve">
06/04/2022.</t>
    </r>
    <r>
      <rPr>
        <sz val="11"/>
        <color theme="1"/>
        <rFont val="Arial"/>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</si>
  <si>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family val="2"/>
      </rPr>
      <t>18/01/2022.</t>
    </r>
    <r>
      <rPr>
        <sz val="11"/>
        <color theme="1"/>
        <rFont val="Arial"/>
        <family val="2"/>
      </rPr>
      <t xml:space="preserve">  En atención a los avances de gestión y evidencias allegadas, la acción de mejora presentó cumplimiento, toda vez que, se observó Matriz de casos de recuperación jurídica V2.</t>
    </r>
  </si>
  <si>
    <r>
      <rPr>
        <b/>
        <sz val="11"/>
        <color theme="1"/>
        <rFont val="Arial"/>
        <family val="2"/>
      </rPr>
      <t>18/01/2022.</t>
    </r>
    <r>
      <rPr>
        <sz val="11"/>
        <color theme="1"/>
        <rFont val="Arial"/>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</si>
  <si>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rFont val="Arial"/>
        <family val="2"/>
      </rPr>
      <t xml:space="preserve">Hallazgo No. 4 - Concentración de Cartera - Predios Invadidos.  </t>
    </r>
    <r>
      <rPr>
        <sz val="11"/>
        <rFont val="Arial"/>
        <family val="2"/>
      </rPr>
      <t xml:space="preserve"> En los estados financieros 2020,</t>
    </r>
    <r>
      <rPr>
        <sz val="11"/>
        <color rgb="FFFF0000"/>
        <rFont val="Arial"/>
        <family val="2"/>
      </rPr>
      <t xml:space="preserve"> existen 5 predios de los 18 contratos finalizados clasificados con más de 90 días en mora,</t>
    </r>
    <r>
      <rPr>
        <sz val="11"/>
        <rFont val="Arial"/>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family val="2"/>
      </rPr>
      <t>026-08 Mikonos 060-195190</t>
    </r>
    <r>
      <rPr>
        <sz val="11"/>
        <rFont val="Arial"/>
        <family val="2"/>
      </rPr>
      <t xml:space="preserve"> vur 19/04/2021 25/11/2013 Se ejerce indebida ocupación sobre un lote de terreno baldío que constituye reserva territorial del estado (INCODER)
</t>
    </r>
    <r>
      <rPr>
        <sz val="11"/>
        <color rgb="FFFF0000"/>
        <rFont val="Arial"/>
        <family val="2"/>
      </rPr>
      <t>014-015 La Perra 060-192374</t>
    </r>
    <r>
      <rPr>
        <sz val="11"/>
        <rFont val="Arial"/>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family val="2"/>
      </rPr>
      <t>recuperación de los predios, generando incertidumbre a la CGR</t>
    </r>
    <r>
      <rPr>
        <sz val="11"/>
        <rFont val="Arial"/>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Respuesta de la Entidad</t>
    </r>
    <r>
      <rPr>
        <sz val="1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family val="2"/>
      </rPr>
      <t xml:space="preserve">Lo anterior, evidencia gestión y tramite por la Agencia Nacional de Tierras.”
Análisis de la Respuesta
</t>
    </r>
    <r>
      <rPr>
        <sz val="11"/>
        <rFont val="Arial"/>
        <family val="2"/>
      </rPr>
      <t>Conforme a la información que allega la ANT, se entiende que los predios “Mikonos” y “La perra” no están invadidos “</t>
    </r>
    <r>
      <rPr>
        <i/>
        <sz val="1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family val="2"/>
      </rPr>
      <t>”.
“</t>
    </r>
    <r>
      <rPr>
        <i/>
        <sz val="11"/>
        <rFont val="Arial"/>
        <family val="2"/>
      </rPr>
      <t>Actualmente, el predio denominado “La Perra” tiene contrato de arrendamiento en ejecución, y el predio Mikonos se encuentra en proceso de recuperación por parte de la oficina jurídica</t>
    </r>
    <r>
      <rPr>
        <sz val="11"/>
        <rFont val="Arial"/>
        <family val="2"/>
      </rPr>
      <t xml:space="preserve"> (…)”.
</t>
    </r>
    <r>
      <rPr>
        <sz val="11"/>
        <color rgb="FFFF0000"/>
        <rFont val="Arial"/>
        <family val="2"/>
      </rPr>
      <t>Si bien es cierto que la entidad enuncio que los predios no se encuentran invadidos, en los folios de matrícula correspondientes, se evidencia otra situación</t>
    </r>
    <r>
      <rPr>
        <sz val="11"/>
        <rFont val="Arial"/>
        <family val="2"/>
      </rPr>
      <t xml:space="preserve">. Por lo tanto, se debió </t>
    </r>
    <r>
      <rPr>
        <sz val="11"/>
        <color rgb="FFFF0000"/>
        <rFont val="Arial"/>
        <family val="2"/>
      </rPr>
      <t>solicitar a la ORIP del circulo, la cancelación de esa anotación una vez recuperados los predios</t>
    </r>
    <r>
      <rPr>
        <sz val="11"/>
        <rFont val="Arial"/>
        <family val="2"/>
      </rPr>
      <t xml:space="preserve">. Adicionalmente, </t>
    </r>
    <r>
      <rPr>
        <sz val="11"/>
        <color rgb="FFFF0000"/>
        <rFont val="Arial"/>
        <family val="2"/>
      </rPr>
      <t>no se encuentra documentos que soporten dicha actuación en la documentación allegada por la ANT</t>
    </r>
    <r>
      <rPr>
        <sz val="11"/>
        <rFont val="Arial"/>
        <family val="2"/>
      </rPr>
      <t>. Por lo tanto, se configura el hallazgo, pero, se elimina connotación disciplinaria.</t>
    </r>
    <r>
      <rPr>
        <b/>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</si>
  <si>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AME-644.</t>
    </r>
  </si>
  <si>
    <r>
      <rPr>
        <b/>
        <sz val="11"/>
        <color theme="1"/>
        <rFont val="Arial"/>
        <family val="2"/>
      </rPr>
      <t xml:space="preserve">18/01/2022. </t>
    </r>
    <r>
      <rPr>
        <sz val="11"/>
        <color theme="1"/>
        <rFont val="Arial"/>
        <family val="2"/>
      </rPr>
      <t>La acción de mejora se encuentra en términos, su periodo de ejecución esta programado del 1/10/2021 31/10/2022.  Para el periodo evaluación no se allegaron avances de gestión.</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</si>
  <si>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</si>
  <si>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family val="2"/>
      </rPr>
      <t xml:space="preserve">Lo anterior, evidencia gestión y tramite por la Agencia Nacional de Tierras.”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</si>
  <si>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</si>
  <si>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25/07/2022.  </t>
    </r>
    <r>
      <rPr>
        <sz val="11"/>
        <color theme="1"/>
        <rFont val="Arial"/>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family val="2"/>
      </rPr>
      <t xml:space="preserve">
12/07/2022. </t>
    </r>
    <r>
      <rPr>
        <sz val="11"/>
        <color theme="1"/>
        <rFont val="Arial"/>
        <family val="2"/>
      </rPr>
      <t xml:space="preserve"> La acción de mejora se encuentra en términos, su finalización está programada para 31/12/2022;  para el periodo evaluado se reportaron avances de gestión. 
Verificación adelantada por la contratista Eliana Paola Castro Arrieta.</t>
    </r>
  </si>
  <si>
    <r>
      <rPr>
        <b/>
        <sz val="11"/>
        <color theme="1"/>
        <rFont val="Arial"/>
        <family val="2"/>
      </rPr>
      <t>24/10/2022.</t>
    </r>
    <r>
      <rPr>
        <sz val="11"/>
        <color theme="1"/>
        <rFont val="Arial"/>
        <family val="2"/>
      </rPr>
      <t xml:space="preserve"> La Subdirección de Procesos Agrarios y Gestión Jurídica de Tierras en el marco de la fase preliminar del seguimiento a la evaluación del Plan de Mejoramiento Institucional, remitieron la siguiente anotación:
“Desde la Subdirección se aceptan las observaciones, no obstante, el formato del documento de islas es un documento interno de trabajo y no se ve la necesidad de adoptarlo en un formato oficial, pues no existe como tal un formato para este tipo de ejercicios. Lo que se haría es incluir los logos de los formatos de los memorandos para que quede institucional”.
En ese orden de ideas, se procedió a realizar la validación del informe remitido encontrando que el mismo cuenta con los logos empleados por la ANT en los documentos internos y externos expedidos por la Entidad. No obstante, es importante mencionar que pese a lo manifestado por la Dependencia, el informe referido es un documento que servirá de prueba de cumplimiento de la acción de mejora ante el Ente de Control, de ahí la importancia de formalizarlo. 
De otra parte, se observa que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Sin embargo,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Verificación adelantada por la contratista Eliana Paola Castro Arrieta.
</t>
    </r>
    <r>
      <rPr>
        <b/>
        <sz val="11"/>
        <color theme="1"/>
        <rFont val="Arial"/>
        <family val="2"/>
      </rPr>
      <t xml:space="preserve">18/10/2022. </t>
    </r>
    <r>
      <rPr>
        <sz val="11"/>
        <color theme="1"/>
        <rFont val="Arial"/>
        <family val="2"/>
      </rPr>
      <t xml:space="preserve"> La Subdirección de Procesos Agrarios y Gestión Jurídica de Tierras en el marco del III seguimiento de evaluación del Plan de Mejoramiento Institucional, remitió informe de “ARCHIPIÉLAGOS DE NUESTRA SEÑORA DEL ROSARIO Y SAN BERNARDO”. 
El documento en mención contiene: Rutas de la actuación administrativa, naturaleza jurídica de las islas nacionales; fundamento legal y reglamentario del procedimiento de recuperación de baldíos sobre las islas; Análisis Jurídico de los Predios Objeto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Sobre procesos de recuperación de baldíos provenientes de Incoder impulsados por la ANT.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No obstante, se observa que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Por último, sugiere formalizar el documento con los formatos de la entidad, a fin de que se presente como un documento formal tramitado por la Dependencia y de consulta en otras áreas. 
Verificación adelantada por la contratista Eliana Paola Castro Arrieta.
</t>
    </r>
  </si>
  <si>
    <r>
      <rPr>
        <b/>
        <sz val="11"/>
        <color theme="1"/>
        <rFont val="Arial"/>
        <family val="2"/>
      </rPr>
      <t xml:space="preserve">25/07/2022.  </t>
    </r>
    <r>
      <rPr>
        <sz val="11"/>
        <color theme="1"/>
        <rFont val="Arial"/>
        <family val="2"/>
      </rPr>
      <t>La acción de mejora presentó cumplimiento, toda vez que, se observó el memorando de traslado a la SATN de los predios Buena Esperanza y Juliana.</t>
    </r>
  </si>
  <si>
    <r>
      <t xml:space="preserve">08/04/2022.  </t>
    </r>
    <r>
      <rPr>
        <sz val="11"/>
        <color theme="1"/>
        <rFont val="Arial"/>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family val="2"/>
      </rPr>
      <t xml:space="preserve">
07/04/2022. </t>
    </r>
    <r>
      <rPr>
        <sz val="11"/>
        <color theme="1"/>
        <rFont val="Arial"/>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family val="2"/>
      </rPr>
      <t xml:space="preserve">
01/04/2022. </t>
    </r>
    <r>
      <rPr>
        <sz val="11"/>
        <color theme="1"/>
        <rFont val="Arial"/>
        <family val="2"/>
      </rPr>
      <t>La acción de mejora se encuentra en términos, su finalización está programada para 31/10/2022; para el periodo evaluado no se reportaron avances de gestión.</t>
    </r>
  </si>
  <si>
    <r>
      <t xml:space="preserve">25/07/2022.   </t>
    </r>
    <r>
      <rPr>
        <sz val="11"/>
        <color theme="1"/>
        <rFont val="Arial"/>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family val="2"/>
      </rPr>
      <t xml:space="preserve">
19/07/2022. </t>
    </r>
    <r>
      <rPr>
        <sz val="11"/>
        <color theme="1"/>
        <rFont val="Arial"/>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</si>
  <si>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family val="2"/>
      </rPr>
      <t xml:space="preserve">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</si>
  <si>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25/07/2022. </t>
    </r>
    <r>
      <rPr>
        <sz val="11"/>
        <color theme="1"/>
        <rFont val="Arial"/>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</si>
  <si>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family val="2"/>
      </rPr>
      <t xml:space="preserve">07/04/2022.  </t>
    </r>
    <r>
      <rPr>
        <sz val="11"/>
        <color theme="1"/>
        <rFont val="Arial"/>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</si>
  <si>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25/07/2022.  </t>
    </r>
    <r>
      <rPr>
        <sz val="11"/>
        <color theme="1"/>
        <rFont val="Arial"/>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family val="2"/>
      </rPr>
      <t>Predio Mikonos FMI 060-195190 ORIP Cartagena - Bolívar</t>
    </r>
    <r>
      <rPr>
        <sz val="11"/>
        <color theme="1"/>
        <rFont val="Arial"/>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family val="2"/>
      </rPr>
      <t>Predio La Perra FMI 060-192374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family val="2"/>
      </rPr>
      <t>Predio Buena Esperanza FMI 060-30438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family val="2"/>
      </rPr>
      <t>19/07/2022</t>
    </r>
    <r>
      <rPr>
        <sz val="11"/>
        <color theme="1"/>
        <rFont val="Arial"/>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family val="2"/>
      </rPr>
      <t>Predio Mikonos FMI 060-195190</t>
    </r>
    <r>
      <rPr>
        <sz val="11"/>
        <color theme="1"/>
        <rFont val="Arial"/>
        <family val="2"/>
      </rPr>
      <t xml:space="preserve">, Copia del folio de matricula y estado a la fecha del proceso de recuperación. 
</t>
    </r>
    <r>
      <rPr>
        <b/>
        <sz val="11"/>
        <color theme="1"/>
        <rFont val="Arial"/>
        <family val="2"/>
      </rPr>
      <t>Predio La Perra FMI 060-192374</t>
    </r>
    <r>
      <rPr>
        <sz val="11"/>
        <color theme="1"/>
        <rFont val="Arial"/>
        <family val="2"/>
      </rPr>
      <t xml:space="preserve">, Copia del folio de matricula, contrato y estado del mismo con corte a la fecha.
</t>
    </r>
    <r>
      <rPr>
        <b/>
        <sz val="11"/>
        <color theme="1"/>
        <rFont val="Arial"/>
        <family val="2"/>
      </rPr>
      <t>Predio Buena Esperanza</t>
    </r>
    <r>
      <rPr>
        <sz val="11"/>
        <color theme="1"/>
        <rFont val="Arial"/>
        <family val="2"/>
      </rPr>
      <t>, Resolución que resuelve un recurso de reposición, así como, se indique el estado del predio, allegado las evidencias correspondientes según el estado.</t>
    </r>
  </si>
  <si>
    <r>
      <rPr>
        <b/>
        <sz val="11"/>
        <color theme="1"/>
        <rFont val="Arial"/>
        <family val="2"/>
      </rPr>
      <t>Hallazgo No. 5 - Contrato de Arrendamiento Islas de San Bernardo 026-08 - Edad de Cartera.</t>
    </r>
    <r>
      <rPr>
        <sz val="11"/>
        <color theme="1"/>
        <rFont val="Arial"/>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family val="2"/>
      </rPr>
      <t xml:space="preserve">
Análisis de Respuesta </t>
    </r>
    <r>
      <rPr>
        <sz val="11"/>
        <color theme="1"/>
        <rFont val="Arial"/>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</si>
  <si>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family val="2"/>
      </rPr>
      <t>06/01/2022.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</si>
  <si>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family val="2"/>
      </rPr>
      <t>Hallazgo No. 6 - Controversia Contractual 026-08.</t>
    </r>
    <r>
      <rPr>
        <sz val="11"/>
        <color theme="1"/>
        <rFont val="Arial"/>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family val="2"/>
      </rPr>
      <t xml:space="preserve">
Análisis de la Respuesta  </t>
    </r>
    <r>
      <rPr>
        <sz val="11"/>
        <color theme="1"/>
        <rFont val="Arial"/>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</si>
  <si>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family val="2"/>
      </rPr>
      <t xml:space="preserve">21/01/2022.  </t>
    </r>
    <r>
      <rPr>
        <sz val="11"/>
        <color theme="1"/>
        <rFont val="Arial"/>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family val="2"/>
      </rPr>
      <t xml:space="preserve">
20/01/2022.</t>
    </r>
    <r>
      <rPr>
        <sz val="11"/>
        <color theme="1"/>
        <rFont val="Arial"/>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</si>
  <si>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family val="2"/>
      </rPr>
      <t xml:space="preserve">21/04/2022.  </t>
    </r>
    <r>
      <rPr>
        <sz val="11"/>
        <color theme="1"/>
        <rFont val="Arial"/>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family val="2"/>
      </rPr>
      <t>Memorando 20221030028883 del 09/02/2022</t>
    </r>
    <r>
      <rPr>
        <sz val="11"/>
        <color theme="1"/>
        <rFont val="Arial"/>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family val="2"/>
      </rPr>
      <t>Memorando 20224300071063 del 10/03/2022</t>
    </r>
    <r>
      <rPr>
        <sz val="11"/>
        <color theme="1"/>
        <rFont val="Arial"/>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family val="2"/>
      </rPr>
      <t xml:space="preserve">
06/04/2022.</t>
    </r>
    <r>
      <rPr>
        <sz val="11"/>
        <color theme="1"/>
        <rFont val="Arial"/>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</si>
  <si>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r>
      <rPr>
        <b/>
        <sz val="11"/>
        <rFont val="Arial"/>
        <family val="2"/>
      </rPr>
      <t xml:space="preserve">Hallazgo No. 7 - El valor mensual del canon de arrendamiento de los predios arrendados no corresponde al valor estipulado por la normatividad en relación con su uso. – presunto Fiscal (F1) y Disciplinario (D4) . </t>
    </r>
    <r>
      <rPr>
        <sz val="11"/>
        <rFont val="Arial"/>
        <family val="2"/>
      </rPr>
      <t xml:space="preserve">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t>
    </r>
    <r>
      <rPr>
        <b/>
        <sz val="11"/>
        <rFont val="Arial"/>
        <family val="2"/>
      </rPr>
      <t>Análisis de la respuesta</t>
    </r>
    <r>
      <rPr>
        <sz val="11"/>
        <rFont val="Arial"/>
        <family val="2"/>
      </rPr>
      <t xml:space="preserve">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r>
  </si>
  <si>
    <r>
      <rPr>
        <b/>
        <sz val="11"/>
        <color theme="1"/>
        <rFont val="Arial"/>
        <family val="2"/>
      </rPr>
      <t xml:space="preserve">07/01/2022. </t>
    </r>
    <r>
      <rPr>
        <sz val="11"/>
        <color theme="1"/>
        <rFont val="Arial"/>
        <family val="2"/>
      </rPr>
      <t xml:space="preserve">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</si>
  <si>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07/01/2022. </t>
    </r>
    <r>
      <rPr>
        <sz val="11"/>
        <color theme="1"/>
        <rFont val="Arial"/>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</si>
  <si>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Hallazgo No. 8 - Incumplimiento normativo en la adjudicación de predios Disciplinaria (D5). </t>
    </r>
    <r>
      <rPr>
        <sz val="11"/>
        <color theme="1"/>
        <rFont val="Arial"/>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family val="2"/>
      </rPr>
      <t xml:space="preserve">Análisis de la respuesta </t>
    </r>
    <r>
      <rPr>
        <sz val="11"/>
        <color theme="1"/>
        <rFont val="Arial"/>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</si>
  <si>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family val="2"/>
      </rPr>
      <t xml:space="preserve">25/07/2022. </t>
    </r>
    <r>
      <rPr>
        <sz val="11"/>
        <color theme="1"/>
        <rFont val="Arial"/>
        <family val="2"/>
      </rPr>
      <t xml:space="preserve">  La acción de mejora presentó cumplimiento, toda vez que, se observaron las hojas de control y escáner de 35 expedientes contractuales.</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</si>
  <si>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</si>
  <si>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family val="2"/>
      </rPr>
      <t xml:space="preserve">06/04/2022. </t>
    </r>
    <r>
      <rPr>
        <sz val="11"/>
        <color theme="1"/>
        <rFont val="Arial"/>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family val="2"/>
      </rPr>
      <t xml:space="preserve"> </t>
    </r>
    <r>
      <rPr>
        <sz val="11"/>
        <color theme="1"/>
        <rFont val="Arial"/>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</si>
  <si>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rPr>
        <b/>
        <sz val="11"/>
        <color theme="1"/>
        <rFont val="Arial"/>
        <family val="2"/>
      </rPr>
      <t xml:space="preserve">25/07/2022.  </t>
    </r>
    <r>
      <rPr>
        <sz val="11"/>
        <color theme="1"/>
        <rFont val="Arial"/>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family val="2"/>
      </rPr>
      <t xml:space="preserve">
</t>
    </r>
    <r>
      <rPr>
        <sz val="11"/>
        <color theme="1"/>
        <rFont val="Arial"/>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family val="2"/>
      </rPr>
      <t xml:space="preserve">
22/07/2022.  </t>
    </r>
    <r>
      <rPr>
        <sz val="11"/>
        <color theme="1"/>
        <rFont val="Arial"/>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</si>
  <si>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family val="2"/>
      </rPr>
      <t xml:space="preserve">Hallazgo No. 9 -- Gestión Documental –presunto Disciplinario (D6).  </t>
    </r>
    <r>
      <rPr>
        <sz val="11"/>
        <color theme="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family val="2"/>
      </rPr>
      <t xml:space="preserve">
Análisis de la respuesta </t>
    </r>
    <r>
      <rPr>
        <sz val="11"/>
        <color theme="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</si>
  <si>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</si>
  <si>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family val="2"/>
      </rPr>
      <t>06/04/2022.</t>
    </r>
    <r>
      <rPr>
        <sz val="11"/>
        <color theme="1"/>
        <rFont val="Arial"/>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</si>
  <si>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family val="2"/>
      </rPr>
      <t xml:space="preserve">22/07/2022. </t>
    </r>
    <r>
      <rPr>
        <sz val="11"/>
        <color theme="1"/>
        <rFont val="Arial"/>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</si>
  <si>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family val="2"/>
      </rPr>
      <t>28/09/2022</t>
    </r>
    <r>
      <rPr>
        <sz val="11"/>
        <color theme="1"/>
        <rFont val="Arial"/>
        <family val="2"/>
      </rPr>
      <t xml:space="preserv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t>
    </r>
    <r>
      <rPr>
        <b/>
        <sz val="11"/>
        <color theme="1"/>
        <rFont val="Arial"/>
        <family val="2"/>
      </rPr>
      <t>Evidencias:</t>
    </r>
    <r>
      <rPr>
        <sz val="11"/>
        <color theme="1"/>
        <rFont val="Arial"/>
        <family val="2"/>
      </rPr>
      <t xml:space="preserve">
Proceso de Organización Subdirección de Administración de Tierras de la Nación.</t>
    </r>
  </si>
  <si>
    <r>
      <rPr>
        <b/>
        <sz val="11"/>
        <color theme="1"/>
        <rFont val="Arial"/>
        <family val="2"/>
      </rPr>
      <t xml:space="preserve">18/10/2022.  </t>
    </r>
    <r>
      <rPr>
        <sz val="11"/>
        <color theme="1"/>
        <rFont val="Arial"/>
        <family val="2"/>
      </rPr>
      <t>La Subdirección de Administración de Tierras de la Nación en fase preliminar indicó que, en el siguiente reporte se aportarán las hojas de control, escáner de los primeros 20 folios y foto de la identificación (rótulo fijado en carpeta) de los expedientes organizados.</t>
    </r>
    <r>
      <rPr>
        <b/>
        <sz val="11"/>
        <color theme="1"/>
        <rFont val="Arial"/>
        <family val="2"/>
      </rPr>
      <t xml:space="preserve">
</t>
    </r>
    <r>
      <rPr>
        <sz val="11"/>
        <color theme="1"/>
        <rFont val="Arial"/>
        <family val="2"/>
      </rPr>
      <t xml:space="preserve">La acción de mejora se encuentra en términos, su finalización está planificada para el 30/03/2023. </t>
    </r>
    <r>
      <rPr>
        <b/>
        <sz val="11"/>
        <color theme="1"/>
        <rFont val="Arial"/>
        <family val="2"/>
      </rPr>
      <t xml:space="preserve">
06/10/2022. </t>
    </r>
    <r>
      <rPr>
        <sz val="11"/>
        <color theme="1"/>
        <rFont val="Arial"/>
        <family val="2"/>
      </rPr>
      <t xml:space="preserve"> La Subdirección de Administración de Tierras de la Nación señaló que,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Frente a lo señalado, se allegó archivo Excel en el cual se relacionan 122 predios y se registra información relacionada con el número de contrato, año, organización, foliación, hoja de control, número de carpeta y responsable.
Con el propósito de establecer el avance físico de la acción de mejora, se solicita se alleguen las hojas de control, escáner de los primeros 20 folios y foto de la nidificación (rótulo fijado en carpeta) de los expedientes organizados.
La acción de mejora se encuentra en términos, su finalización está planificada para el 30/03/2023.  Para el periodo evaluado se reportaron avances de gestión, sin embargo, es necesario se alleguen la hojas de control, así como, los soportes de foliación y rotulación de los expedientes que han finalizado la intervención.</t>
    </r>
  </si>
  <si>
    <r>
      <rPr>
        <b/>
        <sz val="11"/>
        <color theme="1"/>
        <rFont val="Arial"/>
        <family val="2"/>
      </rPr>
      <t xml:space="preserve">06/04/2022.  </t>
    </r>
    <r>
      <rPr>
        <sz val="11"/>
        <color theme="1"/>
        <rFont val="Arial"/>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</si>
  <si>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08/10/2021.</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</si>
  <si>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13/01/2022.</t>
    </r>
    <r>
      <rPr>
        <sz val="11"/>
        <color theme="1"/>
        <rFont val="Arial"/>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</si>
  <si>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r>
      <t xml:space="preserve">La Subdirección Administrativa y Financiera - Gestión Documental realizó capacitación de organización documental a la Subdirección de Administración de Tierras de la Nación en el mes de </t>
    </r>
    <r>
      <rPr>
        <b/>
        <sz val="11"/>
        <color theme="1"/>
        <rFont val="Arial"/>
        <family val="2"/>
      </rPr>
      <t>diciembre de 2021</t>
    </r>
    <r>
      <rPr>
        <sz val="11"/>
        <color theme="1"/>
        <rFont val="Arial"/>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</si>
  <si>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r>
      <rPr>
        <b/>
        <sz val="11"/>
        <color theme="1"/>
        <rFont val="Arial"/>
        <family val="2"/>
      </rPr>
      <t xml:space="preserve">06/04/2022.  </t>
    </r>
    <r>
      <rPr>
        <sz val="11"/>
        <color theme="1"/>
        <rFont val="Arial"/>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</si>
  <si>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19/07/2022.</t>
    </r>
    <r>
      <rPr>
        <sz val="11"/>
        <color theme="1"/>
        <rFont val="Arial"/>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</si>
  <si>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 xml:space="preserve">Hallazgo No. 10 - Contratos de Arrendamiento Islas del Rosario y San Bernardo - Visita de Inspección Predio – presunto Disciplinario (D7). </t>
    </r>
    <r>
      <rPr>
        <sz val="11"/>
        <color theme="1"/>
        <rFont val="Arial"/>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family val="2"/>
      </rPr>
      <t xml:space="preserve">
Análisis de la Respuesta</t>
    </r>
    <r>
      <rPr>
        <sz val="11"/>
        <color theme="1"/>
        <rFont val="Arial"/>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</si>
  <si>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family val="2"/>
      </rPr>
      <t xml:space="preserve">08/10/2021. </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</si>
  <si>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06/04/2022.</t>
    </r>
    <r>
      <rPr>
        <sz val="11"/>
        <color theme="1"/>
        <rFont val="Arial"/>
        <family val="2"/>
      </rPr>
      <t xml:space="preserve">  La acción de mejora se encuentra en términos, su finalización esta programada para el 30/09/2022, para el periodo evaluado se allegó gestiones documentadas.</t>
    </r>
  </si>
  <si>
    <r>
      <rPr>
        <b/>
        <sz val="11"/>
        <color theme="1"/>
        <rFont val="Arial"/>
        <family val="2"/>
      </rPr>
      <t>06/04/2022.</t>
    </r>
    <r>
      <rPr>
        <sz val="11"/>
        <color theme="1"/>
        <rFont val="Arial"/>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</si>
  <si>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</si>
  <si>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</si>
  <si>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Hallazgo No. 11 - Contratos de Arrendamiento Islas del Rosario y San Bernardo - posibles infracciones urbanísticas en los terrenos.</t>
    </r>
    <r>
      <rPr>
        <sz val="11"/>
        <color theme="1"/>
        <rFont val="Arial"/>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family val="2"/>
      </rPr>
      <t>Análisis de la Respuesta</t>
    </r>
    <r>
      <rPr>
        <sz val="11"/>
        <color theme="1"/>
        <rFont val="Arial"/>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</si>
  <si>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family val="2"/>
      </rPr>
      <t>06/01/2022.</t>
    </r>
    <r>
      <rPr>
        <sz val="11"/>
        <color theme="1"/>
        <rFont val="Arial"/>
        <family val="2"/>
      </rPr>
      <t xml:space="preserve">  La acción de mejora se encuentra en términos, su ejecución se programó para el periodo comprendido del 15/02/2022 al 30/09/2022. </t>
    </r>
  </si>
  <si>
    <r>
      <rPr>
        <b/>
        <sz val="11"/>
        <color theme="1"/>
        <rFont val="Arial"/>
        <family val="2"/>
      </rPr>
      <t>Hallazgo No. 12 - Contratos de Arrendamiento Islas del Rosario San Bernardo - Áreas mayores de arrendamiento.</t>
    </r>
    <r>
      <rPr>
        <sz val="11"/>
        <color theme="1"/>
        <rFont val="Arial"/>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family val="2"/>
      </rPr>
      <t xml:space="preserve">
Análisis de la Respuesta</t>
    </r>
    <r>
      <rPr>
        <sz val="11"/>
        <color theme="1"/>
        <rFont val="Arial"/>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</si>
  <si>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r>
      <rPr>
        <b/>
        <sz val="11"/>
        <color theme="1"/>
        <rFont val="Arial"/>
        <family val="2"/>
      </rPr>
      <t xml:space="preserve">22/07/2022.  </t>
    </r>
    <r>
      <rPr>
        <sz val="11"/>
        <color theme="1"/>
        <rFont val="Arial"/>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</si>
  <si>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06/01/2022. </t>
    </r>
    <r>
      <rPr>
        <sz val="11"/>
        <color theme="1"/>
        <rFont val="Arial"/>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</si>
  <si>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family val="2"/>
      </rPr>
      <t xml:space="preserve">07/04/2022.  </t>
    </r>
    <r>
      <rPr>
        <sz val="11"/>
        <color theme="1"/>
        <rFont val="Arial"/>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family val="2"/>
      </rPr>
      <t xml:space="preserve">
06/04/2022. </t>
    </r>
    <r>
      <rPr>
        <sz val="11"/>
        <color theme="1"/>
        <rFont val="Arial"/>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</si>
  <si>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rPr>
        <b/>
        <sz val="11"/>
        <color theme="1"/>
        <rFont val="Arial"/>
        <family val="2"/>
      </rPr>
      <t xml:space="preserve">22/07/2022. </t>
    </r>
    <r>
      <rPr>
        <sz val="11"/>
        <color theme="1"/>
        <rFont val="Arial"/>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</si>
  <si>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22/07/2022. </t>
    </r>
    <r>
      <rPr>
        <sz val="11"/>
        <color theme="1"/>
        <rFont val="Arial"/>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</si>
  <si>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06/01/2022. </t>
    </r>
    <r>
      <rPr>
        <sz val="11"/>
        <color theme="1"/>
        <rFont val="Arial"/>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</si>
  <si>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family val="2"/>
      </rPr>
      <t xml:space="preserve">06/04/2022. </t>
    </r>
    <r>
      <rPr>
        <sz val="11"/>
        <color theme="1"/>
        <rFont val="Arial"/>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family val="2"/>
      </rPr>
      <t>Memorando 20214300457673 del 30/12/2020,</t>
    </r>
    <r>
      <rPr>
        <sz val="11"/>
        <color theme="1"/>
        <rFont val="Arial"/>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family val="2"/>
      </rPr>
      <t>Acta No. 1 del 10/03/2022</t>
    </r>
    <r>
      <rPr>
        <sz val="11"/>
        <color theme="1"/>
        <rFont val="Arial"/>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family val="2"/>
      </rPr>
      <t>Memorando 20224300070853 del 10/03/0022</t>
    </r>
    <r>
      <rPr>
        <sz val="11"/>
        <color theme="1"/>
        <rFont val="Arial"/>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family val="2"/>
      </rPr>
      <t>Excel "Relación de áreas con contratos"</t>
    </r>
    <r>
      <rPr>
        <sz val="11"/>
        <color theme="1"/>
        <rFont val="Arial"/>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</si>
  <si>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theme="1"/>
        <rFont val="Arial"/>
        <family val="2"/>
      </rPr>
      <t xml:space="preserve">22/07/2022.  </t>
    </r>
    <r>
      <rPr>
        <sz val="11"/>
        <color theme="1"/>
        <rFont val="Arial"/>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</si>
  <si>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Hallazgo No. 13 - Planes, permisos y resoluciones ambientales. </t>
    </r>
    <r>
      <rPr>
        <sz val="11"/>
        <color theme="1"/>
        <rFont val="Arial"/>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t>
    </r>
    <r>
      <rPr>
        <sz val="11"/>
        <color theme="1"/>
        <rFont val="Arial"/>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</si>
  <si>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</si>
  <si>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family val="2"/>
      </rPr>
      <t xml:space="preserve">Hallazgo No. 14 - Concesión playas marítimas y terrenos de bajamar. </t>
    </r>
    <r>
      <rPr>
        <sz val="11"/>
        <color theme="1"/>
        <rFont val="Arial"/>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 </t>
    </r>
    <r>
      <rPr>
        <sz val="11"/>
        <color theme="1"/>
        <rFont val="Arial"/>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</si>
  <si>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family val="2"/>
      </rPr>
      <t>Hallazgo No. 15 – Incongruencia base de datos actualización catastral – Presunto Disciplinario (D8).</t>
    </r>
    <r>
      <rPr>
        <sz val="11"/>
        <color theme="1"/>
        <rFont val="Arial"/>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family val="2"/>
      </rPr>
      <t>Análisis de la respuesta</t>
    </r>
    <r>
      <rPr>
        <sz val="11"/>
        <color theme="1"/>
        <rFont val="Arial"/>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</si>
  <si>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r>
      <rPr>
        <b/>
        <sz val="11"/>
        <color theme="1"/>
        <rFont val="Arial"/>
        <family val="2"/>
      </rPr>
      <t xml:space="preserve">12/07/2022. </t>
    </r>
    <r>
      <rPr>
        <sz val="11"/>
        <color theme="1"/>
        <rFont val="Arial"/>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</si>
  <si>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family val="2"/>
      </rPr>
      <t xml:space="preserve">07/01/2022. </t>
    </r>
    <r>
      <rPr>
        <sz val="11"/>
        <color theme="1"/>
        <rFont val="Arial"/>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</si>
  <si>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rFont val="Arial"/>
        <family val="2"/>
      </rPr>
      <t>06/04/2022.</t>
    </r>
    <r>
      <rPr>
        <sz val="11"/>
        <rFont val="Arial"/>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</si>
  <si>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family val="2"/>
      </rPr>
      <t xml:space="preserve">12/07/2022.  </t>
    </r>
    <r>
      <rPr>
        <sz val="11"/>
        <color theme="1"/>
        <rFont val="Arial"/>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</si>
  <si>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family val="2"/>
      </rPr>
      <t xml:space="preserve">Hallazgo No. 16. Gestión de cartera contratos de arrendamiento Islas del Rosario y San Bernardo. –  Presunto Fiscal (F1). </t>
    </r>
    <r>
      <rPr>
        <sz val="11"/>
        <color theme="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family val="2"/>
      </rPr>
      <t>Análisis de la respuesta</t>
    </r>
    <r>
      <rPr>
        <sz val="11"/>
        <color theme="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</si>
  <si>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t xml:space="preserve">21/07/2021.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</si>
  <si>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rFont val="Arial"/>
        <family val="2"/>
      </rPr>
      <t xml:space="preserve">Hallazgo No. 16. Gestión de cartera contratos de arrendamiento Islas del Rosario y San Bernardo. –  Presunto Fiscal (F1). </t>
    </r>
    <r>
      <rPr>
        <sz val="1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family val="2"/>
      </rPr>
      <t>Análisis de la respuesta</t>
    </r>
    <r>
      <rPr>
        <sz val="1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</si>
  <si>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family val="2"/>
      </rPr>
      <t xml:space="preserve">06/04/2022.  </t>
    </r>
    <r>
      <rPr>
        <sz val="11"/>
        <color theme="1"/>
        <rFont val="Arial"/>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</si>
  <si>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family val="2"/>
      </rPr>
      <t>20/01/2022.</t>
    </r>
    <r>
      <rPr>
        <sz val="11"/>
        <color theme="1"/>
        <rFont val="Arial"/>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</si>
  <si>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family val="2"/>
      </rPr>
      <t xml:space="preserve">06/04/2022. </t>
    </r>
    <r>
      <rPr>
        <sz val="11"/>
        <color theme="1"/>
        <rFont val="Arial"/>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</si>
  <si>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family val="2"/>
      </rPr>
      <t xml:space="preserve">06/04/2022.  </t>
    </r>
    <r>
      <rPr>
        <sz val="11"/>
        <color theme="1"/>
        <rFont val="Arial"/>
        <family val="2"/>
      </rPr>
      <t>En atención a los avances de gestión y evidencias allegadas, la acción de mejora presentó cumplimiento, dado que se observó Memorando dirigido a la SATN - SAF y Acta de la mesa de trabajo.</t>
    </r>
  </si>
  <si>
    <r>
      <rPr>
        <b/>
        <sz val="11"/>
        <color theme="1"/>
        <rFont val="Arial"/>
        <family val="2"/>
      </rPr>
      <t>20/01/2022.</t>
    </r>
    <r>
      <rPr>
        <sz val="11"/>
        <color theme="1"/>
        <rFont val="Arial"/>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</si>
  <si>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06/04/2022. </t>
    </r>
    <r>
      <rPr>
        <sz val="11"/>
        <color theme="1"/>
        <rFont val="Arial"/>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</si>
  <si>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family val="2"/>
      </rPr>
      <t xml:space="preserve">07/04/2022.  </t>
    </r>
    <r>
      <rPr>
        <sz val="11"/>
        <color theme="1"/>
        <rFont val="Arial"/>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</si>
  <si>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19/07/2022. </t>
    </r>
    <r>
      <rPr>
        <sz val="11"/>
        <color theme="1"/>
        <rFont val="Arial"/>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</si>
  <si>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family val="2"/>
      </rPr>
      <t xml:space="preserve">18/10/2022. </t>
    </r>
    <r>
      <rPr>
        <sz val="11"/>
        <color theme="1"/>
        <rFont val="Arial"/>
        <family val="2"/>
      </rPr>
      <t xml:space="preserve"> La Subdirección de Procesos Agrarios y Gestión Jurídica indicó que, se encuentra en la labor de actualización de la base de procesos de recuperación en islas del rosario atendiendo a las gestiones procesales reportadas en el informe de la AME 664, así como, en el trabajo de intervención documental que se ha realizado.
La acción de mejora se encuentra en términos, su finalización está programada para el 31/10/2022;  para el periodo evaluado aportó avances de gestión documentados.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</si>
  <si>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AME-664.</t>
    </r>
  </si>
  <si>
    <r>
      <rPr>
        <b/>
        <sz val="11"/>
        <color theme="1"/>
        <rFont val="Arial"/>
        <family val="2"/>
      </rPr>
      <t xml:space="preserve">19/07/2022.  </t>
    </r>
    <r>
      <rPr>
        <sz val="11"/>
        <color theme="1"/>
        <rFont val="Arial"/>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</si>
  <si>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family val="2"/>
      </rPr>
      <t>Hallazgo No. 17. Contratos vencidos.</t>
    </r>
    <r>
      <rPr>
        <sz val="11"/>
        <color theme="1"/>
        <rFont val="Arial"/>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family val="2"/>
      </rPr>
      <t xml:space="preserve">
Análisis de la respuesta</t>
    </r>
    <r>
      <rPr>
        <sz val="11"/>
        <color theme="1"/>
        <rFont val="Arial"/>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</si>
  <si>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rFont val="Arial"/>
        <family val="2"/>
      </rPr>
      <t xml:space="preserve">Hallazgo No. 18 - Declaratoria de incumplimiento contrato 003-2009 isla El Arca de Noe – Presunto Disciplinario (D10). </t>
    </r>
    <r>
      <rPr>
        <sz val="11"/>
        <rFont val="Arial"/>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family val="2"/>
      </rPr>
      <t>Análisis de la respuesta</t>
    </r>
    <r>
      <rPr>
        <sz val="11"/>
        <rFont val="Arial"/>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</si>
  <si>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rFont val="Arial"/>
        <family val="2"/>
      </rPr>
      <t xml:space="preserve">Hallazgo No. 19 - Procesos Ejecutivos ante los Jueces – Presunto Fiscal (F3). </t>
    </r>
    <r>
      <rPr>
        <sz val="11"/>
        <rFont val="Arial"/>
        <family val="2"/>
      </rPr>
      <t xml:space="preserve">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t>
    </r>
    <r>
      <rPr>
        <b/>
        <sz val="11"/>
        <rFont val="Arial"/>
        <family val="2"/>
      </rPr>
      <t>Análisis de la Respuesta</t>
    </r>
    <r>
      <rPr>
        <sz val="11"/>
        <rFont val="Arial"/>
        <family val="2"/>
      </rPr>
      <t xml:space="preserve">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r>
  </si>
  <si>
    <r>
      <rPr>
        <b/>
        <sz val="11"/>
        <color theme="1"/>
        <rFont val="Arial"/>
        <family val="2"/>
      </rPr>
      <t>20/01/2022.</t>
    </r>
    <r>
      <rPr>
        <sz val="11"/>
        <color theme="1"/>
        <rFont val="Arial"/>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</si>
  <si>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13/04/2022. </t>
    </r>
    <r>
      <rPr>
        <sz val="11"/>
        <color theme="1"/>
        <rFont val="Arial"/>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</si>
  <si>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family val="2"/>
      </rPr>
      <t xml:space="preserve">20/01/2022. </t>
    </r>
    <r>
      <rPr>
        <sz val="11"/>
        <color theme="1"/>
        <rFont val="Arial"/>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</si>
  <si>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family val="2"/>
      </rPr>
      <t xml:space="preserve">13/04/2022. </t>
    </r>
    <r>
      <rPr>
        <sz val="11"/>
        <color theme="1"/>
        <rFont val="Arial"/>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family val="2"/>
      </rPr>
      <t>07/04/2022.</t>
    </r>
    <r>
      <rPr>
        <sz val="11"/>
        <color theme="1"/>
        <rFont val="Arial"/>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family val="2"/>
      </rPr>
      <t>06/04/2022.</t>
    </r>
    <r>
      <rPr>
        <sz val="11"/>
        <color theme="1"/>
        <rFont val="Arial"/>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</si>
  <si>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family val="2"/>
      </rPr>
      <t xml:space="preserve">Hallazgo 13. Módulo étnico en el RESO. </t>
    </r>
    <r>
      <rPr>
        <sz val="11"/>
        <color theme="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</si>
  <si>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</si>
  <si>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family val="2"/>
      </rPr>
      <t xml:space="preserve">26/07/2022:  </t>
    </r>
    <r>
      <rPr>
        <sz val="11"/>
        <color theme="1"/>
        <rFont val="Arial"/>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family val="2"/>
      </rPr>
      <t xml:space="preserve">
25/07/2022. </t>
    </r>
    <r>
      <rPr>
        <sz val="11"/>
        <color theme="1"/>
        <rFont val="Arial"/>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family val="2"/>
      </rPr>
      <t xml:space="preserve">
18/07/2022.</t>
    </r>
    <r>
      <rPr>
        <sz val="11"/>
        <color theme="1"/>
        <rFont val="Arial"/>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</si>
  <si>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family val="2"/>
      </rPr>
      <t xml:space="preserve">30/09/2022 </t>
    </r>
    <r>
      <rPr>
        <sz val="11"/>
        <color theme="1"/>
        <rFont val="Arial"/>
        <family val="2"/>
      </rPr>
      <t xml:space="preserve">Actividad en gestión:
La Dirección de Asuntos Étnicos está realizando la actualización al instructivo de diligenciamiento FISO étnicos para posteriormente remitirlo a la Oficina de Planeación, para su actualización en el Sistema de Gestión de Calidad. </t>
    </r>
  </si>
  <si>
    <r>
      <rPr>
        <b/>
        <sz val="11"/>
        <color theme="1"/>
        <rFont val="Arial"/>
        <family val="2"/>
      </rPr>
      <t>07/10/2022.</t>
    </r>
    <r>
      <rPr>
        <sz val="11"/>
        <color theme="1"/>
        <rFont val="Arial"/>
        <family val="2"/>
      </rPr>
      <t xml:space="preserve">  La Dirección de Asuntos Étnicos indicó que, está realizando la actualización al instructivo de diligenciamiento FISO étnicos para posteriormente remitirlo a la Oficina de Planeación, para su actualización en el Sistema de Gestión de Calidad. 
La acción se encuentra en términos, su ejecución finaliza el 31/12/2022.  Para el periodo evaluado se reportaron gestión no documentada.</t>
    </r>
  </si>
  <si>
    <r>
      <rPr>
        <b/>
        <sz val="11"/>
        <color theme="1"/>
        <rFont val="Arial"/>
        <family val="2"/>
      </rPr>
      <t xml:space="preserve">18/07/2022.  </t>
    </r>
    <r>
      <rPr>
        <sz val="11"/>
        <color theme="1"/>
        <rFont val="Arial"/>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</si>
  <si>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family val="2"/>
      </rPr>
      <t>30/09/2022</t>
    </r>
    <r>
      <rPr>
        <sz val="11"/>
        <color theme="1"/>
        <rFont val="Arial"/>
        <family val="2"/>
      </rPr>
      <t xml:space="preserve"> Actividad en gestión: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t>
    </r>
  </si>
  <si>
    <r>
      <rPr>
        <b/>
        <sz val="11"/>
        <color theme="1"/>
        <rFont val="Arial"/>
        <family val="2"/>
      </rPr>
      <t xml:space="preserve">07/10/2022. </t>
    </r>
    <r>
      <rPr>
        <sz val="11"/>
        <color theme="1"/>
        <rFont val="Arial"/>
        <family val="2"/>
      </rPr>
      <t xml:space="preserve"> La Dirección de Asuntos Étnicos informó que,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
La acción se encuentra en términos, su ejecución finaliza el 31/07/2023.  Para el periodo evaluado se reportaron gestión documentada.</t>
    </r>
  </si>
  <si>
    <r>
      <rPr>
        <b/>
        <sz val="11"/>
        <color theme="1"/>
        <rFont val="Arial"/>
        <family val="2"/>
      </rPr>
      <t>HALLAZGO 21. Valoración predios vigencia 2018. (ANT).</t>
    </r>
    <r>
      <rPr>
        <sz val="11"/>
        <color theme="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color theme="1"/>
        <rFont val="Arial"/>
        <family val="2"/>
      </rPr>
      <t>Tabla No. 27 - Conciliación inventario- FNA y contabilidad 2018 y 2019</t>
    </r>
    <r>
      <rPr>
        <sz val="11"/>
        <color theme="1"/>
        <rFont val="Arial"/>
        <family val="2"/>
      </rPr>
      <t xml:space="preserve">
</t>
    </r>
    <r>
      <rPr>
        <b/>
        <sz val="11"/>
        <color theme="1"/>
        <rFont val="Arial"/>
        <family val="2"/>
      </rPr>
      <t>Vigencia 2018</t>
    </r>
    <r>
      <rPr>
        <sz val="11"/>
        <color theme="1"/>
        <rFont val="Arial"/>
        <family val="2"/>
      </rPr>
      <t xml:space="preserve">
1) </t>
    </r>
    <r>
      <rPr>
        <sz val="11"/>
        <rFont val="Arial"/>
        <family val="2"/>
      </rPr>
      <t>Existen</t>
    </r>
    <r>
      <rPr>
        <b/>
        <sz val="11"/>
        <rFont val="Arial"/>
        <family val="2"/>
      </rPr>
      <t xml:space="preserve"> </t>
    </r>
    <r>
      <rPr>
        <b/>
        <sz val="11"/>
        <color rgb="FFFF0000"/>
        <rFont val="Arial"/>
        <family val="2"/>
      </rPr>
      <t>271</t>
    </r>
    <r>
      <rPr>
        <sz val="11"/>
        <color rgb="FFFF0000"/>
        <rFont val="Arial"/>
        <family val="2"/>
      </rPr>
      <t xml:space="preserve"> </t>
    </r>
    <r>
      <rPr>
        <b/>
        <sz val="11"/>
        <color rgb="FFFF0000"/>
        <rFont val="Arial"/>
        <family val="2"/>
      </rPr>
      <t>predios baldíos</t>
    </r>
    <r>
      <rPr>
        <sz val="11"/>
        <rFont val="Arial"/>
        <family val="2"/>
      </rPr>
      <t xml:space="preserve"> registrados en Administración de tierras-FNA con nombre, folio de matrícula inmobiliaria y</t>
    </r>
    <r>
      <rPr>
        <sz val="11"/>
        <color rgb="FFFF0000"/>
        <rFont val="Arial"/>
        <family val="2"/>
      </rPr>
      <t xml:space="preserve"> registrados con valor $0</t>
    </r>
    <r>
      <rPr>
        <sz val="11"/>
        <color theme="1"/>
        <rFont val="Arial"/>
        <family val="2"/>
      </rPr>
      <t xml:space="preserve">, en estos se incluyen 195 predios calificados como no aptos; contabilidad no registra ningún predio baldío. 
2) Los </t>
    </r>
    <r>
      <rPr>
        <b/>
        <sz val="11"/>
        <color rgb="FFFF0000"/>
        <rFont val="Arial"/>
        <family val="2"/>
      </rPr>
      <t>predios cedidos por el extinto INCODER a la ANT</t>
    </r>
    <r>
      <rPr>
        <sz val="11"/>
        <color theme="1"/>
        <rFont val="Arial"/>
        <family val="2"/>
      </rPr>
      <t xml:space="preserve"> están registrados en contabilidad 4.087 y 4.140 en el FNA; </t>
    </r>
    <r>
      <rPr>
        <sz val="11"/>
        <color rgb="FFFF0000"/>
        <rFont val="Arial"/>
        <family val="2"/>
      </rPr>
      <t>382 bienes tienen titularidad INCODER aún</t>
    </r>
    <r>
      <rPr>
        <sz val="11"/>
        <color theme="1"/>
        <rFont val="Arial"/>
        <family val="2"/>
      </rPr>
      <t xml:space="preserve">; la diferencia entre las dos áreas es de 53 predios, en razón a que existen varios bienes registrados en Administración de tierras –FNA que tienen más de 2 folios.
3) </t>
    </r>
    <r>
      <rPr>
        <b/>
        <sz val="11"/>
        <color rgb="FFFF0000"/>
        <rFont val="Arial"/>
        <family val="2"/>
      </rPr>
      <t>Predios integrados al patrimonio de la ANT</t>
    </r>
    <r>
      <rPr>
        <sz val="11"/>
        <color rgb="FFFF0000"/>
        <rFont val="Arial"/>
        <family val="2"/>
      </rPr>
      <t xml:space="preserve"> </t>
    </r>
    <r>
      <rPr>
        <sz val="11"/>
        <color theme="1"/>
        <rFont val="Arial"/>
        <family val="2"/>
      </rPr>
      <t xml:space="preserve">son 65 bienes de los cuales 13 predios están valorados por $9.983.171.960 y </t>
    </r>
    <r>
      <rPr>
        <b/>
        <sz val="11"/>
        <color rgb="FFFF0000"/>
        <rFont val="Arial"/>
        <family val="2"/>
      </rPr>
      <t>52 predios tienen valor $0.</t>
    </r>
    <r>
      <rPr>
        <sz val="11"/>
        <color theme="1"/>
        <rFont val="Arial"/>
        <family val="2"/>
      </rPr>
      <t xml:space="preserve">
4) </t>
    </r>
    <r>
      <rPr>
        <b/>
        <sz val="11"/>
        <color rgb="FFFF0000"/>
        <rFont val="Arial"/>
        <family val="2"/>
      </rPr>
      <t>Predios transferidos por la SAE</t>
    </r>
    <r>
      <rPr>
        <sz val="11"/>
        <color theme="1"/>
        <rFont val="Arial"/>
        <family val="2"/>
      </rPr>
      <t xml:space="preserve"> son 45, 12 bienes están valorados en $12.566.019 y </t>
    </r>
    <r>
      <rPr>
        <b/>
        <sz val="11"/>
        <color rgb="FFFF0000"/>
        <rFont val="Arial"/>
        <family val="2"/>
      </rPr>
      <t xml:space="preserve">36 predios tienen valor $0. </t>
    </r>
    <r>
      <rPr>
        <sz val="11"/>
        <color rgb="FFFF0000"/>
        <rFont val="Arial"/>
        <family val="2"/>
      </rPr>
      <t xml:space="preserve">
</t>
    </r>
    <r>
      <rPr>
        <sz val="11"/>
        <color theme="1"/>
        <rFont val="Arial"/>
        <family val="2"/>
      </rPr>
      <t xml:space="preserve">
</t>
    </r>
    <r>
      <rPr>
        <b/>
        <sz val="11"/>
        <color theme="1"/>
        <rFont val="Arial"/>
        <family val="2"/>
      </rPr>
      <t>Vigencia 2019</t>
    </r>
    <r>
      <rPr>
        <sz val="11"/>
        <color theme="1"/>
        <rFont val="Arial"/>
        <family val="2"/>
      </rPr>
      <t xml:space="preserve">
5) Existen </t>
    </r>
    <r>
      <rPr>
        <b/>
        <sz val="11"/>
        <color rgb="FFFF0000"/>
        <rFont val="Arial"/>
        <family val="2"/>
      </rPr>
      <t>855 predios baldíos en Administración de tierras-FNA</t>
    </r>
    <r>
      <rPr>
        <sz val="11"/>
        <color rgb="FFFF0000"/>
        <rFont val="Arial"/>
        <family val="2"/>
      </rPr>
      <t xml:space="preserve"> </t>
    </r>
    <r>
      <rPr>
        <sz val="11"/>
        <color theme="1"/>
        <rFont val="Arial"/>
        <family val="2"/>
      </rPr>
      <t>con nombre del predio, folio de matrícula inmobiliaria y</t>
    </r>
    <r>
      <rPr>
        <sz val="11"/>
        <color rgb="FFFF0000"/>
        <rFont val="Arial"/>
        <family val="2"/>
      </rPr>
      <t xml:space="preserve"> </t>
    </r>
    <r>
      <rPr>
        <b/>
        <sz val="11"/>
        <color rgb="FFFF0000"/>
        <rFont val="Arial"/>
        <family val="2"/>
      </rPr>
      <t>registrados con valor $ 0</t>
    </r>
    <r>
      <rPr>
        <sz val="11"/>
        <color theme="1"/>
        <rFont val="Arial"/>
        <family val="2"/>
      </rPr>
      <t>, con destinación para campesinos, indígenas y entidades de derecho público; en contabilidad no se evidenció registro de predios baldíos. 
6) Los</t>
    </r>
    <r>
      <rPr>
        <b/>
        <sz val="11"/>
        <color rgb="FFFF0000"/>
        <rFont val="Arial"/>
        <family val="2"/>
      </rPr>
      <t xml:space="preserve"> predios cedidos por el extinto INCODER a la ANT</t>
    </r>
    <r>
      <rPr>
        <sz val="11"/>
        <color theme="1"/>
        <rFont val="Arial"/>
        <family val="2"/>
      </rPr>
      <t xml:space="preserve">, están registrados en contabilidad 4.087 y 4.140 en el FNA; </t>
    </r>
    <r>
      <rPr>
        <sz val="11"/>
        <color rgb="FFFF0000"/>
        <rFont val="Arial"/>
        <family val="2"/>
      </rPr>
      <t>298 bienes tienen aún titularidad INCODER</t>
    </r>
    <r>
      <rPr>
        <sz val="11"/>
        <color theme="1"/>
        <rFont val="Arial"/>
        <family val="2"/>
      </rPr>
      <t xml:space="preserve">, la diferencia de predios entre las dos áreas es de 53, se debe a que varios bienes registrados en Administración de tierras –FNA, tienen más de 2 folios o folios cerrados ya.
7) </t>
    </r>
    <r>
      <rPr>
        <b/>
        <sz val="11"/>
        <color rgb="FFFF0000"/>
        <rFont val="Arial"/>
        <family val="2"/>
      </rPr>
      <t>Predios integrados al patrimonio de la ANT</t>
    </r>
    <r>
      <rPr>
        <sz val="11"/>
        <color theme="1"/>
        <rFont val="Arial"/>
        <family val="2"/>
      </rPr>
      <t xml:space="preserve"> son 197, de los cuales 25 predios están valorados por $10.916.228.960, </t>
    </r>
    <r>
      <rPr>
        <b/>
        <sz val="11"/>
        <color rgb="FFFF0000"/>
        <rFont val="Arial"/>
        <family val="2"/>
      </rPr>
      <t>172 predios tienen valor $0</t>
    </r>
    <r>
      <rPr>
        <sz val="11"/>
        <color theme="1"/>
        <rFont val="Arial"/>
        <family val="2"/>
      </rPr>
      <t xml:space="preserve"> en las dos áreas, contabilidad y FNA. 
8) </t>
    </r>
    <r>
      <rPr>
        <b/>
        <sz val="11"/>
        <color rgb="FFFF0000"/>
        <rFont val="Arial"/>
        <family val="2"/>
      </rPr>
      <t>Predios transferidos por la SAE</t>
    </r>
    <r>
      <rPr>
        <sz val="11"/>
        <color rgb="FFFF0000"/>
        <rFont val="Arial"/>
        <family val="2"/>
      </rPr>
      <t xml:space="preserve"> </t>
    </r>
    <r>
      <rPr>
        <sz val="11"/>
        <rFont val="Arial"/>
        <family val="2"/>
      </rPr>
      <t xml:space="preserve">son </t>
    </r>
    <r>
      <rPr>
        <b/>
        <sz val="11"/>
        <color rgb="FFFF0000"/>
        <rFont val="Arial"/>
        <family val="2"/>
      </rPr>
      <t>32 con valor $0</t>
    </r>
    <r>
      <rPr>
        <sz val="11"/>
        <rFont val="Arial"/>
        <family val="2"/>
      </rPr>
      <t xml:space="preserve"> en las dos áreas contabilidad y FNA.</t>
    </r>
    <r>
      <rPr>
        <sz val="11"/>
        <color theme="1"/>
        <rFont val="Arial"/>
        <family val="2"/>
      </rPr>
      <t xml:space="preserve">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Respuesta de la entidad:  
Las conciliaciones adelantadas entre la Subdirección de Administración de Tierras de la Nación y el área de Contabilidad de la Agencia Nacional de Tierras se realizan sobre los bienes que hacen parte del Fondo de Tierras para la Reforma Rural Integral, predios que se encuentran descritos en el artículo 18 del Decreto Ley 902 de 2017.
Dentro del inventario de predios del Fondo de Tierras para la Reforma Rural Integral se encuentran los predios de propiedad de la Agencia Nacional de Tierras; estos son los bienes fiscales patrimoniales afectos al servicio, que en su mayoría provienen de las transferencias que realizó el extinto INCODER mediante Actas, también los asignados definitivamente por Sociedad de Activos Especiales y las compras realizadas por la ANT.
De igual manera, lo conforman bienes fiscales que no fueron informados por el extinto INCODER y que su titularidad en el folio de matrícula inmobiliaria era del INCORA, INCODER y UNAT, los cuales se integraron al patrimonio de la Agencia mediante acto administrativo, han sido reconocidos y se ha solicitado a las Oficinas de Registro de Instrumentos Públicos correspondientes realizar la actualización de titularidad a nombre de la ANT, en cumplimiento del Decreto 1800 de 2017. Dichos bienes no son objeto del alcance de la Auditoría que adelanta la Contraloría General al cumplimiento a la Política de Administración de Baldíos, porque son bienes fiscales patrimoniales propiedad de la Agencia Nacional de Tierras y no son Baldíos de propiedad de la Nación.
Adicionalmente, al Fondo de Tierras para la Reforma Rural Integral, ingresan los bienes baldíos de la Nación adjudicables, los cuales provienen de: i) procedimiento de apertura de folio de matrícula inmobiliaria en cumplimiento del Decreto 1858 de 2015, ii) Procesos Administrativos Especiales Agrarios, cuya identificación se produce con la resolución final de un proceso administrativo agrario de clarificación, extinción de derecho de dominio, deslinde, recuperación, reversión y revocatoria de titulación de baldíos y iii) baldíos solicitados en adjudicación por Entidades de Derecho Público.
Respecto a la observación de la diferencia de cantidad de bienes fiscales patrimoniales entre Contabilidad y la Subdirección de Administración de Tierras de la Nación, ello obedece a las depuraciones adelantadas a los bienes transferidos por el extinto INCODER, tales como folios cerrados, predios repetidos y predios adjudicados por la extinta entidad, que se llevan detalladamente en la base y se identifican así, en la casilla denominada “ESTADO”, lo anterior para no perder la trazabilidad de la totalidad de bienes transferidos por la extinta Entidad (INCODER).
Esta situación obedece a que los bienes fueron transferidos por el INCODER sin que la Entidad realizara una actualización del estado de predios que en su momento se encontraban en su inventario, razón por la cual se determinó la realización de las conciliaciones, como una herramienta que permite llevar el control de los bienes que se registran en la base a cargo de la Subdirección de Administración de Tierras de la Nación y los registros a cargo del área contable de la ANT.
Por otra parte, referente a los bienes fiscales patrimoniales con valor cero, previo a la elaboración de la Resolución de incorporación al patrimonio, se realizaron las consultas catastrales correspondientes, con el fin de identificar el valor catastral registrado, obteniendo como resultado ausencia de registro o diferencias entre las áreas a integrar y los registros de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contaba y actualmente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Nación.
Finalmente es importante reiterar que los bienes fiscales patrimoniales afectos al servicio son aquellos con titularidad de la Agencia Nacional de Tierras, o en su defecto INCORA, INCODER y UNAT y su condición jurídica y de administración dista de los bienes baldíos de propiedad de la Nación; si bien el destino es similar (adjudicación y titulación para aquellos que sean adjudicables) su origen y titularidad marca la diferencia en los trámites del procedimiento previsto para su administración, custodia y uso.
Análisis de respuesta: 
La Agencia Nacional de Tierras en su respuesta, no desvirtúa lo observado por la CGR, y si ratifica que la Agencia Nacional de Tierras actualmente no cuenta con la medición fiable de los bienes que conforman el inventario de la entidad e imposibilita el reconocimiento en los estados financieros de la Agencia. 
Respecto a las gestiones de valoración de los bienes que viene desarrollando, igualmente no cambia lo señalado en el hallazgo por cuanto persiste el escenario a 31 de diciembre de 2018 y 2019, sobre el precio de los bienes para determinar la cuantía con la cual se incorporarán al patrimonio de la ANT. Se configura el hallazgo.
</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</si>
  <si>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</si>
  <si>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</si>
  <si>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family val="2"/>
      </rPr>
      <t xml:space="preserve">28/09/2022. </t>
    </r>
    <r>
      <rPr>
        <sz val="11"/>
        <color theme="1"/>
        <rFont val="Arial"/>
        <family val="2"/>
      </rPr>
      <t xml:space="preserve">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</si>
  <si>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La Subdirección de Administración de Tierras de la Nación en fase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predios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Así mismo, se allegó base del Fondo de Tierras, la cual registra  el valor de avalúo de las facturas allegadas.  Sin embargo,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predios de tipo Fiscal Patrimonial provenientes del INCODER e INCORA.</t>
    </r>
  </si>
  <si>
    <r>
      <rPr>
        <b/>
        <sz val="11"/>
        <color theme="1"/>
        <rFont val="Arial"/>
        <family val="2"/>
      </rPr>
      <t xml:space="preserve">18/07/2022.  </t>
    </r>
    <r>
      <rPr>
        <sz val="11"/>
        <color theme="1"/>
        <rFont val="Arial"/>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</si>
  <si>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family val="2"/>
      </rPr>
      <t xml:space="preserve">18/07/2022. </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</si>
  <si>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4. Inventario del Fondo de Tierras para la reforma rural Integral a junio 30 de 2020  </t>
    </r>
    <r>
      <rPr>
        <sz val="11"/>
        <color theme="1"/>
        <rFont val="Arial"/>
        <family val="2"/>
      </rPr>
      <t xml:space="preserve">Analizada la conciliación entre contabilidad y el Fondo de Tierras de los predios que conforman su inventario a 30 de junio 2020, se evidenciaron las siguientes situaciones:
•	</t>
    </r>
    <r>
      <rPr>
        <sz val="11"/>
        <color rgb="FFFF0000"/>
        <rFont val="Arial"/>
        <family val="2"/>
      </rPr>
      <t xml:space="preserve">Existen </t>
    </r>
    <r>
      <rPr>
        <b/>
        <sz val="11"/>
        <color rgb="FFFF0000"/>
        <rFont val="Arial"/>
        <family val="2"/>
      </rPr>
      <t>1.774 predios Baldíos adjudicables que no están valorados</t>
    </r>
    <r>
      <rPr>
        <b/>
        <sz val="11"/>
        <color theme="1"/>
        <rFont val="Arial"/>
        <family val="2"/>
      </rPr>
      <t>,</t>
    </r>
    <r>
      <rPr>
        <sz val="11"/>
        <color theme="1"/>
        <rFont val="Arial"/>
        <family val="2"/>
      </rPr>
      <t xml:space="preserve"> en consecuencia, no se han podido registrar contablemente.
•	</t>
    </r>
    <r>
      <rPr>
        <b/>
        <sz val="11"/>
        <color rgb="FFFF0000"/>
        <rFont val="Arial"/>
        <family val="2"/>
      </rPr>
      <t>Predios transferidos por la SAE</t>
    </r>
    <r>
      <rPr>
        <sz val="11"/>
        <color theme="1"/>
        <rFont val="Arial"/>
        <family val="2"/>
      </rPr>
      <t xml:space="preserve">, en administración de tierras existen 55 predios, 6 de los cuales están valorados en $9.362,3 millones; en contabilidad se relacionan 13 predios y valorados 6 por $9.362,3 millones. </t>
    </r>
    <r>
      <rPr>
        <sz val="11"/>
        <color rgb="FFFF0000"/>
        <rFont val="Arial"/>
        <family val="2"/>
      </rPr>
      <t>La diferencia, es decir 49 predios, tiene valor $0.</t>
    </r>
    <r>
      <rPr>
        <sz val="11"/>
        <color theme="1"/>
        <rFont val="Arial"/>
        <family val="2"/>
      </rPr>
      <t xml:space="preserve">
•	</t>
    </r>
    <r>
      <rPr>
        <b/>
        <sz val="11"/>
        <color rgb="FFFF0000"/>
        <rFont val="Arial"/>
        <family val="2"/>
      </rPr>
      <t>Predios transferidos por el INCODER</t>
    </r>
    <r>
      <rPr>
        <sz val="11"/>
        <color theme="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color rgb="FFFF0000"/>
        <rFont val="Arial"/>
        <family val="2"/>
      </rPr>
      <t>Predios con integración al patrimonio</t>
    </r>
    <r>
      <rPr>
        <sz val="11"/>
        <color theme="1"/>
        <rFont val="Arial"/>
        <family val="2"/>
      </rPr>
      <t xml:space="preserve"> son en total 215 predios, de los cuales 36 bienes están valorados por $11.736,5 millones en cada área, contabilidad y administración de tierras, la diferencia </t>
    </r>
    <r>
      <rPr>
        <sz val="11"/>
        <color rgb="FFFF0000"/>
        <rFont val="Arial"/>
        <family val="2"/>
      </rPr>
      <t>179 predios tienen valor $0.</t>
    </r>
    <r>
      <rPr>
        <sz val="11"/>
        <color theme="1"/>
        <rFont val="Arial"/>
        <family val="2"/>
      </rPr>
      <t xml:space="preserve">
Para la comprensión mayor al respecto, se transcribe la información así:
</t>
    </r>
    <r>
      <rPr>
        <b/>
        <sz val="11"/>
        <color theme="1"/>
        <rFont val="Arial"/>
        <family val="2"/>
      </rPr>
      <t>Tabla 18.  Conciliación Inventario de Bienes del Fondo de Tierras vs Contabilidad</t>
    </r>
    <r>
      <rPr>
        <sz val="11"/>
        <color theme="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</si>
  <si>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</si>
  <si>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</si>
  <si>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rFont val="Arial"/>
        <family val="2"/>
      </rPr>
      <t xml:space="preserve">19/07/2022. </t>
    </r>
    <r>
      <rPr>
        <sz val="11"/>
        <rFont val="Arial"/>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</si>
  <si>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</si>
  <si>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13/10/2022.  </t>
    </r>
    <r>
      <rPr>
        <sz val="11"/>
        <rFont val="Arial"/>
        <family val="2"/>
      </rPr>
      <t xml:space="preserve">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
Atendiendo la unidad de medida y su cantidad, agradecemos se reporte para el próximo seguimiento cual es el otro documento que será actualizado. </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</si>
  <si>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</si>
  <si>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14/10/2022. </t>
    </r>
    <r>
      <rPr>
        <sz val="11"/>
        <rFont val="Arial"/>
        <family val="2"/>
      </rPr>
      <t xml:space="preserve"> La Coordinación para la Gestión Contractual informó que, 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
La acción de mejora se encuentra en términos, su finalización está programada para el  30/12/2022.  Para el periodo evaluado se reportaron avances de gestión documentados en miras de la actualización del Manual de Supervisión.
Atendiendo la unidad de medida y su cantidad, agradecemos se reporte para el próximo seguimiento cual es el otro documento que será actualizado. </t>
    </r>
  </si>
  <si>
    <r>
      <rPr>
        <b/>
        <sz val="11"/>
        <rFont val="Arial"/>
        <family val="2"/>
      </rPr>
      <t xml:space="preserve">14/10/2022.  </t>
    </r>
    <r>
      <rPr>
        <sz val="11"/>
        <rFont val="Arial"/>
        <family val="2"/>
      </rPr>
      <t>La Coordinación para la Gestión Contractual indicó que, una vez se realicé la actualización formal de los documentos, se adelantará la socialización de las actualizaciones realizadas en los manuales.
La acción de mejora se encuentra en términos, su finalización está programada para el 28/02/2023 y se encuentra sujeta a la actualización de los documentos mencionados en la acción anterior.</t>
    </r>
  </si>
  <si>
    <r>
      <t xml:space="preserve">14/10/2022.  </t>
    </r>
    <r>
      <rPr>
        <sz val="11"/>
        <rFont val="Arial"/>
        <family val="2"/>
      </rPr>
      <t>La Subdirección Administrativa y Financiera informó que,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Frente a lo enunciado, no se aportó el acta del 31/08/2022, así como, al ingresar al link suministrado este presentó el siguiente error "Acceso denegado lila.guzman@ant.gov.co no dispone de permisos para obtener acceso a este recurso".
Se solicita se suministren las evidencias bajo los parámetros señalados en la carta de representación, a saber, veracidad, calidad y oportunidad, con el fin de facilitar el desarrollo de los trabajos de aseguramiento y/o consulta que adelante dicha Oficina, dentro de los tiempos y condiciones solicitadas.
La acción de mejora se encuentra en términos, su finalización está programada para el 30/06/2023.  Para el periodo evaluado se reportaron gestiones no documentadas, quedando pendiente las evidencias de las reuniones adelantadas con corte a julio, agosto y septiembre 2022.</t>
    </r>
  </si>
  <si>
    <r>
      <rPr>
        <b/>
        <sz val="11"/>
        <color theme="1"/>
        <rFont val="Arial"/>
        <family val="2"/>
      </rPr>
      <t xml:space="preserve">Hallazgo No. 01 – Ejecución de Recursos entregados en administración- convenio Interadministrativo 1251/2021 (Administrativo - A). </t>
    </r>
    <r>
      <rPr>
        <sz val="11"/>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</si>
  <si>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rFont val="Arial"/>
        <family val="2"/>
      </rPr>
      <t xml:space="preserve">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</si>
  <si>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t xml:space="preserve">30/09/2002 </t>
    </r>
    <r>
      <rPr>
        <sz val="11"/>
        <rFont val="Arial"/>
        <family val="2"/>
      </rPr>
      <t>Actividad en gestión:
A la fecha se han realizado tres (03) mesas técnicas donde se revisaron  el  avance técnico y financiero de los convenios, las cuales se anexan como evidencia y tienen el siguiente detalle:</t>
    </r>
    <r>
      <rPr>
        <b/>
        <sz val="11"/>
        <rFont val="Arial"/>
        <family val="2"/>
      </rPr>
      <t xml:space="preserve">
</t>
    </r>
    <r>
      <rPr>
        <sz val="11"/>
        <rFont val="Arial"/>
        <family val="2"/>
      </rPr>
      <t>Acta No. 1 realizada el 27/07/2022; Acta No. 2 realizada el 31/08/2022 y Acta No. 3 realizada el 30/09/2022.</t>
    </r>
  </si>
  <si>
    <r>
      <rPr>
        <b/>
        <sz val="11"/>
        <rFont val="Arial"/>
        <family val="2"/>
      </rPr>
      <t>07/10/2022.</t>
    </r>
    <r>
      <rPr>
        <sz val="11"/>
        <rFont val="Arial"/>
        <family val="2"/>
      </rPr>
      <t xml:space="preserve">  La Dirección de Asuntos Étnicos comunicó que, a la fecha se han realizado tres (03) mesas técnicas donde se revisaron  el  avance técnico y financiero de los convenios, las cuales se anexan como evidencia y tienen el siguiente detalle: Acta No. 1 realizada el 27/07/2022; Acta No. 2 realizada el 31/08/2022 y Acta No. 3 realizada el 30/09/2022.
Frente a lo señalado se observaron los siguientes documentos:
</t>
    </r>
    <r>
      <rPr>
        <b/>
        <sz val="11"/>
        <rFont val="Arial"/>
        <family val="2"/>
      </rPr>
      <t xml:space="preserve">Acta No. 01 del 28/07/2022 - </t>
    </r>
    <r>
      <rPr>
        <sz val="11"/>
        <rFont val="Arial"/>
        <family val="2"/>
      </rPr>
      <t xml:space="preserve">Mesa técnica de seguimiento de los convenios suscritos por la DAE, con el siguiente orden del día. 1.  Recuento del hallazgo No. 1 originado por la Contraloría en el informe de auditoría financiera vigencia 2021. 2. Socialización de la acción de mejora AME-680 aprobada en el Plan de Mejoramiento Institucional y enviada a la Contraloría General de la República en junio del 2022.
</t>
    </r>
    <r>
      <rPr>
        <b/>
        <sz val="11"/>
        <rFont val="Arial"/>
        <family val="2"/>
      </rPr>
      <t xml:space="preserve">Acta No. 02 del 31/08/2022 </t>
    </r>
    <r>
      <rPr>
        <sz val="11"/>
        <rFont val="Arial"/>
        <family val="2"/>
      </rPr>
      <t xml:space="preserve">- 2da Mesa técnica de seguimiento del avance técnico y financiero de los convenios suscritos por la DAE, donde se realizó seguimiento a los siguientes Convenios: CONVENIO 1550 SUSCTRITO CON LA FUNDACIÓN REGIONAL PARA EL DESARROLLO DEL PACIFICO, CONVENIO DE COOPERACIÓN INTERNACIONAL No. 1332-2021 ANT– PNUD, CONVENIO INTERADMINISTRATIVO ELECTRÓNICO (Contrato ANT -CI-1155-2022) SUSCRITO ENTRE ANT Y OLEODUCTO BICENTENARIO DE COLOMBIA S.A.S, CONVENIO DE ASOCIACIÓN 1684 de 2021 Unión Temporal CDP -ANDAP Y MINCULTURA, CONVENIO DE ASOCIACIÓN CON EL CONSEJO COMUNITARIO BAJO PO, CONVENIO DE COOPERACIÓN CELEBRADO ENTRE OLEODUCTO BICENTENARIO DE COLOMBIA S.A.S., PARQUES NACIONALES NATURALES DE COLOMBIA, AGENCIA NACIONAL DE TIERRAS Y CORPORACIÓN ESCUELA PARA EL DESARROLLO DE LA DEMOCRACIA, CONVENIO 1170 DE 2019 SUSCRITO ENTRE LA AGENCIA NACIONAL DE TIERRAS – ANT Y AMAZON CONSERVATION TEAM – ACT, CONVENIO 1204 DE 2021.
</t>
    </r>
    <r>
      <rPr>
        <b/>
        <sz val="11"/>
        <rFont val="Arial"/>
        <family val="2"/>
      </rPr>
      <t>Acta No. 3 del 30/09/2022</t>
    </r>
    <r>
      <rPr>
        <sz val="11"/>
        <rFont val="Arial"/>
        <family val="2"/>
      </rPr>
      <t xml:space="preserve"> - 3ra Mesa técnica de seguimiento del avance técnico y financiero de los convenios suscritos por la DAE, donde se realizó seguimiento a los siguientes Convenios:  CONVENIO 1170 DE 2019 SUSCRITO ENTRE LA AGENCIA NACIONAL DE TIERRAS – ANT Y AMAZON CONSERVATION TEAM – ACT, CONVENIO 1204 DE 2021, CONVENIO DE COOPERACIÓN INTERNACIONAL No. 1332-2021 ANT– PNUD, CONVENIO INTERADMINISTRATIVO ELECTRÓNICO, CONVENIO DE ASOCIACIÓN CON EL CONSEJO COMUNITARIO BAJO POTEDO, CONVENIO DE COOPERACIÓN CELEBRADO ENTRE OLEODUCTO BICENTENARIO DE COLOMBIA S.A.S., PARQUES NACIONALES NATURALES DE COLOMBIA, AGENCIA NACIONAL DE TIERRAS Y CORPORACIÓN ESCUELA PARA EL DESARROLLO DE LA DEMOCRACIA.
Se recomienda que las actas registren información puntual del avance en la ejecución financiera y técnica del Convenio.  Para aquellos Convenios que se encuentren en fase de liquidación, relacionar que tiempo lleva el proceso de liquidación y en que actividad se encuentra.
Se recomienda que estos espacios sean vistos como instancia de apoyo y orientación a la supervisión, por tanto es importante que producto de estas reuniones se generen compromisos por parte de los supervisores, cuando se requiera, así como, se de línea desde la Dirección para la toma oportuna de decisiones.  
En atención a los avances de gestión y evidencias allegadas, la acción de mejora presentó avance de gestión relacionada con 2 de las 10 actas de mesas técnicas de avance técnico y financiero de los convenios.</t>
    </r>
  </si>
  <si>
    <r>
      <rPr>
        <b/>
        <sz val="11"/>
        <rFont val="Arial"/>
        <family val="2"/>
      </rPr>
      <t xml:space="preserve">07/10/2022. </t>
    </r>
    <r>
      <rPr>
        <sz val="11"/>
        <rFont val="Arial"/>
        <family val="2"/>
      </rPr>
      <t xml:space="preserve"> La Dirección de Asuntos Étnicos señaló que,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auditoría realizada por la Contraloría.
La acción de mejora se encuentra en términos, su finalización está programada para el 31/07/2023.  Para el periodo evaluado reportó gestión no documentada.</t>
    </r>
  </si>
  <si>
    <r>
      <rPr>
        <b/>
        <sz val="11"/>
        <rFont val="Arial"/>
        <family val="2"/>
      </rPr>
      <t>18/10/2022.</t>
    </r>
    <r>
      <rPr>
        <sz val="11"/>
        <rFont val="Arial"/>
        <family val="2"/>
      </rPr>
      <t xml:space="preserve">  La acción de mejora se encuentra en términos, su ejecución esta planificada para el periodo comprendido del 1/10/2022 al 30/06/2023.</t>
    </r>
  </si>
  <si>
    <r>
      <rPr>
        <b/>
        <sz val="11"/>
        <rFont val="Arial"/>
        <family val="2"/>
      </rPr>
      <t xml:space="preserve">25/07/2022.  </t>
    </r>
    <r>
      <rPr>
        <sz val="11"/>
        <rFont val="Arial"/>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family val="2"/>
      </rPr>
      <t xml:space="preserve">
</t>
    </r>
    <r>
      <rPr>
        <sz val="11"/>
        <rFont val="Arial"/>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family val="2"/>
      </rPr>
      <t xml:space="preserve">
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</si>
  <si>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18/10/2022.  </t>
    </r>
    <r>
      <rPr>
        <sz val="11"/>
        <rFont val="Arial"/>
        <family val="2"/>
      </rPr>
      <t>La acción de mejora se encuentra planificada para ejecución en el periodo comprendido del 1/03/2023 al 31/12/2023.</t>
    </r>
  </si>
  <si>
    <r>
      <rPr>
        <b/>
        <sz val="11"/>
        <rFont val="Arial"/>
        <family val="2"/>
      </rPr>
      <t xml:space="preserve">05/07/2022.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</si>
  <si>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03/10/2022. </t>
    </r>
    <r>
      <rPr>
        <sz val="11"/>
        <rFont val="Arial"/>
        <family val="2"/>
      </rPr>
      <t xml:space="preserve"> La acción de mejora se encuentra programada para inicio el 30/04/2023.</t>
    </r>
  </si>
  <si>
    <r>
      <rPr>
        <b/>
        <sz val="11"/>
        <rFont val="Arial"/>
        <family val="2"/>
      </rPr>
      <t>14/10/2022</t>
    </r>
    <r>
      <rPr>
        <sz val="11"/>
        <rFont val="Arial"/>
        <family val="2"/>
      </rPr>
      <t>.  La Coordinación para la Gestión Contractual señaló que, actualmente se encuentran en estudio los lineamientos para ajustar los procesos de seguimiento y monitoreo de los contratos y/o convenios. Se adjunta como borrador la propuesta de formato sujeta a modificaciones y aprobación por parte de la Secretaria General. 
La acción de mejora se encuentra en términos, su finalización está programada para el 30/12/2022.  Para el periodo evaluado se allegaron gestiones documentadas.</t>
    </r>
  </si>
  <si>
    <r>
      <rPr>
        <b/>
        <sz val="11"/>
        <rFont val="Arial"/>
        <family val="2"/>
      </rPr>
      <t xml:space="preserve">14/10/2022. </t>
    </r>
    <r>
      <rPr>
        <sz val="11"/>
        <rFont val="Arial"/>
        <family val="2"/>
      </rPr>
      <t xml:space="preserve"> La Subdirección Administrativa y Financiera reportó los seguimientos realizados al PAC para el mes de julio. 
Frente a lo reportado, se observaron correos electrónicos de comunicación a las dependencias, sin embargo, es preciso indicar que la acción de mejora y su unidad de medida establece la realización de mesas de trabajo las cuales se evidenciaran a través de actas.
La acción de mejora se encuentra en términos, su finalización está programada para el 30/06/2023.  Para el periodo evaluado se aportaron avances de gestión, sin embargo, estos no hacen referencias a la unidad de medida establecida en la acción.  En este entendido, se espera que para el próximo seguimiento se allegue las actas de mesas bimensuales.</t>
    </r>
  </si>
  <si>
    <r>
      <rPr>
        <b/>
        <sz val="11"/>
        <rFont val="Arial"/>
        <family val="2"/>
      </rPr>
      <t xml:space="preserve">13/10/2022.  </t>
    </r>
    <r>
      <rPr>
        <sz val="11"/>
        <rFont val="Arial"/>
        <family val="2"/>
      </rPr>
      <t>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t>
    </r>
  </si>
  <si>
    <r>
      <rPr>
        <b/>
        <sz val="11"/>
        <rFont val="Arial"/>
        <family val="2"/>
      </rPr>
      <t xml:space="preserve">14/10/2022. </t>
    </r>
    <r>
      <rPr>
        <sz val="11"/>
        <rFont val="Arial"/>
        <family val="2"/>
      </rPr>
      <t xml:space="preserve"> La Subdirección Administrativa y Financiera reportó que, con corte a 30 de septiembre de 2022 no se ha realizado la citación al Comité de Sostenibilidad Contable, sin embargo, se proyecta su convocatoria para el mes de octubre. 
La acción de mejora se encuentra en términos, su finalización esta programada para el 30/11/2022.  Para el periodo evaluado se reportaron avances de gestión no documentados.</t>
    </r>
  </si>
  <si>
    <r>
      <rPr>
        <b/>
        <sz val="11"/>
        <rFont val="Arial"/>
        <family val="2"/>
      </rPr>
      <t xml:space="preserve">13/12/2022.  </t>
    </r>
    <r>
      <rPr>
        <sz val="11"/>
        <rFont val="Arial"/>
        <family val="2"/>
      </rPr>
      <t>La Subdirección Administrativa y Financiera mediante memorando 20226000359053 solicitó la ampliación del plazo de ejecución de la acción AME-693, lo anterior fue puesto a consideración del CICCI en sesión del 13/12/202 el cual aprobó la eventualidad en los términos sustentados por la dependencia.
Cabe señalar que, en el marco al seguimiento de PM realizado por la OCI con corte al III Trimestre del 2022 la acción de mejora se encontraba en términos.</t>
    </r>
  </si>
  <si>
    <r>
      <rPr>
        <b/>
        <sz val="11"/>
        <rFont val="Arial"/>
        <family val="2"/>
      </rPr>
      <t xml:space="preserve">14/10/2022.  </t>
    </r>
    <r>
      <rPr>
        <sz val="11"/>
        <rFont val="Arial"/>
        <family val="2"/>
      </rPr>
      <t>La Subdirección Administrativa y Financiera señaló que, el 18 de agosto de 2022 se realizó la reunión junto a la Oficina Jurídica con el fin de hacer seguimiento a los avances de la demanda sobre el acuerdo de pago del contrato 002-08 (Islas del Rosario).
Frente a lo señalado, se observó acta del 18/08/2022 perteneciente a la mesa de trabajo adelantada por la Oficina Jurídica y la Subdirección Administrativa y Financiera sobre la obligación de hacer, contenida en el acuerdo de pago correspondiente al contrato No 002 de 2008 – predio Terreno Baldío Sin Nombre Conocido.
En atención a la unidad de medida, su cantidad y periodo de ejecución, se espera se alleguen las actas de las reuniones por trimestre, así como, se recomienda que las notas de revelaciones estén acorde a lo observado en dichas mesas.</t>
    </r>
  </si>
  <si>
    <r>
      <rPr>
        <b/>
        <sz val="11"/>
        <rFont val="Arial"/>
        <family val="2"/>
      </rPr>
      <t>18/10/2022.</t>
    </r>
    <r>
      <rPr>
        <sz val="11"/>
        <rFont val="Arial"/>
        <family val="2"/>
      </rPr>
      <t xml:space="preserve">  La Dirección de Ordenamiento Social de la Propiedad allegó  informe de estado del proceso de liquidación judicial, así como la relación de reintegración de rendimientos financieros realizados al período de evaluación.
Frente a lo enunciado, se observó </t>
    </r>
    <r>
      <rPr>
        <i/>
        <sz val="11"/>
        <rFont val="Arial"/>
        <family val="2"/>
      </rPr>
      <t>"Informe de seguimiento en el proceso de liquidación del Convenio N° 653 de 2017, suscrito entre la ANT, IDEA y Valor+</t>
    </r>
    <r>
      <rPr>
        <sz val="11"/>
        <rFont val="Arial"/>
        <family val="2"/>
      </rPr>
      <t xml:space="preserve">", el cual relaciona las gestiones adelantadas, no obstante, se recomienda que el documento referencie la fecha de elaboración y el periodo objeto de seguimiento de acuerdo a lo establecido en la unidad de medida, a saber, informes semestrales.  Así como, ostente los logo tipos de la Entidad y contenga la firma de quien lo elaboró, finalmente, sea dispuesto en el expediente documental del Convenio.
La acción de mejora se encuentra en términos, su finalización está programada para el 31/12/2024. Para el periodo evaluado se reportaron avances de gestión documentados, se espera que para el seguimiento a realizar con corte a diciembre de 2022 se allegue el primer informe semestral de las gestiones adelantas en el proceso de liquidación del Convenio N° 653 de 2017, suscrito entre la ANT, IDEA y Valor+, para el periodo comprendido de julio a diciembre del 2022.
</t>
    </r>
  </si>
  <si>
    <r>
      <rPr>
        <b/>
        <sz val="11"/>
        <rFont val="Arial"/>
        <family val="2"/>
      </rPr>
      <t xml:space="preserve">14/10/2022. </t>
    </r>
    <r>
      <rPr>
        <sz val="11"/>
        <rFont val="Arial"/>
        <family val="2"/>
      </rPr>
      <t xml:space="preserve"> La Secretaría General señaló que, 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La acción de mejora se encuentra en términos, su finalización esta programada para el 30/12/2022.  Para el periodo evaluado se reportaron avances de gestión no documentados.</t>
    </r>
  </si>
  <si>
    <r>
      <t xml:space="preserve">En cumplimiento de la acción de mejora propuesta,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t>
    </r>
    <r>
      <rPr>
        <b/>
        <sz val="11"/>
        <rFont val="Arial"/>
        <family val="2"/>
      </rPr>
      <t>Link reunión DAT:</t>
    </r>
    <r>
      <rPr>
        <sz val="11"/>
        <rFont val="Arial"/>
        <family val="2"/>
      </rPr>
      <t xml:space="preserve"> https://agenciadetierras-my.sharepoint.com/:v:/g/personal/angela_sanchez_ant_gov_co/Ebu8P7L94MdCm0ueqSk4yqMBgtvH_1yl6BUrXigexnfKPg</t>
    </r>
  </si>
  <si>
    <r>
      <rPr>
        <b/>
        <sz val="11"/>
        <rFont val="Arial"/>
        <family val="2"/>
      </rPr>
      <t xml:space="preserve">14/10/2022. </t>
    </r>
    <r>
      <rPr>
        <sz val="11"/>
        <rFont val="Arial"/>
        <family val="2"/>
      </rPr>
      <t xml:space="preserve"> La Subdirección Administrativa y Financiera reportó que,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Frente a lo enunciado, es preciso indicar que la acción implementada esta relacionada con la generación de alertas sobre la ejecución de los recursos solicitados en el PAC, mediante seguimientos a la ejecución de los recursos solicitados en el PAC a través de comunicaciones mensuales. 
La acción de mejora se encuentra en términos, su finalización esta programada para el 30/06/2023.  Para el periodo evaluado no se reportaron avances de gestión relacionados con la acción implementada.  
Se espera que para el próximo seguimiento se remitan las comunicaciones remitidas en julio, agosto y septiembre a las dependencias en pro del seguimiento a la ejecución de los recursos solicitados en el PAC.</t>
    </r>
  </si>
  <si>
    <r>
      <rPr>
        <b/>
        <sz val="11"/>
        <rFont val="Arial"/>
        <family val="2"/>
      </rPr>
      <t xml:space="preserve">21/10/2022. </t>
    </r>
    <r>
      <rPr>
        <sz val="11"/>
        <rFont val="Arial"/>
        <family val="2"/>
      </rPr>
      <t xml:space="preserve">La Coordinación para la Gestión Contractual en fase preliminar allegó el documento " DIAGNÓSTICO SERIE DOCUMENTAL “CONTRATOS” ajustado al 2022.
En atención a los avances de gestión y evidencias aportadas, la acción de mejora presentó cumplimiento, dado que se, se observó el diagnóstico integral del estado de la serie documental "CONTRATOS".
</t>
    </r>
    <r>
      <rPr>
        <b/>
        <sz val="11"/>
        <rFont val="Arial"/>
        <family val="2"/>
      </rPr>
      <t xml:space="preserve">
14/10/2022. </t>
    </r>
    <r>
      <rPr>
        <sz val="11"/>
        <rFont val="Arial"/>
        <family val="2"/>
      </rPr>
      <t xml:space="preserve"> La Coordinación para la Gestión Contractual allegó el archivo PDF denominado "AME-699. Diagnostico Serie Documental Contratos" en el cual se podrá validar la situación actual de la serie documental "CONTRATOS". 
Se observó el documento DIAGNÓSTICO SERIE DOCUMENTAL “CONTRATOS” el cual contiene información del estado de la gestión documental con corte al 2021, sin embargo, la actividad esta encamina a brindar el estado actual de la serie documental, por lo cual se solicita se incorpore la información relaciona con la vigencia 2022 con corte a septiembre.</t>
    </r>
  </si>
  <si>
    <r>
      <rPr>
        <b/>
        <sz val="11"/>
        <rFont val="Arial"/>
        <family val="2"/>
      </rPr>
      <t xml:space="preserve">14/10/2022.  </t>
    </r>
    <r>
      <rPr>
        <sz val="11"/>
        <rFont val="Arial"/>
        <family val="2"/>
      </rPr>
      <t xml:space="preserve">La Coordinación para la Gestión Contractual informó que,  la actividad está en términos para su ejecución, para el cumplimiento de la acción de mejora, se trabaja con la información obtenida en el Diagnostico de la serie documental "CONTRATOS".
La acción de mejora se encuentra en términos, su inició está programado desde el 01/10/2022.  </t>
    </r>
  </si>
  <si>
    <r>
      <rPr>
        <b/>
        <sz val="11"/>
        <rFont val="Arial"/>
        <family val="2"/>
      </rPr>
      <t>14/10/2022.</t>
    </r>
    <r>
      <rPr>
        <sz val="11"/>
        <rFont val="Arial"/>
        <family val="2"/>
      </rPr>
      <t xml:space="preserve">  La Subdirección Administrativa y Financiera - Gestión Documental señaló que, se está realizando la actualización del Instructivo de organización de archivos de gestión, en el cual se incluyó un apartado sobre la conformación de expedientes electrónicos en la plataforma SECOP de Colombia Compra Eficiente para la serie documental CONTRATOS. 
Frente a lo señalado, se observó el documento ADMBS-I-003 INSTRUCTIVO DE ORGANIZACIÓN DE ARCHIVOS DE GESTIÓN versión 3 del 06/10/2022, el cual en su número 7 incluye los lineamientos relacionados con la CONFORMACIÓN DEL EXPEDIENTE ELECTRÓNICO EN SECOP II PARA LA SERIE DOCMENTAL CONTRATOS Y CONVENIOS.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</si>
  <si>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color theme="1"/>
        <rFont val="Arial"/>
        <family val="2"/>
      </rPr>
      <t>Hallazgo No. 10 – Ejercicio de Supervisión de Contratos y Convenios (Administrativo con presunto alcance disciplinario A – D3).</t>
    </r>
    <r>
      <rPr>
        <sz val="11"/>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</si>
  <si>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color theme="1"/>
        <rFont val="Arial"/>
        <family val="2"/>
      </rPr>
      <t xml:space="preserve">Hallazgo No. 11 - Iniciativa Comunitaria Consejo Comunitario de la Comunidad Negra de Tierra Baja “Mi Territorio Ancestral” (Administrativo con presunto alcance Disciplinario y Penal. A - D4 - P1).  </t>
    </r>
    <r>
      <rPr>
        <sz val="11"/>
        <color theme="1"/>
        <rFont val="Arial"/>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</si>
  <si>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rFont val="Arial"/>
        <family val="2"/>
      </rPr>
      <t xml:space="preserve">07/10/2022.  </t>
    </r>
    <r>
      <rPr>
        <sz val="11"/>
        <rFont val="Arial"/>
        <family val="2"/>
      </rPr>
      <t>La Dirección de Asuntos Étnicos indicó que, se llevó a cabo reunión presencial el 27/09/2022 en la DAE, para socializar aspectos a tener en cuentan en la actualización de la Guía operativa, como evidencia se anexa listado de asistencia.
Respecto a lo enunciado se observó listado de asistencia a la actividad "socialización modificación guía".
La acción de mejora se encuentra en términos, su finalización está programada para el 30/12/2022.  Para el periodo evaluado reportó gestión documentada.</t>
    </r>
  </si>
  <si>
    <r>
      <rPr>
        <b/>
        <sz val="11"/>
        <color theme="1"/>
        <rFont val="Arial"/>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</si>
  <si>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r>
      <rPr>
        <b/>
        <sz val="11"/>
        <color theme="1"/>
        <rFont val="Arial"/>
        <family val="2"/>
      </rPr>
      <t xml:space="preserve">22/07/2022. </t>
    </r>
    <r>
      <rPr>
        <sz val="11"/>
        <color theme="1"/>
        <rFont val="Arial"/>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</si>
  <si>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family val="2"/>
      </rPr>
      <t>28/09/2022. Ejecutada.</t>
    </r>
    <r>
      <rPr>
        <sz val="11"/>
        <color theme="1"/>
        <rFont val="Arial"/>
        <family val="2"/>
      </rPr>
      <t xml:space="preserve"> Resolución Diamante expedida. Memorando  20224100236943 del 10/08/2022 remitido a SATN con soportes.
</t>
    </r>
    <r>
      <rPr>
        <b/>
        <sz val="11"/>
        <color theme="1"/>
        <rFont val="Arial"/>
        <family val="2"/>
      </rPr>
      <t>Evidencias:</t>
    </r>
    <r>
      <rPr>
        <sz val="11"/>
        <color theme="1"/>
        <rFont val="Arial"/>
        <family val="2"/>
      </rPr>
      <t xml:space="preserve">
Oficio ORIP 20224100864941
Oficio RTA ORIP 20226200912432
Memorando SATN 20224100236943</t>
    </r>
  </si>
  <si>
    <r>
      <rPr>
        <b/>
        <sz val="11"/>
        <color theme="1"/>
        <rFont val="Arial"/>
        <family val="2"/>
      </rPr>
      <t xml:space="preserve">6/10/2022. </t>
    </r>
    <r>
      <rPr>
        <sz val="11"/>
        <color theme="1"/>
        <rFont val="Arial"/>
        <family val="2"/>
      </rPr>
      <t xml:space="preserve"> La Subdirección de Acceso a Tierras en Zonas Focalizadas allegó las siguientes evidencias:
</t>
    </r>
    <r>
      <rPr>
        <b/>
        <sz val="11"/>
        <color theme="1"/>
        <rFont val="Arial"/>
        <family val="2"/>
      </rPr>
      <t>Comunicación oficial No. 20224100864941 del 12/07/2022,</t>
    </r>
    <r>
      <rPr>
        <sz val="11"/>
        <color theme="1"/>
        <rFont val="Arial"/>
        <family val="2"/>
      </rPr>
      <t xml:space="preserve"> mediante el cual se solicita a la ORIP Calarcá de registro de la Resolución No. 998 del 14 de febrero de 2020, en el Folio de Matrícula Inmobiliaria No. 282-38807 correspondiente al predio “El Diamante”, ubicado en el municipio de Pijao - Quindío.  La mencionada resolución obedece como antecedente al
proceso de recuperación de la cuota parte del predio “El Diamante”.
</t>
    </r>
    <r>
      <rPr>
        <b/>
        <sz val="11"/>
        <color theme="1"/>
        <rFont val="Arial"/>
        <family val="2"/>
      </rPr>
      <t>Rta ORIP CALARCA</t>
    </r>
    <r>
      <rPr>
        <sz val="11"/>
        <color theme="1"/>
        <rFont val="Arial"/>
        <family val="2"/>
      </rPr>
      <t xml:space="preserve">, donde se comunica que se efectuó la REVOCATORIA ADMINISTRATIVA PARCIALMENTE DE LA RESOLUCIÓN 3034 DEL 28-11-2007, CON LA CUAL SE OTORGO SUBSIDIO INTEGRAL Y SE ADJUDICO DERECHO DE CUOTA POR PARTE DEL INCODER del bien inmueble identificado con la matrícula inmobiliaria No 282- 38807, donde actúan AGENCIA NACIONAL DE TIERRAS, contra CRUZ SANCHEZ DEOMEDEZ Y OTRA.
</t>
    </r>
    <r>
      <rPr>
        <b/>
        <sz val="11"/>
        <color theme="1"/>
        <rFont val="Arial"/>
        <family val="2"/>
      </rPr>
      <t>Memorando No. 20224100236943 del 10/08/2022</t>
    </r>
    <r>
      <rPr>
        <sz val="11"/>
        <color theme="1"/>
        <rFont val="Arial"/>
        <family val="2"/>
      </rPr>
      <t>, a través del cual se remite a la SATN Revocatoria Cuota Parte Predio “El Diamante”, ubicado en la vereda los Juanes, del municipio de Pijao, departamento Quindío. Folio de Matrícula Inmobiliaria No. 282 - 38807.
En atención a los avances de gestión y evidencias aportadas, la acción de mejora presentó cumplimiento, toda vez que, se observó la comunicación a la SATN de la Resolución 998 del 14/02/2020, solicitud a la ORIP de inscripción de la misma y consulta VUR.</t>
    </r>
  </si>
  <si>
    <t>Los integrantes del Comité Institucional de Coordinación de Control Interno - CICCI en sesión extraordinaria del 18/07/2022 aprobaron la solicitud de eventualidad realizada por la Subdirección Administrativa y Financiera a través de memorando 20226000359053. 
Cabe señalar que, en el marco al seguimiento de PM realizado por la OCI con corte al III Trimestre del 2022 la acción de mejora se encontraba en términos.</t>
  </si>
  <si>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 xml:space="preserve">09/12/2022: </t>
    </r>
    <r>
      <rPr>
        <sz val="11"/>
        <color theme="1"/>
        <rFont val="Arial"/>
        <family val="2"/>
      </rPr>
      <t>acción de mejora en ejecución, se anexa informe de gestión.</t>
    </r>
  </si>
  <si>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09/12/2022:</t>
    </r>
    <r>
      <rPr>
        <sz val="11"/>
        <color theme="1"/>
        <rFont val="Arial"/>
        <family val="2"/>
      </rPr>
      <t xml:space="preserve"> acción de mejora en ejecución, se anexa informe de gestión.</t>
    </r>
  </si>
  <si>
    <r>
      <rPr>
        <b/>
        <sz val="11"/>
        <color theme="1"/>
        <rFont val="Arial"/>
        <family val="2"/>
      </rPr>
      <t>27/12/2022:</t>
    </r>
    <r>
      <rPr>
        <sz val="11"/>
        <color theme="1"/>
        <rFont val="Arial"/>
        <family val="2"/>
      </rPr>
      <t xml:space="preserve"> Actividad en gestión: A la fecha se han realizado seis (06) mesas técnicas donde se revisó  el  avance técnico y financiero de los convenios, las cuales se anexan como evidencia.
</t>
    </r>
    <r>
      <rPr>
        <b/>
        <sz val="11"/>
        <color theme="1"/>
        <rFont val="Arial"/>
        <family val="2"/>
      </rPr>
      <t xml:space="preserve">09/12/2002: </t>
    </r>
    <r>
      <rPr>
        <sz val="11"/>
        <color theme="1"/>
        <rFont val="Arial"/>
        <family val="2"/>
      </rPr>
      <t>Actividad en gestión: Desde el 01/10/2022 a la fecha se han realizado dos (02) mesas técnicas donde se revisaron  el  avance técnico y financiero de los convenios, las cuales se anexan como evidencia y fueron llevadas a cabo: Acta No. 4 realizada el 11/11/2022; Acta No. 5 realizada el 30/11/2022.</t>
    </r>
  </si>
  <si>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t>
    </r>
    <r>
      <rPr>
        <sz val="10"/>
        <color rgb="FFFF0000"/>
        <rFont val="Arial"/>
        <family val="2"/>
      </rPr>
      <t>se evidenció que el reconocimiento de la legalización de los recursos entregados en administración, en algunos casos, no se efectúa de forma mensual o por operaciones</t>
    </r>
    <r>
      <rPr>
        <sz val="10"/>
        <color theme="1"/>
        <rFont val="Arial"/>
        <family val="2"/>
      </rPr>
      <t xml:space="preserve">; tal como se muestra en el convenio 986/2017, en donde la ejecución de los meses de noviembre y diciembre del 2021 por $643.001.986 y $715.129.742, respectivamente, </t>
    </r>
    <r>
      <rPr>
        <sz val="10"/>
        <color rgb="FFFF0000"/>
        <rFont val="Arial"/>
        <family val="2"/>
      </rPr>
      <t>no se reconoció al cierre del vigencia 2021</t>
    </r>
    <r>
      <rPr>
        <sz val="10"/>
        <color theme="1"/>
        <rFont val="Arial"/>
        <family val="2"/>
      </rPr>
      <t xml:space="preserve">, inobservando lo establecido en la política contable, en cuanto  a los criterios para el reconocimiento, medición, revelación y presentación de los informes financieros y contables mensuales .
Así mismo, se evidenció que </t>
    </r>
    <r>
      <rPr>
        <sz val="10"/>
        <color rgb="FFFF0000"/>
        <rFont val="Arial"/>
        <family val="2"/>
      </rPr>
      <t>el reconocimiento contable se hace sin los respectivos soportes que dan cuenta de la ejecución contractual, tales como facturas, órdenes de pago, contratos derivados, y demás documentos que permitan validar las cifras de la legalización de los gastos</t>
    </r>
    <r>
      <rPr>
        <sz val="10"/>
        <color theme="1"/>
        <rFont val="Arial"/>
        <family val="2"/>
      </rPr>
      <t xml:space="preserve">.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t>
    </r>
    <r>
      <rPr>
        <sz val="10"/>
        <color rgb="FFFF0000"/>
        <rFont val="Arial"/>
        <family val="2"/>
      </rPr>
      <t>pese a la realización de las conciliaciones, estas no se efectuaron en forma oportuna y no son confiables para el análisis de los saldos registrados contablemente, frente a los soportes de ejecución de los recursos como informes de supervisión financiera y/u otros documentos.</t>
    </r>
    <r>
      <rPr>
        <sz val="10"/>
        <color theme="1"/>
        <rFont val="Arial"/>
        <family val="2"/>
      </rPr>
      <t xml:space="preserve">
Lo antes descrito, obedece a que</t>
    </r>
    <r>
      <rPr>
        <sz val="10"/>
        <color rgb="FFFF0000"/>
        <rFont val="Arial"/>
        <family val="2"/>
      </rPr>
      <t xml:space="preserve"> no se efectúa un análisis riguroso de los saldos registrados, y a la falta de soportes que den cuenta de la ejecución de recursos.</t>
    </r>
    <r>
      <rPr>
        <sz val="10"/>
        <color theme="1"/>
        <rFont val="Arial"/>
        <family val="2"/>
      </rPr>
      <t xml:space="preserve">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color theme="1"/>
        <rFont val="Arial"/>
        <family val="2"/>
      </rPr>
      <t xml:space="preserve">Respuesta de la Entidad 
</t>
    </r>
    <r>
      <rPr>
        <sz val="10"/>
        <color theme="1"/>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color theme="1"/>
        <rFont val="Arial"/>
        <family val="2"/>
      </rPr>
      <t xml:space="preserve">Análisis de la respuesta y conclusión. </t>
    </r>
    <r>
      <rPr>
        <sz val="10"/>
        <color theme="1"/>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</si>
  <si>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
    </r>
    <r>
      <rPr>
        <b/>
        <sz val="10"/>
        <color theme="1"/>
        <rFont val="Arial"/>
        <family val="2"/>
      </rPr>
      <t>Tabla No. 03</t>
    </r>
    <r>
      <rPr>
        <sz val="10"/>
        <color theme="1"/>
        <rFont val="Arial"/>
        <family val="2"/>
      </rPr>
      <t xml:space="preserve">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t>
    </r>
    <r>
      <rPr>
        <sz val="10"/>
        <color rgb="FFFF0000"/>
        <rFont val="Arial"/>
        <family val="2"/>
      </rPr>
      <t>se evidenció que el reconocimiento de la legalización de los recursos entregados en administración, en algunos casos, no se efectúa de forma mensual o por operaciones</t>
    </r>
    <r>
      <rPr>
        <sz val="10"/>
        <color theme="1"/>
        <rFont val="Arial"/>
        <family val="2"/>
      </rPr>
      <t xml:space="preserve">; tal como se muestra en el convenio 986/2017, en donde la ejecución de los meses de noviembre y diciembre del 2021 por $643.001.986 y $715.129.742, respectivamente, </t>
    </r>
    <r>
      <rPr>
        <sz val="10"/>
        <color rgb="FFFF0000"/>
        <rFont val="Arial"/>
        <family val="2"/>
      </rPr>
      <t>no se reconoció al cierre del vigencia 2021</t>
    </r>
    <r>
      <rPr>
        <sz val="10"/>
        <color theme="1"/>
        <rFont val="Arial"/>
        <family val="2"/>
      </rPr>
      <t xml:space="preserve">, inobservando lo establecido en la política contable, en cuanto  a los criterios para el reconocimiento, medición, revelación y presentación de los informes financieros y contables mensuales .
Así mismo, se evidenció que </t>
    </r>
    <r>
      <rPr>
        <sz val="10"/>
        <color rgb="FFFF0000"/>
        <rFont val="Arial"/>
        <family val="2"/>
      </rPr>
      <t>el reconocimiento contable se hace sin los respectivos soportes que dan cuenta de la ejecución contractual, tales como facturas, órdenes de pago, contratos derivados, y demás documentos que permitan validar las cifras de la legalización de los gastos</t>
    </r>
    <r>
      <rPr>
        <sz val="10"/>
        <color theme="1"/>
        <rFont val="Arial"/>
        <family val="2"/>
      </rPr>
      <t xml:space="preserve">.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t>
    </r>
    <r>
      <rPr>
        <sz val="10"/>
        <color rgb="FFFF0000"/>
        <rFont val="Arial"/>
        <family val="2"/>
      </rPr>
      <t>pese a la realización de las conciliaciones, estas no se efectuaron en forma oportuna y no son confiables para el análisis de los saldos registrados contablemente, frente a los soportes de ejecución de los recursos como informes de supervisión financiera y/u otros documentos.</t>
    </r>
    <r>
      <rPr>
        <sz val="10"/>
        <color theme="1"/>
        <rFont val="Arial"/>
        <family val="2"/>
      </rPr>
      <t xml:space="preserve">
Lo antes descrito, obedece a que</t>
    </r>
    <r>
      <rPr>
        <sz val="10"/>
        <color rgb="FFFF0000"/>
        <rFont val="Arial"/>
        <family val="2"/>
      </rPr>
      <t xml:space="preserve"> no se efectúa un análisis riguroso de los saldos registrados, y a la falta de soportes que den cuenta de la ejecución de recursos.</t>
    </r>
    <r>
      <rPr>
        <sz val="10"/>
        <color theme="1"/>
        <rFont val="Arial"/>
        <family val="2"/>
      </rPr>
      <t xml:space="preserve">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color theme="1"/>
        <rFont val="Arial"/>
        <family val="2"/>
      </rPr>
      <t xml:space="preserve">Respuesta de la Entidad 
</t>
    </r>
    <r>
      <rPr>
        <sz val="10"/>
        <color theme="1"/>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color theme="1"/>
        <rFont val="Arial"/>
        <family val="2"/>
      </rPr>
      <t xml:space="preserve">Análisis de la respuesta y conclusión. </t>
    </r>
    <r>
      <rPr>
        <sz val="10"/>
        <color theme="1"/>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</si>
  <si>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 xml:space="preserve">10/01/2023. </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y7 2.5.2.1 incluye lineamientos sobre la incorporación de las coordenadas del área de implementación de la iniciativa comunitaria.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</si>
  <si>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</si>
  <si>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t>ÚLTIMO AVANCE DE GESTIÓN Y/O CUMPLIMIENTO REPORTADO A LA CONTRALORÍA GENERAL DE LA REPÚBLICA</t>
  </si>
  <si>
    <r>
      <rPr>
        <b/>
        <sz val="11"/>
        <rFont val="Arial"/>
        <family val="2"/>
      </rPr>
      <t xml:space="preserve">10/01/2023.  </t>
    </r>
    <r>
      <rPr>
        <sz val="11"/>
        <rFont val="Arial"/>
        <family val="2"/>
      </rPr>
      <t>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2.6, 3.2.3 y 3.2.6 incluyó la obligatoriedad de presentar el certificado de representación legal no mayor a 30 días expedida por la Alcaldía Municipal o Ministerio del Interior, previos a la aprobación de desembolsos de los recursos de cofinanciación.
En atención a los avances de gestión y evidencias allegadas, la acción de mejora presentó cumplimiento, toda vez que, se observó la guía actualizada con la incorporación de lineamientos relacionados con la exigencia del certificado de representación legal no mayor a 30 días.</t>
    </r>
  </si>
  <si>
    <r>
      <rPr>
        <b/>
        <sz val="11"/>
        <rFont val="Arial"/>
        <family val="2"/>
      </rPr>
      <t>10/01/2023.</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fortaleció las responsabilidades del Equipo de Iniciativas Comunitarias y Comité de apoyo a la supervisión.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</si>
  <si>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t>La Secretaría General y Coordinación para la Gestión Contractual realizaron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t>
  </si>
  <si>
    <t>De acuerdo con la programación de la actividad la Secretaría General y Coordinación para la Gestión Contractual realizarán la respectiva socialización de los Manuales de Contratación y Supervisión y de los documentos que hacen parte del proceso de Adquisición de Bienes y Servicios en el inicio de la vigencia 2023.</t>
  </si>
  <si>
    <t xml:space="preserve">La actividad se encuentra en términos para su ejecución. </t>
  </si>
  <si>
    <t>A la fecha, La Subdirección Administrativa y Financiera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t>
  </si>
  <si>
    <t xml:space="preserve">En cumplimiento de la acción de mejora propuesta, se han adelantado las mesas de seguimiento a la ejecución presupuestal, para el reporte correspondiente al III Trimestre se adjuntan las actas correspondientes a los meses de septiembre, octubre y noviembre. </t>
  </si>
  <si>
    <t xml:space="preserve">La Secretaría General en cumplimiento de la actividad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t>
  </si>
  <si>
    <t xml:space="preserve">La Coordinación para la Gestión Contractual reporta como avance a la gestión el primer entregable del informe de seguimiento a la organización Documental y los anexos correspondientes. </t>
  </si>
  <si>
    <t>Actividad en términos para su ejecución. Se dará inicio a la implementación de la acción de mejora en la vigencia 2023.</t>
  </si>
  <si>
    <t>La Subdirección Administrativa y Financiera realizó el pasado 12 de octube de la vigencia 2022, la solicitud de creación del instructivo ADMBS-I-015; control de impresión de placas para los bienes devolutivos de la agencia, mediante el formato INTI-F-007. Este intructivo tiene como objetivo establecer los mecanismos para marcar los bienes devolutivos de la agencia nacional de tierras y se encuentra debidamente publicado en la Intranet.</t>
  </si>
  <si>
    <t>El equipo de Almace de la Subdirección Adminitrativa y Financiera; Adjunta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la realice en forma correcta y se pueda realizar el cargue masivo de bienes para el respectivo proceso.</t>
  </si>
  <si>
    <t>El área de almacen; la cual hace parte de la Subdirección Administrativa y Financiera, realiza el 2 de Diciembre la respectiva solcitud por via correo institucional al proveedor (Heinson Grupo Empresarial) sobre el desarrollo de la parametrización del reporte de la amortización de los bienes intangebles de la agencia. Se aportan los correos donde se envidencia lo antes mencionado.</t>
  </si>
  <si>
    <t>Con relación a esta actividad, la Subdirección Admisnitrativa y Financiera actualizó el formato AMDBS-F-032 SALIDA INDIVIDUAL DE ELEMENTOS el 22 de septiembre de la vigencia 2022. Igualmente la Subdirección solicitó la creación del nuevo formato AMDBS-F-084 REINTEGRO INDIVIDUAL DE BIENES Y/O ELEMENTOS en la misma fecha. Estos dos formatos se encuentran debidamente publicados en la Intranet de la Agencia.</t>
  </si>
  <si>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Supervisión y demás documentos.</t>
    </r>
  </si>
  <si>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</si>
  <si>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18/01/2023. </t>
    </r>
    <r>
      <rPr>
        <sz val="11"/>
        <rFont val="Arial"/>
        <family val="2"/>
      </rPr>
      <t>La acción de mejora se encuentra en términos, su finalización esta programada para el 30/06/2023.  Para el periodo evaluado se observaron avances de gestión documentados relacionados con el seguimiento a la ejecución de los recursos solicitados en el PAC a través de correos electrónicos en los meses de julio, octubre y noviembre.</t>
    </r>
  </si>
  <si>
    <r>
      <rPr>
        <b/>
        <sz val="11"/>
        <rFont val="Arial"/>
        <family val="2"/>
      </rPr>
      <t xml:space="preserve">18/01/2023. </t>
    </r>
    <r>
      <rPr>
        <sz val="11"/>
        <rFont val="Arial"/>
        <family val="2"/>
      </rPr>
      <t>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</si>
  <si>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0"/>
        <color theme="1"/>
        <rFont val="Arial"/>
        <family val="2"/>
      </rPr>
      <t xml:space="preserve">Hallazgo No. 4 - Cartera de Difícil Recaudo (Administrativo - A).  </t>
    </r>
    <r>
      <rPr>
        <sz val="10"/>
        <color theme="1"/>
        <rFont val="Arial"/>
        <family val="2"/>
      </rPr>
      <t>A 31 de diciembre del 2021, la Agencia reconoció en la cuenta 1385 -Cuentas por Cobrar de Difícil Recaudo, la suma de $2.169.463.822, que de conformidad con la Nota a los estados contables No 7.22 -Cuentas por Cobrar de Difícil Recaudo, corresponde a obligaciones p</t>
    </r>
    <r>
      <rPr>
        <sz val="10"/>
        <color rgb="FFFF0000"/>
        <rFont val="Arial"/>
        <family val="2"/>
      </rPr>
      <t>or concepto de arrendamientos de los predios, e intereses de cuyos contratos de arrendamiento: “presentan mora mayor a 90 días y cuyos contratos de arrendamiento finalizaron o eran inexistentes por no existir un título ejecutivo</t>
    </r>
    <r>
      <rPr>
        <sz val="10"/>
        <color theme="1"/>
        <rFont val="Arial"/>
        <family val="2"/>
      </rPr>
      <t xml:space="preserve">”.
La CGR observa que </t>
    </r>
    <r>
      <rPr>
        <sz val="10"/>
        <color rgb="FFFF0000"/>
        <rFont val="Arial"/>
        <family val="2"/>
      </rPr>
      <t>dicha cartera no cumple con las condiciones o características que la norma contable establece para el reconocimiento de derechos a favor de la entidad</t>
    </r>
    <r>
      <rPr>
        <sz val="10"/>
        <color theme="1"/>
        <rFont val="Arial"/>
        <family val="2"/>
      </rPr>
      <t xml:space="preserve">, al reconocerlos como parte del activo, </t>
    </r>
    <r>
      <rPr>
        <sz val="10"/>
        <color rgb="FFFF0000"/>
        <rFont val="Arial"/>
        <family val="2"/>
      </rPr>
      <t>ya que estos son derechos inexistentes, no verificables y sin el debido soporte contable, sujetos a resultados de acciones futuras (procesos en etapa judicial) y saneamientos de sus saldos</t>
    </r>
    <r>
      <rPr>
        <sz val="10"/>
        <color theme="1"/>
        <rFont val="Arial"/>
        <family val="2"/>
      </rPr>
      <t xml:space="preserve">.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</si>
  <si>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1"/>
        <rFont val="Arial"/>
        <family val="2"/>
      </rPr>
      <t xml:space="preserve">18/01/2023. </t>
    </r>
    <r>
      <rPr>
        <sz val="11"/>
        <rFont val="Arial"/>
        <family val="2"/>
      </rPr>
      <t>La acción de mejora se encuentra en términos, su finalización esta programada para el 31/03/2023.  Para el periodo evaluado, se observaron avances de gestión documentados relacionados con el Acta No. 01 del 24/10/2022, la cual se encuentra en proceso de recolección de firmas.</t>
    </r>
  </si>
  <si>
    <r>
      <rPr>
        <b/>
        <sz val="11"/>
        <rFont val="Arial"/>
        <family val="2"/>
      </rPr>
      <t xml:space="preserve">18/01/2023. </t>
    </r>
    <r>
      <rPr>
        <sz val="11"/>
        <rFont val="Arial"/>
        <family val="2"/>
      </rPr>
      <t>En atención a los avances de gestión y evidencias aportadas, la acción de mejora presentó cumplimiento, toda vez que, se observó la publicación de la forma ADQBS-F-022 INFORME DE SEGUIMIENTO A LA SUPERVISIÓN DE CONTRATOS Y/O CONVENIOS PERSONA JURÍDICA versión 1.</t>
    </r>
  </si>
  <si>
    <r>
      <rPr>
        <b/>
        <sz val="11"/>
        <rFont val="Arial"/>
        <family val="2"/>
      </rPr>
      <t xml:space="preserve">18/01/2023. </t>
    </r>
    <r>
      <rPr>
        <sz val="11"/>
        <rFont val="Arial"/>
        <family val="2"/>
      </rPr>
      <t>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</si>
  <si>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de mejora se encuentra en términos, su finalización esta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</si>
  <si>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 xml:space="preserve">19/01/2023. </t>
    </r>
    <r>
      <rPr>
        <sz val="11"/>
        <rFont val="Arial"/>
        <family val="2"/>
      </rPr>
      <t>La acción de mejora se encuentra en términos,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</si>
  <si>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14/10/2022.  </t>
    </r>
    <r>
      <rPr>
        <sz val="11"/>
        <rFont val="Arial"/>
        <family val="2"/>
      </rPr>
      <t xml:space="preserve">La Subdirección Administrativa y Financiera informó que,  se han adelantado las mesas de seguimiento a la ejecución presupuestal, para el reporte correspondiente al III Trimestre se adjuntan las actas correspondientes a los meses de julio y agosto. 
Respecto a lo informado, se observaron memorias de las mesas de seguimiento a la ejecución presupuestal en articulación con la Oficina de Planeación,  Subdirección Administrativa y Financiera y Dependencias ejecutoras del presupuesto, así:
</t>
    </r>
    <r>
      <rPr>
        <b/>
        <sz val="11"/>
        <rFont val="Arial"/>
        <family val="2"/>
      </rPr>
      <t xml:space="preserve">CORTE JULIO
Acta No. 06 del 17/08/2022 </t>
    </r>
    <r>
      <rPr>
        <sz val="11"/>
        <rFont val="Arial"/>
        <family val="2"/>
      </rPr>
      <t>junto a la Secretaría General</t>
    </r>
    <r>
      <rPr>
        <b/>
        <sz val="11"/>
        <rFont val="Arial"/>
        <family val="2"/>
      </rPr>
      <t xml:space="preserve">
Acta No. 06 del 16/08/2022 </t>
    </r>
    <r>
      <rPr>
        <sz val="11"/>
        <rFont val="Arial"/>
        <family val="2"/>
      </rPr>
      <t>junto a la  Dirección de Asuntos Étnicos</t>
    </r>
    <r>
      <rPr>
        <b/>
        <sz val="11"/>
        <rFont val="Arial"/>
        <family val="2"/>
      </rPr>
      <t xml:space="preserve">
Acta No. 06 del 12/08/2022 </t>
    </r>
    <r>
      <rPr>
        <sz val="11"/>
        <rFont val="Arial"/>
        <family val="2"/>
      </rPr>
      <t>junto a la Dirección de Acceso a Tierras</t>
    </r>
    <r>
      <rPr>
        <b/>
        <sz val="11"/>
        <rFont val="Arial"/>
        <family val="2"/>
      </rPr>
      <t xml:space="preserve">
Acta No. 06 del 16/08/2022 </t>
    </r>
    <r>
      <rPr>
        <sz val="11"/>
        <rFont val="Arial"/>
        <family val="2"/>
      </rPr>
      <t>junto a la   Dirección de Gestión Jurídica de Tierras</t>
    </r>
    <r>
      <rPr>
        <b/>
        <sz val="11"/>
        <rFont val="Arial"/>
        <family val="2"/>
      </rPr>
      <t xml:space="preserve">
Acta No. 06 del 16/08/2022 </t>
    </r>
    <r>
      <rPr>
        <sz val="11"/>
        <rFont val="Arial"/>
        <family val="2"/>
      </rPr>
      <t>junto a la Dirección de Ordenamiento Social de la Propiedad</t>
    </r>
    <r>
      <rPr>
        <b/>
        <sz val="11"/>
        <rFont val="Arial"/>
        <family val="2"/>
      </rPr>
      <t xml:space="preserve">
CORTE AGOSTO
Acta No. 07 del 16/09/2022 </t>
    </r>
    <r>
      <rPr>
        <sz val="11"/>
        <rFont val="Arial"/>
        <family val="2"/>
      </rPr>
      <t xml:space="preserve"> junto a la   Dirección de Gestión Jurídica de Tierras</t>
    </r>
    <r>
      <rPr>
        <b/>
        <sz val="11"/>
        <rFont val="Arial"/>
        <family val="2"/>
      </rPr>
      <t xml:space="preserve">
Acta No. 07 del 15/09/2022 </t>
    </r>
    <r>
      <rPr>
        <sz val="11"/>
        <rFont val="Arial"/>
        <family val="2"/>
      </rPr>
      <t>junto a la  Dirección de Asuntos Étnicos</t>
    </r>
    <r>
      <rPr>
        <b/>
        <sz val="11"/>
        <rFont val="Arial"/>
        <family val="2"/>
      </rPr>
      <t xml:space="preserve">
Presentación </t>
    </r>
    <r>
      <rPr>
        <sz val="11"/>
        <rFont val="Arial"/>
        <family val="2"/>
      </rPr>
      <t>Mesa de seguimiento al avance del Plan de Acción Institucional – DGOSP y SG_x000B_corte Agosto 2022
En atención a los avances de gestión y evidencias aportadas, la acción de mejora presentó avance de gestión relacionado con las memorias de las mesas de seguimiento presupuestal adelantadas a las dependencias ejecutoras misionales en los meses de julio y agosto.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</si>
  <si>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 xml:space="preserve">18/01/2023. </t>
    </r>
    <r>
      <rPr>
        <sz val="11"/>
        <rFont val="Arial"/>
        <family val="2"/>
      </rPr>
      <t>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t>
    </r>
  </si>
  <si>
    <r>
      <rPr>
        <b/>
        <sz val="11"/>
        <rFont val="Arial"/>
        <family val="2"/>
      </rPr>
      <t>18/01/2023.</t>
    </r>
    <r>
      <rPr>
        <sz val="11"/>
        <rFont val="Arial"/>
        <family val="2"/>
      </rPr>
      <t xml:space="preserve">  La acción se encuentra en términos, su ejecución está programada para el periodo comprendido del 2/01/2023 al 28/02/2023.</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</si>
  <si>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</si>
  <si>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</si>
  <si>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 xml:space="preserve">10/01/2023. </t>
    </r>
    <r>
      <rPr>
        <sz val="11"/>
        <rFont val="Arial"/>
        <family val="2"/>
      </rPr>
      <t xml:space="preserve"> La Dirección de Asuntos Étnicos allegó el documento INFORME DE SEGUIMIENTO TRIMESTRAL DE CONVENIOS del 23/12/2022, sin embargo, este no relaciona el avance y estado de los convenios vigentes.
La acción de mejora se encuentra en términos, su finalización esta programada para el 31/07/2023; no obstante, es preciso indicar que en concordancia con la planificación de la acción, con corte al IV trimestre del 2022 se debieron haber elaborado 2 informes trimestrales de monitoreo, los cuales es necesario permitan establecer el estado de los convenios para el periodo monitoreado, haciendo énfasis en lo relacionado con:
Si el reconocimiento de la legalización de los recursos entregados en administración se efecto de forma mensual o por operaciones, así mismo, si se realizó con los respectivos soportes que den cuenta de la ejecución contractual, tales como facturas, órdenes de pago, contratos derivados, y demás documentos que permitan validar las cifras de la legalización de los gastos.
Si las conciliaciones se están efectuando de forma oportuna y  confiable para el análisis de los saldos registrados contablemente, frente a los soportes de ejecución de los recursos como informes de supervisión financiera y/u otros documentos.
La Oficina de Control Interno solicita que, para el seguimiento a realizar con corte al 31/03/2023 se alleguen los 2 informes trimestrales correspondientes al periodo de julio a diciembre del 2022.
 </t>
    </r>
  </si>
  <si>
    <r>
      <rPr>
        <b/>
        <sz val="11"/>
        <rFont val="Arial"/>
        <family val="2"/>
      </rPr>
      <t>18/01/2023.</t>
    </r>
    <r>
      <rPr>
        <sz val="11"/>
        <rFont val="Arial"/>
        <family val="2"/>
      </rPr>
      <t xml:space="preserve">  La Secretaría General y la Coordinación para la Gestión Contractual informaron que elaboraron formatos de reporte y seguimiento de la supervisión tanto para persona natural como para persona jurídica. Es importante aclarar que el formato para la supervisión de personas jurídicas se encuentra publicado en el Sistema Integrado de gestión bajo el código ADQBS-F-022 y la forma para persona natural se utilizará para su desarrollo y cargue en el aplicativo KLIC lo cual se encuentra en proceso de ejecución. 
Respecto a lo informado, se observó solicitud del 29/12/2022 de elaboración del documento "Informe de Seguimiento a la Supervisión de Contratos y/o Convenios Persona Jurídica", el cual fue consultado en la intranet institucional observándose su publicación bajo el código ADQBS-F-022 versión 1, sin embargo, este carece de fecha. 
En atención a los avances de gestión y evidencias aportadas, la acción de mejora presentó cumplimiento, toda vez que, se observó la publicación de la forma ADQBS-F-022 INFORME DE SEGUIMIENTO A LA SUPERVISIÓN DE CONTRATOS Y/O CONVENIOS PERSONA JURÍDICA versión 1.
Se recomienda gestionar con la Oficina de Planeación a fin que el documento controlado contenga la fecha de versionamiento.</t>
    </r>
  </si>
  <si>
    <r>
      <t xml:space="preserve">18/01/2023.  </t>
    </r>
    <r>
      <rPr>
        <sz val="11"/>
        <rFont val="Arial"/>
        <family val="2"/>
      </rPr>
      <t>La Subdirección Administrativa y Financiera informó que, se han adelantado las mesas de seguimiento a la ejecución presupuestal, para el reporte correspondiente al III Trimestre se adjuntan las actas correspondientes a los meses de septiembre, octubre y noviembre. 
Respecto a lo enunciado, se observaron los siguientes documentos:</t>
    </r>
    <r>
      <rPr>
        <b/>
        <sz val="11"/>
        <rFont val="Arial"/>
        <family val="2"/>
      </rPr>
      <t xml:space="preserve">
Corte Septiembre 2022:
</t>
    </r>
    <r>
      <rPr>
        <sz val="11"/>
        <rFont val="Arial"/>
        <family val="2"/>
      </rPr>
      <t xml:space="preserve">Acta No. 9 del 12/10/2022 DGOSPR-SSIT
Acta del 14/10/22022 SG.  Sin link de reunión y/o listado de asistencia.
Acta No. 8 del 13/10/2022 DGJT
Acta No. 8 del 13/10/2022 DAÉ
Acta No. 8 del 13/10/2022 DAT
</t>
    </r>
    <r>
      <rPr>
        <b/>
        <sz val="11"/>
        <rFont val="Arial"/>
        <family val="2"/>
      </rPr>
      <t>Corte Octubre 2022:</t>
    </r>
    <r>
      <rPr>
        <sz val="11"/>
        <rFont val="Arial"/>
        <family val="2"/>
      </rPr>
      <t xml:space="preserve">
Acta No. 9 del 17/11/2022 DGJT
Acta No. 9 del 16/11/2022 DAT
Acta No. 9 del 17/11/2022 DAÉ
Acta No. 10 del 24/11/2022 SG
Acta No. 9 del 16/11/2022 DGOSPR-SSIT
</t>
    </r>
    <r>
      <rPr>
        <b/>
        <sz val="11"/>
        <rFont val="Arial"/>
        <family val="2"/>
      </rPr>
      <t>Corte Noviembre 2022:</t>
    </r>
    <r>
      <rPr>
        <sz val="11"/>
        <rFont val="Arial"/>
        <family val="2"/>
      </rPr>
      <t xml:space="preserve">
Acta No. 10 del 15/12/2022 DGJT
Acta No. 9 del 15/12/2022 DAT
Acta del 15/12/2022 SG
Acta No. 10 del 16/12/2022 DGOSPR-SSIT
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</si>
  <si>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Secretaría General informó que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Frente a lo informado, se observó preforma de correo electrónico de alerta, así como, el código fuente del aplicativo a través se transacciona.
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</si>
  <si>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se encuentra en términos, su ejecución está programada para el periodo comprendido del 2/01/2023 al 28/02/2023.</t>
    </r>
  </si>
  <si>
    <r>
      <rPr>
        <b/>
        <sz val="11"/>
        <rFont val="Arial"/>
        <family val="2"/>
      </rPr>
      <t xml:space="preserve">17/01/2023. </t>
    </r>
    <r>
      <rPr>
        <sz val="11"/>
        <rFont val="Arial"/>
        <family val="2"/>
      </rPr>
      <t xml:space="preserve">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acordes a la planificación de la acción de mejora.</t>
    </r>
  </si>
  <si>
    <r>
      <rPr>
        <b/>
        <sz val="11"/>
        <rFont val="Arial"/>
        <family val="2"/>
      </rPr>
      <t xml:space="preserve">21/10/2022. </t>
    </r>
    <r>
      <rPr>
        <sz val="11"/>
        <rFont val="Arial"/>
        <family val="2"/>
      </rPr>
      <t>En atención a los avances de gestión y evidencias aportadas, la acción de mejora presentó cumplimiento, dado que se, se observó el diagnóstico integral del estado de la serie documental "CONTRATOS".</t>
    </r>
  </si>
  <si>
    <r>
      <rPr>
        <b/>
        <sz val="11"/>
        <rFont val="Arial"/>
        <family val="2"/>
      </rPr>
      <t xml:space="preserve">14/10/2022. </t>
    </r>
    <r>
      <rPr>
        <sz val="11"/>
        <rFont val="Arial"/>
        <family val="2"/>
      </rPr>
      <t>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</si>
  <si>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</si>
  <si>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</si>
  <si>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17/01/2023.</t>
    </r>
    <r>
      <rPr>
        <sz val="11"/>
        <rFont val="Arial"/>
        <family val="2"/>
      </rPr>
      <t xml:space="preserve">  La Subdirección Administrativa y Financiera informó que se ha venido realizando un seguimiento a los compromisos presupuestales de toda la Agencia. Dentro estos comprensos se encuentra lo relacionado a compra de predios. Estos mesas de seguimientos se desarrollaron en los meses de Octubre, Noviembre y Diciembre.
Frente a lo informado, se allegaron los siguientes documentos:
</t>
    </r>
    <r>
      <rPr>
        <b/>
        <sz val="11"/>
        <rFont val="Arial"/>
        <family val="2"/>
      </rPr>
      <t>Listado de asistencia del 11 y 26 de octubre del 2022</t>
    </r>
    <r>
      <rPr>
        <sz val="11"/>
        <rFont val="Arial"/>
        <family val="2"/>
      </rPr>
      <t xml:space="preserve"> </t>
    </r>
    <r>
      <rPr>
        <b/>
        <sz val="11"/>
        <rFont val="Arial"/>
        <family val="2"/>
      </rPr>
      <t>perteneciente al Seguimiento Ejecución Presupuestal con la DAÉ y DAT</t>
    </r>
    <r>
      <rPr>
        <sz val="11"/>
        <rFont val="Arial"/>
        <family val="2"/>
      </rPr>
      <t xml:space="preserve">, así como, el insumo de información presupuestal con corte al 30/09/2022, 17/10/2022 y 25/10/2022.
</t>
    </r>
    <r>
      <rPr>
        <b/>
        <sz val="11"/>
        <rFont val="Arial"/>
        <family val="2"/>
      </rPr>
      <t>Listado de asistencia del 1, 8 y 24 de noviembre perteneciente al Seguimiento Ejecución Presupuestal con la SG</t>
    </r>
    <r>
      <rPr>
        <sz val="11"/>
        <rFont val="Arial"/>
        <family val="2"/>
      </rPr>
      <t xml:space="preserve">, así como, el insumo de información presupuestal con corte al 31/10/2022, 07/11/2022, 07/11/2022  y presentación de recursos sin compromisos.
</t>
    </r>
    <r>
      <rPr>
        <b/>
        <sz val="11"/>
        <rFont val="Arial"/>
        <family val="2"/>
      </rPr>
      <t>Listado de asistencia del 01/12/2022 perteneciente al Seguimiento Ejecución Presupuestal con la DAÉ y DAT</t>
    </r>
    <r>
      <rPr>
        <sz val="11"/>
        <rFont val="Arial"/>
        <family val="2"/>
      </rPr>
      <t>, así como, el insumo de información presupuestal con corte al 01/12/2022 y presentación de recursos sin compromisos.
En cuanto a la información suministrada, se recomienda allegar las evidencias atendiendo la planificación de la acción de mejora, para el caso, se espera se suministren las actas de las reuniones adelantadas con la DAÉ, DAT y OP, donde se pueda observar el seguimiento a los recursos para compra de predios.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conforme a la planificación de la acción de mejora.</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</si>
  <si>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</si>
  <si>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18/01/2023.</t>
    </r>
    <r>
      <rPr>
        <sz val="11"/>
        <rFont val="Arial"/>
        <family val="2"/>
      </rPr>
      <t xml:space="preserve">  La Subdirección Administrativa y Financiera indicó que, se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
En cuanto a lo indicado, se allegaron los siguientes documentos:
</t>
    </r>
    <r>
      <rPr>
        <b/>
        <sz val="11"/>
        <rFont val="Arial"/>
        <family val="2"/>
      </rPr>
      <t>Acta No. 1 del 18/08/2022,</t>
    </r>
    <r>
      <rPr>
        <sz val="11"/>
        <rFont val="Arial"/>
        <family val="2"/>
      </rPr>
      <t xml:space="preserve"> la cual allegada y evaluada por la OCI en el seguimiento al plan de mejoramiento con corte al III Trimestre del 2022.
</t>
    </r>
    <r>
      <rPr>
        <b/>
        <sz val="11"/>
        <rFont val="Arial"/>
        <family val="2"/>
      </rPr>
      <t>Memorando 20226200384793 del 21/12/2022</t>
    </r>
    <r>
      <rPr>
        <sz val="11"/>
        <rFont val="Arial"/>
        <family val="2"/>
      </rPr>
      <t xml:space="preserve">, dirigido a la Oficina Jurídica bajo el asunto: Seguimiento al cumplimiento de la obligación de hacer – acuerdo de pago 002-08.
</t>
    </r>
    <r>
      <rPr>
        <b/>
        <sz val="11"/>
        <rFont val="Arial"/>
        <family val="2"/>
      </rPr>
      <t>Memorando 20226200384813 del 21/12/2022</t>
    </r>
    <r>
      <rPr>
        <sz val="11"/>
        <rFont val="Arial"/>
        <family val="2"/>
      </rPr>
      <t>, dirigido a la Subdirección de Administración de Tierras de la Nación, bajo el asunto: Seguimiento al cumplimiento de la obligación de hacer – acuerdo de pago 002-08.
La acción de mejora se encuentra en términos, su finalización está programada para el 31/12/2023.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</si>
  <si>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18/03/2023.  </t>
    </r>
    <r>
      <rPr>
        <sz val="11"/>
        <rFont val="Arial"/>
        <family val="2"/>
      </rPr>
      <t xml:space="preserve">La Subdirección Administrativa y Financiera informó que,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
En relación a lo informado, se allegaron los siguientes documentos:
</t>
    </r>
    <r>
      <rPr>
        <b/>
        <sz val="11"/>
        <rFont val="Arial"/>
        <family val="2"/>
      </rPr>
      <t xml:space="preserve">Julio: </t>
    </r>
    <r>
      <rPr>
        <sz val="11"/>
        <rFont val="Arial"/>
        <family val="2"/>
      </rPr>
      <t xml:space="preserve">correos electrónicos de seguimiento a la ejecución PAC dirigidos el 22/07/2022 a la Secretaría General el 22/07/2022, Subdirección de Acceso a Tierras por Demanda y Descongestión, Subdirección de Seguridad Jurídica, Dirección de Acceso a Tierras y Subdirección de Talento Humano.
</t>
    </r>
    <r>
      <rPr>
        <b/>
        <sz val="11"/>
        <rFont val="Arial"/>
        <family val="2"/>
      </rPr>
      <t xml:space="preserve">Octubre: </t>
    </r>
    <r>
      <rPr>
        <sz val="11"/>
        <rFont val="Arial"/>
        <family val="2"/>
      </rPr>
      <t xml:space="preserve">correos electrónicos de seguimiento a la ejecución PAC dirigidos el 13 y 18 octubre a la DAÉ, Dirección de Gestión Jurídica de Tierras y DGOS - SSIT.
</t>
    </r>
    <r>
      <rPr>
        <b/>
        <sz val="11"/>
        <rFont val="Arial"/>
        <family val="2"/>
      </rPr>
      <t xml:space="preserve">Noviembre: </t>
    </r>
    <r>
      <rPr>
        <sz val="11"/>
        <rFont val="Arial"/>
        <family val="2"/>
      </rPr>
      <t xml:space="preserve">correo electrónico de seguimiento a la ejecución PAC dirigido el 16/11/2022 a la DGOS - SSIT.
La acción de mejora se encuentra en términos, su finalización está programada para el 30/06/2023.  Para el periodo evaluado se observaron avances de gestión documentados relacionados con el seguimiento a la ejecución de los recursos solicitados en el PAC a través de correos electrónicos en los meses de julio, octubre y noviembre.
En atención a la planificación de la acción, se solicita se alleguen las comunicaciones remitidas en los meses de agosto, septiembre y diciembre del 2022.
</t>
    </r>
  </si>
  <si>
    <r>
      <rPr>
        <b/>
        <sz val="11"/>
        <color theme="1"/>
        <rFont val="Arial"/>
        <family val="2"/>
      </rPr>
      <t xml:space="preserve">18/01/2023.  </t>
    </r>
    <r>
      <rPr>
        <sz val="11"/>
        <color theme="1"/>
        <rFont val="Arial"/>
        <family val="2"/>
      </rPr>
      <t>La acción de mejora se encuentra en términos, su periodo de ejecución esta programado del 1/01/2023 al 30/06/2023.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</si>
  <si>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1/01/2023 al 31/08/2023.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</si>
  <si>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realizó el pasado 12 de octubre de la vigencia 2022, la solicitud de creación del instructivo ADMBS-I-015; control de impresión de placas para los bienes devolutivos de la agencia, mediante el formato INTI-F-007. Este instructivo tiene como objetivo establecer los mecanismos para marcar los bienes devolutivos de la agencia nacional de tierras y se encuentra debidamente publicado en la Intranet.
Frente a lo enunciado, se observó documento ADMBS-I-015 CONTROL DE IMPRESIÓN DE PLACAS - BIENES DEVOLUTIVOS versión 1 del 21/10/2022.
En atención a los avances de gestión y evidencias allegadas, la acción de mejora presentó cumplimiento según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</si>
  <si>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allegó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se realizó en forma correcta y se puedo realizar el cargue masivo de bienes para el respectivo proceso.
En atención a los avances de gestión y evidencias aportadas, la acción de mejora presentó cumplimiento de acuerdo a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</si>
  <si>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informó que, el 2 de Diciembre realizó la respectiva solicitud por vía correo institucional al proveedor (Heinshon Grupo Empresarial) sobre el desarrollo de la parametrización del reporte de la amortización de los bienes intangibles de la agencia.
Frente a lo enunciado, se observó correo electrónico del 23/12/2022 a través del cual el Almacén solicitó al proveedor la parametrización de la amortización de intangibles para la vigencia 2023, a lo cual se recibió respuesta y programación de mesa de trabajo para el 24/01/2023.
En atención a los avances de gestión y evidencias allegadas, la acción de mejora presentó cumplimiento, toda vez que, se observó la solicitud al proveedor de la parametrización del reporte de bienes intangibles.</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</si>
  <si>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1/03/2023 al 30/03/2023.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</si>
  <si>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 xml:space="preserve">La Subdirección Administrativa y Financiera indicó que, actualizó el formato AMDBS-F-032 SALIDA INDIVIDUAL DE ELEMENTOS el 22 de septiembre de la vigencia 2022. Igualmente la Subdirección solicitó la creación del nuevo formato AMDBS-F-084 REINTEGRO INDIVIDUAL DE BIENES Y/O ELEMENTOS en la misma fecha.
En cuanto a lo indicado, se observaron los documentos ADMBS-F-032 FORMA SALIDA INDIVIDUAL DE ELEMENTOS versión 5 del 22/09/2022 y el ADMBS-F-084 REINTEGRO  INDIVIDUAL DE BIENES Y/O ELEMENTOS versión 1 del 22/09/2022.
En atención a los avances de gestión y evidencias allegadas, la acción de mejora presentó cumplimiento, toda vez que, se observaron los formatos planificados.
</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</si>
  <si>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1/08/2023 al 30/09/2023.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</si>
  <si>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18/01/2023.</t>
    </r>
    <r>
      <rPr>
        <sz val="11"/>
        <color theme="1"/>
        <rFont val="Arial"/>
        <family val="2"/>
      </rPr>
      <t xml:space="preserve"> La dependencia dispuso los soportes de gestión correspondientes al primer avance del informe de seguimiento concerniente a la organización de la serie Contratos así:
 Informe de seguimiento a la organización documental (avance de las actividades técnicas operativas de organización documental conforme a lo identificado en el Diagnóstico de la serie documental “CONTRATOS”)
 Archivo Excel con las formas ADMBS-F-018 Forma Rotulo Caja V3
 Evidencia fotográfica de las cajas X200 intervenidas
 Correo remitiendo al responsable de la gestión documental de la Entidad el FUID correspondiente a la serie CONTRATOS vigencia 2016 para transferencia parcial.
De acuerdo al cronograma propuesto por la dependencia, la Oficina de Control Interno observó el cumplimiento de las actividades definidas en dicho instrumento con corte a 31//12/2023. 
La Oficina de Control Interno recomienda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inició está programado desde el 01/10/2022.  
Verificación adelantada por el contratista Sergio Alejandro Matiz Parra.</t>
    </r>
  </si>
  <si>
    <r>
      <t xml:space="preserve">18/01/2023. </t>
    </r>
    <r>
      <rPr>
        <sz val="11"/>
        <rFont val="Arial"/>
        <family val="2"/>
      </rPr>
      <t>La acción de mejora se encuentra en términos, su finalización está planificada para el 30/11/2023, el responsable de ejecución reportó avances de gestión de acuerdo con la unidad de medida. Se recomendó garantizar la aplicación de medidas correctivas que aseguren la integridad y organización de los expedientes relacionados en la descripción del hallazgo.</t>
    </r>
  </si>
  <si>
    <r>
      <rPr>
        <b/>
        <sz val="11"/>
        <color theme="1"/>
        <rFont val="Arial"/>
        <family val="2"/>
      </rPr>
      <t xml:space="preserve">21/07/2022. </t>
    </r>
    <r>
      <rPr>
        <sz val="11"/>
        <color theme="1"/>
        <rFont val="Arial"/>
        <family val="2"/>
      </rPr>
      <t xml:space="preserve">La Subdirección de Administración de Tierras de la Nación señaló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family val="2"/>
      </rPr>
      <t xml:space="preserve">
18/07/2022.</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</si>
  <si>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5. Avalúo de terrenos. </t>
    </r>
    <r>
      <rPr>
        <sz val="11"/>
        <color theme="1"/>
        <rFont val="Arial"/>
        <family val="2"/>
      </rPr>
      <t>Evaluada la conciliación de saldos, realizada por la ANT, para la subcuenta 151002 Inventarios – Terrenos,</t>
    </r>
    <r>
      <rPr>
        <sz val="11"/>
        <color rgb="FFFF0000"/>
        <rFont val="Arial"/>
        <family val="2"/>
      </rPr>
      <t xml:space="preserve"> entre la información registrada por contabilidad y la registrada por el Fondo Nacional de Tierras a diciembre 31 de 2019, se evidenció que fueron incorporados al patrimonio de la ANT,</t>
    </r>
    <r>
      <rPr>
        <sz val="11"/>
        <color theme="1"/>
        <rFont val="Arial"/>
        <family val="2"/>
      </rPr>
      <t xml:space="preserve">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</si>
  <si>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 xml:space="preserve">Hallazgo 1. Identificación de beneficiarios del Fondo de Tierras para la Reforma Rural Integral  </t>
    </r>
    <r>
      <rPr>
        <sz val="11"/>
        <color theme="1"/>
        <rFont val="Arial"/>
        <family val="2"/>
      </rPr>
      <t>Revisadas la base de datos del Fondo de Tierras para la Paz y los datos reportados por la ANT frente a las personas incluidas en el RESO que resultaron beneficiarios del Fondo,</t>
    </r>
    <r>
      <rPr>
        <sz val="11"/>
        <color rgb="FFFF0000"/>
        <rFont val="Arial"/>
        <family val="2"/>
      </rPr>
      <t xml:space="preserve"> se encontró que de las 1021 adjudicaciones (5520 hectáreas), realizadas a través de la subcuenta de población campesina, solo 852 adjudicaciones (39 hectáreas) corresponden a sujetos de ordenamiento   inscritos en el RESO</t>
    </r>
    <r>
      <rPr>
        <sz val="11"/>
        <color theme="1"/>
        <rFont val="Arial"/>
        <family val="2"/>
      </rPr>
      <t xml:space="preserve">,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</si>
  <si>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rFont val="Arial"/>
        <family val="2"/>
      </rPr>
      <t xml:space="preserve">19/01/2023.  </t>
    </r>
    <r>
      <rPr>
        <sz val="11"/>
        <rFont val="Arial"/>
        <family val="2"/>
      </rPr>
      <t>Acción planificada para ejecución en el periodo comprendido del 30/04/2023 al 30/04/2024.</t>
    </r>
  </si>
  <si>
    <r>
      <rPr>
        <b/>
        <sz val="11"/>
        <color theme="1"/>
        <rFont val="Arial"/>
        <family val="2"/>
      </rPr>
      <t>19/01/2023.</t>
    </r>
    <r>
      <rPr>
        <sz val="11"/>
        <color theme="1"/>
        <rFont val="Arial"/>
        <family val="2"/>
      </rPr>
      <t xml:space="preserve">  En atención a los avances de gestión y evidencias aportadas, la acción de mejora presentó cumplimiento, toda vez que se observaron 2 informes visitas de inspección en los predios de las Islas.</t>
    </r>
  </si>
  <si>
    <r>
      <rPr>
        <b/>
        <sz val="11"/>
        <color theme="1"/>
        <rFont val="Arial"/>
        <family val="2"/>
      </rPr>
      <t xml:space="preserve">19/01/2023.  </t>
    </r>
    <r>
      <rPr>
        <sz val="11"/>
        <color theme="1"/>
        <rFont val="Arial"/>
        <family val="2"/>
      </rPr>
      <t>La acción de mejora se encuentra en términos, su finalización está programada para el 22/12/2024.  Para el periodo evaluado no presentó avances de gestión documentados.</t>
    </r>
  </si>
  <si>
    <r>
      <rPr>
        <b/>
        <sz val="11"/>
        <rFont val="Arial"/>
        <family val="2"/>
      </rPr>
      <t>20/01/2023.</t>
    </r>
    <r>
      <rPr>
        <sz val="11"/>
        <rFont val="Arial"/>
        <family val="2"/>
      </rPr>
      <t xml:space="preserve">  La acción de mejora está planificada para inicio el 1/11/2023.</t>
    </r>
  </si>
  <si>
    <r>
      <rPr>
        <b/>
        <sz val="11"/>
        <rFont val="Arial"/>
        <family val="2"/>
      </rPr>
      <t>20/01/2023.</t>
    </r>
    <r>
      <rPr>
        <sz val="11"/>
        <rFont val="Arial"/>
        <family val="2"/>
      </rPr>
      <t xml:space="preserve">  La acción de mejora está planificada para inicio el 2/01/2023.</t>
    </r>
  </si>
  <si>
    <r>
      <rPr>
        <b/>
        <sz val="11"/>
        <rFont val="Arial"/>
        <family val="2"/>
      </rPr>
      <t>20/01/2023.</t>
    </r>
    <r>
      <rPr>
        <sz val="11"/>
        <rFont val="Arial"/>
        <family val="2"/>
      </rPr>
      <t xml:space="preserve">  La acción de mejora está planificada para inicio el 2/03/2023.</t>
    </r>
  </si>
  <si>
    <r>
      <rPr>
        <b/>
        <sz val="11"/>
        <rFont val="Arial"/>
        <family val="2"/>
      </rPr>
      <t>20/01/2023.</t>
    </r>
    <r>
      <rPr>
        <sz val="11"/>
        <rFont val="Arial"/>
        <family val="2"/>
      </rPr>
      <t xml:space="preserve">  La acción de mejora está planificada para inicio el 2/09/2023.</t>
    </r>
  </si>
  <si>
    <r>
      <rPr>
        <b/>
        <sz val="11"/>
        <rFont val="Arial"/>
        <family val="2"/>
      </rPr>
      <t>20/01/2023.</t>
    </r>
    <r>
      <rPr>
        <sz val="11"/>
        <rFont val="Arial"/>
        <family val="2"/>
      </rPr>
      <t xml:space="preserve">  La acción de mejora está planificada para inicio el 1/02/2023.</t>
    </r>
  </si>
  <si>
    <r>
      <rPr>
        <b/>
        <sz val="11"/>
        <color theme="1"/>
        <rFont val="Arial"/>
        <family val="2"/>
      </rPr>
      <t>20/01/2023.</t>
    </r>
    <r>
      <rPr>
        <sz val="11"/>
        <color theme="1"/>
        <rFont val="Arial"/>
        <family val="2"/>
      </rPr>
      <t xml:space="preserve">  La acción de mejora se encuentra en términos, su finalización está programada para el 30/09/2023.  Para el periodo evaluado no se reportaron avances de gestión.</t>
    </r>
  </si>
  <si>
    <r>
      <rPr>
        <b/>
        <sz val="11"/>
        <color theme="1"/>
        <rFont val="Arial"/>
        <family val="2"/>
      </rPr>
      <t>20/01/2023.</t>
    </r>
    <r>
      <rPr>
        <sz val="11"/>
        <color theme="1"/>
        <rFont val="Arial"/>
        <family val="2"/>
      </rPr>
      <t xml:space="preserve">  La acción de mejora se encuentra en términos, su finalización está programada para el 30/10/2023.  Para el periodo evaluado no se reportaron avances de gestión.</t>
    </r>
  </si>
  <si>
    <r>
      <rPr>
        <b/>
        <sz val="11"/>
        <color theme="1"/>
        <rFont val="Arial"/>
        <family val="2"/>
      </rPr>
      <t>Hallazgo 3. Incorporación de predios al Fondo Nacional de Tierras.</t>
    </r>
    <r>
      <rPr>
        <sz val="11"/>
        <color theme="1"/>
        <rFont val="Arial"/>
        <family val="2"/>
      </rPr>
      <t xml:space="preserve"> </t>
    </r>
    <r>
      <rPr>
        <sz val="11"/>
        <color rgb="FFFF0000"/>
        <rFont val="Arial"/>
        <family val="2"/>
      </rPr>
      <t xml:space="preserve"> En cumplimiento de órdenes judiciales</t>
    </r>
    <r>
      <rPr>
        <sz val="11"/>
        <color theme="1"/>
        <rFont val="Arial"/>
        <family val="2"/>
      </rPr>
      <t xml:space="preserve">, </t>
    </r>
    <r>
      <rPr>
        <sz val="11"/>
        <color rgb="FFFF0000"/>
        <rFont val="Arial"/>
        <family val="2"/>
      </rPr>
      <t>en el año 2019, la Dirección de Acceso a Tierras realizó 9 revocatorias, producto del estudio de 23 Resoluciones de años anteriores, en las cuales se asignaba predios y subsidios a diferentes beneficiarios por parte del extinto INCODER.</t>
    </r>
    <r>
      <rPr>
        <sz val="11"/>
        <color theme="1"/>
        <rFont val="Arial"/>
        <family val="2"/>
      </rPr>
      <t xml:space="preserve">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t>
    </r>
    <r>
      <rPr>
        <sz val="11"/>
        <color rgb="FFFF0000"/>
        <rFont val="Arial"/>
        <family val="2"/>
      </rPr>
      <t xml:space="preserve"> 7 predios inicialmente otorgados por el extinto INCODER, mencionados en las resoluciones de revocatoria, no se ingresaron al 31 de diciembre de 2019 al patrimonio de la Agencia Nacional de Tierras</t>
    </r>
    <r>
      <rPr>
        <sz val="11"/>
        <color theme="1"/>
        <rFont val="Arial"/>
        <family val="2"/>
      </rPr>
      <t xml:space="preserve">.
Adicionalmente, </t>
    </r>
    <r>
      <rPr>
        <sz val="11"/>
        <color rgb="FFFF0000"/>
        <rFont val="Arial"/>
        <family val="2"/>
      </rPr>
      <t>se observa que dichas resoluciones no presentan el valor del correspondiente predio.</t>
    </r>
    <r>
      <rPr>
        <sz val="11"/>
        <color theme="1"/>
        <rFont val="Arial"/>
        <family val="2"/>
      </rPr>
      <t xml:space="preserve">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color theme="1"/>
        <rFont val="Arial"/>
        <family val="2"/>
      </rPr>
      <t>Respuesta de la entidad:</t>
    </r>
    <r>
      <rPr>
        <sz val="11"/>
        <color theme="1"/>
        <rFont val="Arial"/>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color theme="1"/>
        <rFont val="Arial"/>
        <family val="2"/>
      </rPr>
      <t>Análisis de la respuesta:</t>
    </r>
    <r>
      <rPr>
        <sz val="11"/>
        <color theme="1"/>
        <rFont val="Arial"/>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t>
    </r>
  </si>
  <si>
    <r>
      <t xml:space="preserve">18/10/2022.   </t>
    </r>
    <r>
      <rPr>
        <sz val="11"/>
        <color theme="1"/>
        <rFont val="Arial"/>
        <family val="2"/>
      </rPr>
      <t xml:space="preserve">La Dirección de Acceso a Tierras en fase preliminar aportó lo siguiente: 
</t>
    </r>
    <r>
      <rPr>
        <b/>
        <sz val="11"/>
        <color theme="1"/>
        <rFont val="Arial"/>
        <family val="2"/>
      </rPr>
      <t>1. SANTA INÉS:</t>
    </r>
    <r>
      <rPr>
        <sz val="11"/>
        <color theme="1"/>
        <rFont val="Arial"/>
        <family val="2"/>
      </rPr>
      <t xml:space="preserve"> Datos básicos y Estado jurídico en VUR, donde consta la titularidad ANT de las resoluciones 4849 y 20224300051486, además del oficio 20224301167711 remisión de inscripción a ORIP de la resolución 20224300257036.
</t>
    </r>
    <r>
      <rPr>
        <b/>
        <sz val="11"/>
        <color theme="1"/>
        <rFont val="Arial"/>
        <family val="2"/>
      </rPr>
      <t xml:space="preserve">2. MONSERRATE 1: </t>
    </r>
    <r>
      <rPr>
        <sz val="11"/>
        <color theme="1"/>
        <rFont val="Arial"/>
        <family val="2"/>
      </rPr>
      <t xml:space="preserve"> Constancia de inscripción donde se evidencia titularidad ANT - Resolución 7784 de 2020.
</t>
    </r>
    <r>
      <rPr>
        <b/>
        <sz val="11"/>
        <color theme="1"/>
        <rFont val="Arial"/>
        <family val="2"/>
      </rPr>
      <t>3. VILLA DIANA:</t>
    </r>
    <r>
      <rPr>
        <sz val="11"/>
        <color theme="1"/>
        <rFont val="Arial"/>
        <family val="2"/>
      </rPr>
      <t xml:space="preserve"> Constancia de inscripción donde se evidencia titularidad ANT - Resolución 20224300048556 de 2022.
</t>
    </r>
    <r>
      <rPr>
        <b/>
        <sz val="11"/>
        <color theme="1"/>
        <rFont val="Arial"/>
        <family val="2"/>
      </rPr>
      <t xml:space="preserve">4. BOLIVIA: </t>
    </r>
    <r>
      <rPr>
        <sz val="11"/>
        <color theme="1"/>
        <rFont val="Arial"/>
        <family val="2"/>
      </rPr>
      <t xml:space="preserve">Datos básicos y Estado jurídico en VUR, donde consta la titularidad ANT - Resolución 1727 de 2018.
</t>
    </r>
    <r>
      <rPr>
        <b/>
        <sz val="11"/>
        <color theme="1"/>
        <rFont val="Arial"/>
        <family val="2"/>
      </rPr>
      <t xml:space="preserve">5. NORMANDIA: </t>
    </r>
    <r>
      <rPr>
        <sz val="11"/>
        <color theme="1"/>
        <rFont val="Arial"/>
        <family val="2"/>
      </rPr>
      <t xml:space="preserve">Datos básicos y Estado jurídico en VUR, donde consta la titularidad ANT - Resolución 19021 de 2021.
</t>
    </r>
    <r>
      <rPr>
        <b/>
        <sz val="11"/>
        <color theme="1"/>
        <rFont val="Arial"/>
        <family val="2"/>
      </rPr>
      <t xml:space="preserve">6. MARACAIBO: </t>
    </r>
    <r>
      <rPr>
        <sz val="11"/>
        <color theme="1"/>
        <rFont val="Arial"/>
        <family val="2"/>
      </rPr>
      <t xml:space="preserve">Constancia de inscripción donde se evidencia titularidad ANT - Resolución 7826 de 2020.
</t>
    </r>
    <r>
      <rPr>
        <b/>
        <sz val="11"/>
        <color theme="1"/>
        <rFont val="Arial"/>
        <family val="2"/>
      </rPr>
      <t xml:space="preserve">7. EL DIAMANTE: </t>
    </r>
    <r>
      <rPr>
        <sz val="11"/>
        <color theme="1"/>
        <rFont val="Arial"/>
        <family val="2"/>
      </rPr>
      <t xml:space="preserve">Constancia de inscripción donde se evidencia titularidad ANT - Resolución 18517 de 2019 y remisión a ORIP memorando número 20224301246711, referente a la resolución 20224300260686.
En atención a las evidencias aportadas con corte al presente seguimiento, se observó que 5 de los 9 predios se encuentran a nombre de la Agencia, a saber, Monserrate 1, Villa Diana, Bolivia, Normandía y Maracaibo.  Respecto a los predios Santa Inés y El Diamante, se encuentra pendiente la inscripción de las resoluciones 20224300257036 del 07/09/2022 y Resolución 20224300260686 del 14 /09/2022, correspondientemente.
</t>
    </r>
    <r>
      <rPr>
        <b/>
        <sz val="11"/>
        <color theme="1"/>
        <rFont val="Arial"/>
        <family val="2"/>
      </rPr>
      <t>06/10/2022.</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Predios auditoria 2019 hallazgos 3 y 6, archivo Excel que relaciona los predios objeto de análisis por el Ente de control, FMI y estado.
Memorando No.  20224301167711 del 08/09/2022, solicitud ORIP de Inscripción Predio Santa Inés en folio de matricula No. 300-152697. 
Resolución No. 20224300257036 del 07/09/2022,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Resolución No. 20221000208306 del 16/08/2022, por la cual se adiciona la Resolución 292 del 13/03/2017, con el fin de delegar unas funciones relacionadas con la celebración de algunos actos jurídicos. 
En atención a la unidad de medida establecida, se solicita se alleguen las consultas al VUR de los FMI donde conste la titularidad de la Agencia, de los 7 predios reportados.
</t>
    </r>
    <r>
      <rPr>
        <b/>
        <sz val="11"/>
        <color theme="1"/>
        <rFont val="Arial"/>
        <family val="2"/>
      </rPr>
      <t xml:space="preserve">
</t>
    </r>
    <r>
      <rPr>
        <sz val="11"/>
        <color theme="1"/>
        <rFont val="Arial"/>
        <family val="2"/>
      </rPr>
      <t>La acción de mejora se encuentra en términos y su finalización esta programada para el 2/02/2023; para el periodo evaluado reportó avances de gestión, sin embargo, es preciso se amplíen las evidencias aportadas a fin de dar el avance físico registrado en el archivo Excel "Predios auditoria 2019 hallazgos 3 y 6".</t>
    </r>
  </si>
  <si>
    <r>
      <rPr>
        <b/>
        <sz val="11"/>
        <color theme="1"/>
        <rFont val="Arial"/>
        <family val="2"/>
      </rPr>
      <t xml:space="preserve">Hallazgo 6. Asignación Subsidio Integral de Reforma Agraria - SIRA.  </t>
    </r>
    <r>
      <rPr>
        <sz val="11"/>
        <color theme="1"/>
        <rFont val="Arial"/>
        <family val="2"/>
      </rPr>
      <t>Durante la vigencia 2019, l</t>
    </r>
    <r>
      <rPr>
        <sz val="11"/>
        <color rgb="FFFF0000"/>
        <rFont val="Arial"/>
        <family val="2"/>
      </rPr>
      <t>a ANT adjudicó 8 subsidios SIRA - Subsidio Integral de Desarrollo Rural por $828.116.000, en cumplimiento de sentencias judiciales,</t>
    </r>
    <r>
      <rPr>
        <sz val="11"/>
        <color theme="1"/>
        <rFont val="Arial"/>
        <family val="2"/>
      </rPr>
      <t xml:space="preserve"> que son de obligatorio cumplimiento.
En verificación realizada al proceso de adjudicación de estos subsidios, se evidenció que </t>
    </r>
    <r>
      <rPr>
        <sz val="11"/>
        <color rgb="FFFF0000"/>
        <rFont val="Arial"/>
        <family val="2"/>
      </rPr>
      <t>5 de ellos, por un valor $517.572.500 fueron adjudicados sin antes revocar los anteriores Subsidios</t>
    </r>
    <r>
      <rPr>
        <sz val="11"/>
        <color theme="1"/>
        <rFont val="Arial"/>
        <family val="2"/>
      </rPr>
      <t xml:space="preserve"> Integrales de Desarrollo Rural Agrario - SIDRA, otorgados con anterioridad por el INCODER, mediante </t>
    </r>
    <r>
      <rPr>
        <sz val="11"/>
        <color rgb="FFFF0000"/>
        <rFont val="Arial"/>
        <family val="2"/>
      </rPr>
      <t>resoluciones No. 12145, 12143, 12138, 12156 y 12157 de diciembre 9 de 2013</t>
    </r>
    <r>
      <rPr>
        <sz val="11"/>
        <color theme="1"/>
        <rFont val="Arial"/>
        <family val="2"/>
      </rPr>
      <t xml:space="preserve">, </t>
    </r>
    <r>
      <rPr>
        <sz val="11"/>
        <color rgb="FFFF0000"/>
        <rFont val="Arial"/>
        <family val="2"/>
      </rPr>
      <t>quedando de esta manera otorgado temporalmente doble subsidio para estos beneficiarios.</t>
    </r>
    <r>
      <rPr>
        <sz val="11"/>
        <color theme="1"/>
        <rFont val="Arial"/>
        <family val="2"/>
      </rPr>
      <t xml:space="preserve">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t>
    </r>
    <r>
      <rPr>
        <sz val="11"/>
        <color rgb="FFFF0000"/>
        <rFont val="Arial"/>
        <family val="2"/>
      </rPr>
      <t xml:space="preserve"> los predios </t>
    </r>
    <r>
      <rPr>
        <b/>
        <sz val="11"/>
        <color rgb="FFFF0000"/>
        <rFont val="Arial"/>
        <family val="2"/>
      </rPr>
      <t>Unidad Agrícola Familiar - UAF Diamante y Maracaibo</t>
    </r>
    <r>
      <rPr>
        <sz val="11"/>
        <color rgb="FFFF0000"/>
        <rFont val="Arial"/>
        <family val="2"/>
      </rPr>
      <t xml:space="preserve"> que fueron inicialmente</t>
    </r>
    <r>
      <rPr>
        <sz val="11"/>
        <color theme="1"/>
        <rFont val="Arial"/>
        <family val="2"/>
      </rPr>
      <t xml:space="preserve"> </t>
    </r>
    <r>
      <rPr>
        <sz val="11"/>
        <color rgb="FFFF0000"/>
        <rFont val="Arial"/>
        <family val="2"/>
      </rPr>
      <t>adjudicados y luego revocados, no han ingresado al Fondo Nacional de Tierras administrado por la ANT, al cierre de la vigencia 2019.</t>
    </r>
    <r>
      <rPr>
        <sz val="11"/>
        <color theme="1"/>
        <rFont val="Arial"/>
        <family val="2"/>
      </rPr>
      <t xml:space="preserve">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</si>
  <si>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t>
    </r>
    <r>
      <rPr>
        <i/>
        <sz val="11"/>
        <color theme="1"/>
        <rFont val="Arial"/>
        <family val="2"/>
      </rPr>
      <t>Por medio del cual se integra al patrimonio de la Agencia Nacional de Tierras - ANT un bien inmueble denominado LOTE MARACAIBO, identificado con Folio de Matrícula Inmobiliaria N° 282-38808, registrado bajo la titularidad del Instituto Colombiano de Desarrollo Rural "INCODER</t>
    </r>
    <r>
      <rPr>
        <sz val="11"/>
        <color theme="1"/>
        <rFont val="Arial"/>
        <family val="2"/>
      </rPr>
      <t>" y se ordena su inscripción en la Oficina de Registro de Instrumentos Públicos de Calarcá (Quindío), así como, constancia de inscripción del enunciado acto administrativo en la ORIP de Calarcá.</t>
    </r>
  </si>
  <si>
    <r>
      <rPr>
        <b/>
        <sz val="11"/>
        <color theme="1"/>
        <rFont val="Arial"/>
        <family val="2"/>
      </rPr>
      <t xml:space="preserve">20/01/2023. </t>
    </r>
    <r>
      <rPr>
        <sz val="11"/>
        <color theme="1"/>
        <rFont val="Arial"/>
        <family val="2"/>
      </rPr>
      <t xml:space="preserve">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</si>
  <si>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 xml:space="preserve">19/01/2023. </t>
    </r>
    <r>
      <rPr>
        <sz val="11"/>
        <color theme="1"/>
        <rFont val="Arial"/>
        <family val="2"/>
      </rPr>
      <t>La acción de mejora se encuentra en términos, su finalización se encuentra programada para el 31/08/2023.  
La dependencia responsable de ejecución no allegó avances para el presente seguimiento.
Se recomienda a la Subdirección de Administración de Tierras de la Nación que para el próximo seguimiento allegue avances de gestión sobre el análisis y actualización de los 6361 expedientes restantes de acuerdo a la unidad de medida definida en la acción.
Verificación realizada por el contratista Sergio Alejandro Matiz.</t>
    </r>
  </si>
  <si>
    <r>
      <rPr>
        <b/>
        <sz val="11"/>
        <color theme="1"/>
        <rFont val="Arial"/>
        <family val="2"/>
      </rPr>
      <t xml:space="preserve">19/01/2023. </t>
    </r>
    <r>
      <rPr>
        <sz val="11"/>
        <color theme="1"/>
        <rFont val="Arial"/>
        <family val="2"/>
      </rPr>
      <t xml:space="preserve">La acción de mejora se encuentra en términos, su finalización se encuentra programada para el 31/08/2023. La dependencia responsable no allegó avances para el presente seguimiento.
Se recomendó a la dependencia que para el próximo seguimiento allegue avances de gestión sobre el análisis y actualización de los 6361 expedientes restantes de acuerdo a la unidad de medida.
</t>
    </r>
  </si>
  <si>
    <r>
      <t xml:space="preserve">20/01/2023.  </t>
    </r>
    <r>
      <rPr>
        <sz val="11"/>
        <color theme="1"/>
        <rFont val="Arial"/>
        <family val="2"/>
      </rPr>
      <t>La Subdirección de Administración de Tierras de la Nación</t>
    </r>
    <r>
      <rPr>
        <b/>
        <sz val="11"/>
        <color theme="1"/>
        <rFont val="Arial"/>
        <family val="2"/>
      </rPr>
      <t xml:space="preserve"> </t>
    </r>
    <r>
      <rPr>
        <sz val="11"/>
        <color theme="1"/>
        <rFont val="Arial"/>
        <family val="2"/>
      </rPr>
      <t>indicó que,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
Frente a lo indicado, se observó documento ADMTI-P-016 ADMINISTRACIÓN DE ISLAS, ISLOTES Y CAYOS DE LA NACIÓN versión 1 del 28/12/2022, cuyo alcance es desde la identificación del predio y la implementación de un modelo de administración, hasta las acciones de cobro de cartera y/o terminación del contrato.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</si>
  <si>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esta proviene de la eventualidad surtida a las acciones AME-515 y AME-516, las cuales se planificaron para el periodo del 01/03/2021 al 01/01/2022 y 01/04/2021 al 31/01/2022, correspondientemente, no obstante, en dichos periodos no se reportó avance relacionado con el número de predios normalizado en cuanto  su valorización (ingresados con valor $0).</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</si>
  <si>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la presente acción proviene de la eventualidad surtida en las acción AME-542, la cual se planificó para el periodo del 01/03/2021 al 01/01/2022, sin reporte de avance relacionado con los predios ingresados con valor $0.</t>
    </r>
  </si>
  <si>
    <r>
      <rPr>
        <b/>
        <sz val="11"/>
        <color theme="1"/>
        <rFont val="Arial"/>
        <family val="2"/>
      </rPr>
      <t>18/01/2023.</t>
    </r>
    <r>
      <rPr>
        <sz val="11"/>
        <color theme="1"/>
        <rFont val="Arial"/>
        <family val="2"/>
      </rPr>
      <t xml:space="preserve"> Mediante correo electrónico del día 12/12/2022 la dependencia allegó avance de la actividad, así como el FUID de los expedientes de Revocatoria así:
"En el transcurso de los meses de octubre a diciembre se actualizó el inventario documental ya que se  incorporó información que teníamos en nuestra custodia a expedientes iniciados por el INCODER que se están en custodia del archivo centralizado, por lo tanto, después de organizados se retiran del inventario los siguientes procesos: 
•	El Delirio - Res 391 de 1977 - Cundinamarca - Chipaque - ( 5 Carpetas)
•	Acapuy - Res 0143 de 2012 - Vichada - Cumaribo - (1 carpeta)
•	Villa Esneda - Res 1272 de 1992 - Valle del Cauca - Cali  - ( 1 Carpeta)
•	La Esperanza - Res 0295 de 2008 - Arauca - Arauca - (1 Carpeta)
•	La Chorrera El Ciruelar - Res 399 de 1994 - Valle del Cauca - Dagua - (1 Carpeta)
De acuerdo a esto, el inventario queda conformado con 493 procesos (446 expedientes físicos + 47 expedientes digitales).
Teniendo en cuenta que, en la conformación de expedientes por la cantidad de folios, debe dividirse en tomos. De La totalidad de procesos que se encuentran en físico (446), 100 expedientes están conformados en tomos y 415 están en una sola carpeta."
En cuanto al avance físico, la dependencia remitió soportes de gestión sobre los procesos archivísticos realizados a 11 expedientes a saber:
	REVOCATORIA ACAPUY
	REVOCATORIA EL DELIRIO
	REVOCATORIA EL MANATIAL_RES 0919 de 2011_VICHADA_ CUMARIBO
	REVOCATORIA EL PARAISO_RES 0629 de 2011_VICHADA_ CUMARIBO
	REVOCATORIA LA COROCORA_RES 772 de 1995_VICHADA_CUMARIBO
	REVOCATORIA LA DORADA_RES 0507 de 1997_VICHADA_ CUMARIBO
	REVOCATORIA LA ENVIDIA_RES 1120 de 2012_VICHADA_ CUMARIBO
	REVOCATORIA LA ESPERANZA - ARAUCA – ARAUCA
	REVOCATORIA LA LIBERTAD_RES 816 de 1989 _ VICHADA_CUMARIBO
	REVOCATORIA LA RESERVA_RES 1108 de 1996_VICHADA_CUMARIBO
	REVOCATORIA YOPALITO_RES 0071 de 2009_VICHADA_ CUMARIBO
Si bien la actividad se encuentra dentro de los términos, se recomienda a la dependencia continuar con las acciones definidas teniendo en cuenta  la cantidad y la unidad de medida.
Verificación adelantada por el contratista Sergio Alejandro Matiz Parra.</t>
    </r>
  </si>
  <si>
    <r>
      <rPr>
        <b/>
        <sz val="11"/>
        <color theme="1"/>
        <rFont val="Arial"/>
        <family val="2"/>
      </rPr>
      <t xml:space="preserve">18/01/2023. </t>
    </r>
    <r>
      <rPr>
        <sz val="11"/>
        <color theme="1"/>
        <rFont val="Arial"/>
        <family val="2"/>
      </rPr>
      <t>Para el presente seguimiento la dependencia no reporto avances sobre la acción de mejora. Teniendo en cuenta que la fecha de finalización de la acción es 28/02/2024 se recomienda al responsable de ejecución que para el siguiente ejercicio de seguimiento se alleguen los soportes de las acciones llevadas a cabo para dar tratamiento a la no conformidad observada.
Verificación adelantada por el contratista Sergio Alejandro Matiz Parra.</t>
    </r>
  </si>
  <si>
    <r>
      <rPr>
        <b/>
        <sz val="11"/>
        <color theme="1"/>
        <rFont val="Arial"/>
        <family val="2"/>
      </rPr>
      <t xml:space="preserve">20/01/2023.  </t>
    </r>
    <r>
      <rPr>
        <sz val="11"/>
        <color theme="1"/>
        <rFont val="Arial"/>
        <family val="2"/>
      </rPr>
      <t>La Subdirección de Administración de Tierras de la Nación informó que,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
La acción de mejora presentó cumplimiento, toda vez que, se observó resolución  20221000208306 del 16 de agosto de 2022 la cual delegó la competencia a la Dirección de Acceso a Tierras las funciones de suscripción de Escrituras Públicas de predios adquiridos por subsidio y revocados.</t>
    </r>
  </si>
  <si>
    <r>
      <rPr>
        <b/>
        <sz val="11"/>
        <rFont val="Arial"/>
        <family val="2"/>
      </rPr>
      <t xml:space="preserve">20/01/2023. </t>
    </r>
    <r>
      <rPr>
        <sz val="11"/>
        <rFont val="Arial"/>
        <family val="2"/>
      </rPr>
      <t xml:space="preserve"> La Subdirección de Administración de Tierras de la Nación indicó que,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
La acción de mejora se encuentra en términos, su finalización está planificada para el 31/05/2024.  Para el periodo evaluado no se reportaron avances de gestión documentados.</t>
    </r>
  </si>
  <si>
    <r>
      <rPr>
        <b/>
        <sz val="11"/>
        <rFont val="Arial"/>
        <family val="2"/>
      </rPr>
      <t>20/01/2023.</t>
    </r>
    <r>
      <rPr>
        <sz val="11"/>
        <rFont val="Arial"/>
        <family val="2"/>
      </rPr>
      <t xml:space="preserve">  La Subdirección de Administración de Tierras de la Nación informó que, se está revisando el procedimiento "ADMTI-P-014 Integración al Patrimonio de Predios Afectos al Servicio a Nombre de INCORA, INCODER Y UNAT" con el fin de realizar los ajustes relacionados en la acción de mejora establecida.
La acción se encuentra en términos, su finalización esta programada para el 1/07/2023; para el periodo evaluado no se reportaron avances de gestión documentados. </t>
    </r>
  </si>
  <si>
    <r>
      <rPr>
        <b/>
        <sz val="11"/>
        <rFont val="Arial"/>
        <family val="2"/>
      </rPr>
      <t xml:space="preserve">20/01/2023. </t>
    </r>
    <r>
      <rPr>
        <sz val="11"/>
        <rFont val="Arial"/>
        <family val="2"/>
      </rPr>
      <t xml:space="preserve"> La Subdirección de Acceso a Tierras por Demanda y Descongestión indicó que, se realizaron DOS mesas de trabajo sobre la actualización del procedimiento TRÁMITE ESPECIAL EN CASO DE OCUPACIÓN DE HECHO DE PREDIOS (ACTTI-P-015), con el abogado pertinente del tema de bienes fiscales patrimoniales.
La acción de mejora se encuentra en términos, su finalización está programada para el 30/03/2023; para el periodo evaluado se reportaron avances de gestión documentados.</t>
    </r>
  </si>
  <si>
    <r>
      <rPr>
        <b/>
        <sz val="11"/>
        <rFont val="Arial"/>
        <family val="2"/>
      </rPr>
      <t xml:space="preserve">20/01/2023. </t>
    </r>
    <r>
      <rPr>
        <sz val="11"/>
        <rFont val="Arial"/>
        <family val="2"/>
      </rPr>
      <t xml:space="preserve"> La Subdirección de Administración de Tierras de la Nación informó que la Agencia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
La acción de mejora se encuentra en términos, su finalización está programada para el 1/11/2023; para el periodo evaluado se reportaron avances de gestión documentados.</t>
    </r>
  </si>
  <si>
    <r>
      <rPr>
        <b/>
        <sz val="11"/>
        <color theme="1"/>
        <rFont val="Arial"/>
        <family val="2"/>
      </rPr>
      <t xml:space="preserve">13/12/2022. </t>
    </r>
    <r>
      <rPr>
        <sz val="11"/>
        <color theme="1"/>
        <rFont val="Arial"/>
        <family val="2"/>
      </rPr>
      <t xml:space="preserve"> La Subdirección Administrativa y Financiera a través de memorando 20226200365793 solicitó la reformulación de la acción AMI-176 mediante las acciones de mejora formuladas a partir de la auditoría al proceso de administración de bienes y servicios adelantada por la Oficina de Control Interno.  Lo anterior, fue puesto a consideración y aprobación del CICCI en sesión del 13/12/2022 el cual aprobó el requerimiento con la solicitud de ajustes en la redacción de las acciones.  Dichos ajustes fueron allegados por la SAF mediante correo electrónico del 19/12/2022, quedando las acciones AMI-230, AMI-231 y AMI-232.
Cabe señalar que, en el marco al seguimiento de PM realizado por la OCI con corte al III Trimestre del 2022 la acción de mejora se encontraba incumplida.</t>
    </r>
  </si>
  <si>
    <r>
      <rPr>
        <b/>
        <sz val="11"/>
        <rFont val="Arial"/>
        <family val="2"/>
      </rPr>
      <t>20/01/2023.</t>
    </r>
    <r>
      <rPr>
        <sz val="11"/>
        <rFont val="Arial"/>
        <family val="2"/>
      </rPr>
      <t xml:space="preserve">  La Subdirección de Administración de Tierras de la Nación informó que, se proyectó el Acto Administrativo que modifica la Resolución 8462 de 2021 por el cual se integra al patrimonio de la ANT el predio La Albania con FMI 368-505. Se encuentra en revisión para las aprobaciones correspondientes y continuar con el trámite de integración.
La acción de mejora se encuentra en términos, su finalización esta programada para el 31/03/2023; para el periodo evaluado se reportaron avances de gestión documentados.</t>
    </r>
  </si>
  <si>
    <r>
      <rPr>
        <b/>
        <sz val="11"/>
        <color theme="1"/>
        <rFont val="Arial"/>
        <family val="2"/>
      </rPr>
      <t>18/01/2023.</t>
    </r>
    <r>
      <rPr>
        <sz val="11"/>
        <color theme="1"/>
        <rFont val="Arial"/>
        <family val="2"/>
      </rPr>
      <t xml:space="preserve"> Mediante correo electrónico del día 12/12/2022 la dependencia allegó avance de la actividad así como las hojas de control diligenciadas que se relacionan a continuación:
•	Carlos Julio Castiblanco Guarín - 4860831 - Parcela 48 - Mazatlán I- Cundinamarca-pacho - Copia (2)
•	CLARA INES TORRES  TORRES - 51725664 - Parcela 10 - Mazatlán I- Cundinamarca-pacho –
•	FLORALBA GALLO PÉREZ - 36.156.593
•	Hoja de control Carlos Eduardo Tegua Bello - 11518778 - Parcelas 8 y 8A - Mi Mazatlán I - Cundinamarca – Pacho
•	Hoja de Control Cesar Augusto Yusunguaira Tobar - 83242728 - Parcelas 9A y 9B -  los predios Mi Mazatlán I, II, III y Jalisco - Cundinamarca – Pacho
•	Hoja de control Claudia Susana Rodriguez Gonzales- 35422950- Jalisco y Mazatlán - Cundinamarca – Pacho
•	Hoja de control Eduardo Rodriguez Pachón - 19130833 - Parcela 11A y 11B - Mi Mazatlán I - Cundinamarca - Pacho
Se recomienda a la dependencia estandarizar la definición de los nombres de archivo con que se identifican las hojas de control.
Verificación adelantada por el contratista Sergio Alejandro Matiz Parra.</t>
    </r>
  </si>
  <si>
    <r>
      <rPr>
        <b/>
        <sz val="11"/>
        <rFont val="Arial"/>
        <family val="2"/>
      </rPr>
      <t>20/01/2023.</t>
    </r>
    <r>
      <rPr>
        <sz val="11"/>
        <rFont val="Arial"/>
        <family val="2"/>
      </rPr>
      <t xml:space="preserve"> La dependencia responsable de la ejecución de las actividades informo la realización de tres capacitaciones referentes a la gestión documental de sus expedientes y aporto los soportes de asistencia, las cuales se realizaron el 16 de septiembre, 18 de noviembre y 5 de diciembre de 2022, sin embargo, de acuerdo a la unidad de medida no se aportaron las evaluaciones de conocimiento en los lineamientos establecidos en los Instructivos ADMBS-I-003, ADMBS-P-007, ADMBS-I-010.
Se solicita al responsable de ejecución aportar las evaluaciones de conocimiento para dar cumplimiento a la actividad.
La acción de mejora se encuentra en términos, su finalización está planificada para el 1/03/2023.
Verificación adelantada por el contratista Sergio Alejandro Matiz Parra.</t>
    </r>
  </si>
  <si>
    <r>
      <t xml:space="preserve">19/01/2023.  </t>
    </r>
    <r>
      <rPr>
        <sz val="11"/>
        <color theme="1"/>
        <rFont val="Arial"/>
        <family val="2"/>
      </rPr>
      <t>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planificada para el 22/12/2024.  Para el periodo evaluado no se reportaron avances de gestión documentados.
Es preciso indicar que, el Comité Institucional de Coordinación de Control Interno en sesión del 26/04/2022 aprobó la solicitud de la DAT de ampliación del periodo de ejecución inicialmente establecido para la acción AME-414, a saber, 2/02/2021 al 22/12/2023; no obstante, es preciso enunciar que, al momento de dicha eventualidad, la acción no contaba con avance físico relacionado con el número de predios subsanado en cuanto a su valorización (ingresados con valor $0).</t>
    </r>
  </si>
  <si>
    <r>
      <rPr>
        <b/>
        <sz val="11"/>
        <color theme="1"/>
        <rFont val="Arial"/>
        <family val="2"/>
      </rPr>
      <t xml:space="preserve">19/01/2023. </t>
    </r>
    <r>
      <rPr>
        <sz val="11"/>
        <color theme="1"/>
        <rFont val="Arial"/>
        <family val="2"/>
      </rPr>
      <t xml:space="preserve"> La acción de mejora se encuentra en términos, su finalización está planificada para el 22/12/2024.  Para el periodo evaluado no se reportaron avances de gestión documentados.</t>
    </r>
  </si>
  <si>
    <r>
      <t xml:space="preserve">13/12/2022. </t>
    </r>
    <r>
      <rPr>
        <sz val="11"/>
        <color rgb="FF000000"/>
        <rFont val="Arial"/>
        <family val="2"/>
      </rPr>
      <t xml:space="preserve"> 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Verificación realizada por el contratista Marco Aurelio Cumbe Andrade.                                                                                              </t>
    </r>
  </si>
  <si>
    <r>
      <rPr>
        <b/>
        <sz val="11"/>
        <color theme="1"/>
        <rFont val="Arial"/>
        <family val="2"/>
      </rPr>
      <t xml:space="preserve">13/12/2022.  </t>
    </r>
    <r>
      <rPr>
        <sz val="11"/>
        <color theme="1"/>
        <rFont val="Arial"/>
        <family val="2"/>
      </rPr>
      <t xml:space="preserve">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</si>
  <si>
    <r>
      <t xml:space="preserve">13/12/2022. </t>
    </r>
    <r>
      <rPr>
        <sz val="11"/>
        <color theme="1"/>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t>
    </r>
  </si>
  <si>
    <r>
      <rPr>
        <b/>
        <sz val="11"/>
        <color theme="1"/>
        <rFont val="Arial"/>
        <family val="2"/>
      </rPr>
      <t xml:space="preserve">13/12/2022.  </t>
    </r>
    <r>
      <rPr>
        <sz val="11"/>
        <color theme="1"/>
        <rFont val="Arial"/>
        <family val="2"/>
      </rPr>
      <t xml:space="preserve">En lo que se lleva del cuarto trimestre del año 2022 es decir, los meses de octubre y noviembre, la Subdirección de Acceso a Tierras por Demanda y Descongestión no ha diagnosticado ninguna resolución de los años 2009 al 2015.      
</t>
    </r>
  </si>
  <si>
    <r>
      <rPr>
        <b/>
        <sz val="11"/>
        <color theme="1"/>
        <rFont val="Arial"/>
        <family val="2"/>
      </rPr>
      <t>19/01/2023.</t>
    </r>
    <r>
      <rPr>
        <sz val="11"/>
        <color theme="1"/>
        <rFont val="Arial"/>
        <family val="2"/>
      </rPr>
      <t xml:space="preserve">  La acción de mejora se encuentra en términos, su finalización está programada para el 22/12/2024.  Para el periodo evaluado no presentó avances de gestión documentados.</t>
    </r>
  </si>
  <si>
    <t>En el cuarto trimestre de la vigencia 2022, se realizaron 20 oficios en los meses de octubre, noviembre y diciembre de 2022 - relación que se realiza a continuación:
VEGAS DEL ENCANTO:
OCTUBRE: 20223101323811 10-10-22, 
20223101324251 10-10-22
20223101324351, 10-10-22
20223101348821, 14-10-22
20223101324401 10-10-2022
NOVIEMBRE: 20213101478031 05-11-22
20223101483881 15-11-22
20223101483731 15-11-22
20223101492201 16-11-22
DICIEMBRE: 20223101598361 09-12-2022
20223101598501 09-12-2022
PARAISO: 
OCTUBRE: 20223101371501 20-10-22
20223101371531 20-10-22
20223101370931 20-10-22
VIDA TRANQUILA: 
OCTUBRE: 20223101337181 12-10-22
20223101337761 12-10-22
20223101371501 20-10-22
20223101371531 20-10-22
20223101370931 20-10-22
EL CAUCHERAZO:
OCTUBRE: 20223101309131 05-10-22
20223101308641 05-10-22
20223101309261 05-10-22. Por lo tanto la acción se da por cumplida.</t>
  </si>
  <si>
    <t>Se comparte el informe de la AME 644 ya que es un mismo documento. Acción cumplida, el informe final fue cargado como evidencia
https://agenciadetierras-my.sharepoint.com/:b:/g/personal/libia_buitrago_ant_gov_co/EbRo_glFoM9BnXRK50r9xkIBPhiCHtlWSBy5nG3kl9pcmQ?e=o1irEh</t>
  </si>
  <si>
    <r>
      <rPr>
        <b/>
        <sz val="11"/>
        <color theme="1"/>
        <rFont val="Arial"/>
        <family val="2"/>
      </rPr>
      <t>18/01/2023</t>
    </r>
    <r>
      <rPr>
        <sz val="11"/>
        <color theme="1"/>
        <rFont val="Arial"/>
        <family val="2"/>
      </rPr>
      <t xml:space="preserve">.  La acción de mejora presentó cumplimiento, toda vez que, se realizó el informe teniendo en cuenta cada uno de los puntos que fueron descritos en la actividad. </t>
    </r>
  </si>
  <si>
    <r>
      <rPr>
        <b/>
        <sz val="11"/>
        <color theme="1"/>
        <rFont val="Arial"/>
        <family val="2"/>
      </rPr>
      <t xml:space="preserve">23/01/2023. </t>
    </r>
    <r>
      <rPr>
        <sz val="11"/>
        <color theme="1"/>
        <rFont val="Arial"/>
        <family val="2"/>
      </rPr>
      <t xml:space="preserve"> La Subdirección de Seguridad Jurídica de Tierras indicó que, en el cuarto trimestre de la vigencia 2022, se realizaron 20 oficios en los meses de octubre, noviembre y diciembre de 2022 - relación que se realiza a continuación:
</t>
    </r>
    <r>
      <rPr>
        <b/>
        <sz val="11"/>
        <color theme="1"/>
        <rFont val="Arial"/>
        <family val="2"/>
      </rPr>
      <t xml:space="preserve">Vegas del Encanto (11):
</t>
    </r>
    <r>
      <rPr>
        <sz val="11"/>
        <color theme="1"/>
        <rFont val="Arial"/>
        <family val="2"/>
      </rPr>
      <t xml:space="preserve">Octubre: 20223101323811, 20223101324251, 202231013243512, 20223101348821 y 20223101324401.
Noviembre: 20213101478031, 20223101483881, 20223101483731 y 20223101492201.
Diciembre: 20223101598361 y 20223101598501.
</t>
    </r>
    <r>
      <rPr>
        <b/>
        <sz val="11"/>
        <color theme="1"/>
        <rFont val="Arial"/>
        <family val="2"/>
      </rPr>
      <t xml:space="preserve">Paraíso (3): 
</t>
    </r>
    <r>
      <rPr>
        <sz val="11"/>
        <color theme="1"/>
        <rFont val="Arial"/>
        <family val="2"/>
      </rPr>
      <t xml:space="preserve">Octubre: 20223101371501, 20223101371531 y 20223101370931.
</t>
    </r>
    <r>
      <rPr>
        <b/>
        <sz val="11"/>
        <color theme="1"/>
        <rFont val="Arial"/>
        <family val="2"/>
      </rPr>
      <t xml:space="preserve">Vida tranquila (5): </t>
    </r>
    <r>
      <rPr>
        <sz val="11"/>
        <color theme="1"/>
        <rFont val="Arial"/>
        <family val="2"/>
      </rPr>
      <t xml:space="preserve">
Octubre: 20223101337181, 20223101337761, 20223101371501, 20223101371531 y 20223101370931.
</t>
    </r>
    <r>
      <rPr>
        <b/>
        <sz val="11"/>
        <color theme="1"/>
        <rFont val="Arial"/>
        <family val="2"/>
      </rPr>
      <t>El Caucherazo (3):</t>
    </r>
    <r>
      <rPr>
        <sz val="11"/>
        <color theme="1"/>
        <rFont val="Arial"/>
        <family val="2"/>
      </rPr>
      <t xml:space="preserve">
Octubre: 20223101309131, 20223101308641 y 20223101309261.
En atención a los avances de gestión y evidencias aportadas, la acción de mejora presentó cumplimiento, toda vez que, se observaron los oficios necesarios con solicitudes a notarías, oficinas de registro, juzgados de la República y demás entidades. </t>
    </r>
  </si>
  <si>
    <r>
      <rPr>
        <b/>
        <sz val="11"/>
        <color theme="1"/>
        <rFont val="Arial"/>
        <family val="2"/>
      </rPr>
      <t>23/01/2023.</t>
    </r>
    <r>
      <rPr>
        <sz val="11"/>
        <color theme="1"/>
        <rFont val="Arial"/>
        <family val="2"/>
      </rPr>
      <t xml:space="preserve">  La Subdirección de Procesos Agrarios y Gestión Jurídica indicó que, 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
Frente a lo enunciado, se observó archivo Excel en el cual se relacionan 159 predios, actuaciones y expediente Orfeo.
En atención a los avances de gestión y evidencias aportadas, la acción de mejora presentó cumplimiento, toda vez que, se observó archivo Excel matriz de casos.</t>
    </r>
  </si>
  <si>
    <r>
      <rPr>
        <b/>
        <sz val="11"/>
        <color theme="1"/>
        <rFont val="Arial"/>
        <family val="2"/>
      </rPr>
      <t>23/01/2023.</t>
    </r>
    <r>
      <rPr>
        <sz val="11"/>
        <color theme="1"/>
        <rFont val="Arial"/>
        <family val="2"/>
      </rPr>
      <t xml:space="preserve">  La acción de mejora se encuentra en términos, su finalización está programada para el 31/12/2023.  Para el periodo evaluado no se reportaron avances de gestión.</t>
    </r>
  </si>
  <si>
    <r>
      <rPr>
        <b/>
        <sz val="11"/>
        <color theme="1"/>
        <rFont val="Arial"/>
        <family val="2"/>
      </rPr>
      <t>23/01/2023.</t>
    </r>
    <r>
      <rPr>
        <sz val="11"/>
        <color theme="1"/>
        <rFont val="Arial"/>
        <family val="2"/>
      </rPr>
      <t xml:space="preserve">  La acción de mejora se encuentra en términos, su finalización está programada para el 31/07/2023.  Para el periodo evaluado no se reportaron avances de gestión.</t>
    </r>
  </si>
  <si>
    <r>
      <rPr>
        <b/>
        <sz val="11"/>
        <color theme="1"/>
        <rFont val="Arial"/>
        <family val="2"/>
      </rPr>
      <t>23/01/2023.</t>
    </r>
    <r>
      <rPr>
        <sz val="11"/>
        <color theme="1"/>
        <rFont val="Arial"/>
        <family val="2"/>
      </rPr>
      <t xml:space="preserve">  La acción de mejora presentó cumplimiento, para el periodo evaluado reportó avances de gestión documentados, relacionados con la generación de 23 comunicaciones en los casos de Vegas del Encanto, La Cabaña, Paraíso, Maracaná, La Asamblea, Vida tranquila y El Caucherazo.</t>
    </r>
  </si>
  <si>
    <r>
      <rPr>
        <b/>
        <sz val="11"/>
        <color theme="1"/>
        <rFont val="Arial"/>
        <family val="2"/>
      </rPr>
      <t>23/01/2023.</t>
    </r>
    <r>
      <rPr>
        <sz val="11"/>
        <color theme="1"/>
        <rFont val="Arial"/>
        <family val="2"/>
      </rPr>
      <t xml:space="preserve">  La Dirección de Gestión Jurídica de Tierras informó que, se actualizo el PROCEDIMIENTO ÚNICO DE PROCESOS AGRARIOS CONFORME AL DECRETO LEY 902 DE 2017 - SEJUT-P-006.
En atención a lo informado, se observó el documento SEJUT-P-006  versión 2 del 15/11/2022.
La acción presentó cumplimiento de acuerdo a su planificación.</t>
    </r>
  </si>
  <si>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t>
    </r>
    <r>
      <rPr>
        <sz val="10"/>
        <color rgb="FFFF0000"/>
        <rFont val="Arial"/>
        <family val="2"/>
      </rPr>
      <t xml:space="preserve"> no se evidencian informes de supervisión en las diferentes etapas de ejecución de los contratos y/o convenios. </t>
    </r>
    <r>
      <rPr>
        <sz val="10"/>
        <color theme="1"/>
        <rFont val="Arial"/>
        <family val="2"/>
      </rPr>
      <t xml:space="preserve">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t>
    </r>
    <r>
      <rPr>
        <sz val="10"/>
        <color rgb="FFFF0000"/>
        <rFont val="Arial"/>
        <family val="2"/>
      </rPr>
      <t>incumplimiento de las funciones propias del supervisor, tendientes al seguimiento y monitoreo de los contratos y convenios que le fueron asignados para el efecto.</t>
    </r>
    <r>
      <rPr>
        <sz val="10"/>
        <color theme="1"/>
        <rFont val="Arial"/>
        <family val="2"/>
      </rPr>
      <t xml:space="preserve">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t>
    </r>
    <r>
      <rPr>
        <sz val="10"/>
        <color rgb="FFFF0000"/>
        <rFont val="Arial"/>
        <family val="2"/>
      </rPr>
      <t xml:space="preserve"> no se pudo corroborar el cumplimiento a lo señalado respecto a los informes y recibo a satisfacción, por parte de los supervisores designados quienes avalaron dichos documentos en los contratos y convenios que hicieron parte de la muestra analizada por la comisión de la CGR</t>
    </r>
    <r>
      <rPr>
        <sz val="10"/>
        <color theme="1"/>
        <rFont val="Arial"/>
        <family val="2"/>
      </rPr>
      <t xml:space="preserve">,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</si>
  <si>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rFont val="Arial"/>
        <family val="2"/>
      </rPr>
      <t>23/01/2023.</t>
    </r>
    <r>
      <rPr>
        <sz val="11"/>
        <rFont val="Arial"/>
        <family val="2"/>
      </rPr>
      <t xml:space="preserve">  La Dirección de Ordenamiento Social de la Propiedad indicó que, 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
En atención a lo informado, se observó el documento PRIMER (1°) INFORME DE SEGUIMIENTO SEMESTRAL DEL PROCESO DE LIQUIDACIÓN DEL CONVENIO N° 653 DE 2017, SUSCRITO ENTRE LA ANT, IDEA Y VALOR+ perteneciente al II semestre del 2022, el cual contiene las gestiones adelantas en el dicho periodo.
La acción de mejora se encuentra en términos, su finalización está programada para el 31/12/2024.  Para el periodo evaluado se observó 1 de los 5 informes semestrales programados.</t>
    </r>
  </si>
  <si>
    <r>
      <rPr>
        <b/>
        <sz val="11"/>
        <rFont val="Arial"/>
        <family val="2"/>
      </rPr>
      <t>23/01/2023</t>
    </r>
    <r>
      <rPr>
        <sz val="11"/>
        <rFont val="Arial"/>
        <family val="2"/>
      </rPr>
      <t>.  La acción de mejora se encuentra en términos, su finalización está programada para el 31/12/2024.  Para el periodo evaluado se observó 1 de los 5 informes semestrales programados.</t>
    </r>
  </si>
  <si>
    <r>
      <rPr>
        <b/>
        <sz val="11"/>
        <color theme="1"/>
        <rFont val="Arial"/>
        <family val="2"/>
      </rPr>
      <t>24/01/2023</t>
    </r>
    <r>
      <rPr>
        <sz val="11"/>
        <color theme="1"/>
        <rFont val="Arial"/>
        <family val="2"/>
      </rPr>
      <t>.  La DAÉ mediante memorando 20235000002513 del 11/01/2023 solicitó la ampliación del periodo de ejecución, dado que, en el marco de los ajustes institucionales de la ANT, se ha previsto no continuar con el FISO, pues dicho instrumento no se encuentra contemplado taxativamente en el Decreto Ley 902 de 2017.</t>
    </r>
  </si>
  <si>
    <t>Memorando 20235000002513 del 1101/2023</t>
  </si>
  <si>
    <t>Seguimiento Plan de Mejoramiento corte IV Trimestre 2022</t>
  </si>
  <si>
    <t>Lila María Guzmán</t>
  </si>
  <si>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</si>
  <si>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 exigencia del certificado de representación legal no mayor a 30 días.</t>
    </r>
  </si>
  <si>
    <r>
      <rPr>
        <b/>
        <sz val="11"/>
        <rFont val="Arial"/>
        <family val="2"/>
      </rPr>
      <t>10/01/2023</t>
    </r>
    <r>
      <rPr>
        <sz val="11"/>
        <rFont val="Arial"/>
        <family val="2"/>
      </rPr>
      <t>.  La acción de mejora se encuentra en términos, su finalización esta programada para el 31/07/2023; no obstante, es preciso indicar que en concordancia con la planificación de la acción, con corte al IVTri2022 se debieron haber elaborado 2 informes trimestrales de monitoreo, los cuales es necesario permitan establecer el estado de los convenios para el periodo monitoreado.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</si>
  <si>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
La acción se encuentra en términos, su finalización está programada para el 31/07/2023; se espera que para antes de dicha fecha la DAÉ presente para aprobación del CICCI las nuevas acciones en concordancia a las nuevas dinámicas institucionales respecto al FISO.</t>
    </r>
  </si>
  <si>
    <r>
      <rPr>
        <b/>
        <sz val="11"/>
        <rFont val="Arial"/>
        <family val="2"/>
      </rPr>
      <t>10/01/2023.</t>
    </r>
    <r>
      <rPr>
        <sz val="11"/>
        <rFont val="Arial"/>
        <family val="2"/>
      </rPr>
      <t xml:space="preserve">  La Dirección de Asuntos Étnicos indicó que a la fecha se han realizado seis (06) mesas técnicas donde se revisó  el  avance técnico y financiero de los convenios, las cuales se anexan como evidencia.
Frente a lo indicado se observaron los siguientes documentos:
</t>
    </r>
    <r>
      <rPr>
        <b/>
        <sz val="11"/>
        <rFont val="Arial"/>
        <family val="2"/>
      </rPr>
      <t>Acta No. 4 del 11/11/2022</t>
    </r>
    <r>
      <rPr>
        <sz val="11"/>
        <rFont val="Arial"/>
        <family val="2"/>
      </rPr>
      <t xml:space="preserve">, la cual contiene el estado y las gestiones adelantadas para los siguientes convenios, a saber: No. 1204 DE 2021, 1170 DE 2019 AMAZON CONSERVATION TEAM – ACT, No. 1332-2021 PNUD, No. 386-2022 CA, No. 388-2022 CA, OLEODUCTO BICENTENARIO DE COLOMBIA S.A.S., PARQUES NACIONALES NATURALES DE COLOMBIA Y CORPORACIÓN ESCUELA PARA EL DESARROLLO DE LA DEMOCRACIA, No. 155-2200 OLEODUCTO BICENTENARIO DE COLOMBIA S.A.S y No. 1387 - 2022 CONSEJO COMUNITARIO BAJO POTEDO.
</t>
    </r>
    <r>
      <rPr>
        <b/>
        <sz val="11"/>
        <rFont val="Arial"/>
        <family val="2"/>
      </rPr>
      <t>Acta No. 5 del 30/11/2022</t>
    </r>
    <r>
      <rPr>
        <sz val="11"/>
        <rFont val="Arial"/>
        <family val="2"/>
      </rPr>
      <t>, la cual contiene el estado y las gestiones adelantadas para los siguientes convenios, a saber: CONVENIO DE COOPERACIÓN CELEBRADO ENTRE OLEODUCTO BICENTENARIO DE COLOMBIA S.A.S., PARQUES NACIONALES NATURALES DE COLOMBIA, AGENCIA NACIONAL DE TIERRAS Y CORPORACIÓN ESCUELA PARA EL DESARROLLO DE LA DEMOCRACIA, CONVENIO 1204 DE 2021, Contrato 1233 de 2022 IGAC, CONVENIO DE ASOCIACIÓN CON EL CONSEJO COMUNITARIO BAJO POTEDO 1387 - 2022, CONVENIO INTERADMINISTRATIVO ELECTRÓNICO (Contrato ANT -CI-1155-2200) SUSCRITO ENTRE AGENCIA NACIONAL DE TIERRAS Y OLEODUCTO BICENTENARIO DE COLOMBIA S.A.S, CONVENIO 1170 DE 2019 SUSCRITO ENTRE LA AGENCIA NACIONAL DE TIERRAS – ANT Y
AMAZON CONSERVATION TEAM – ACT, CONVENIO DE COOPERACIÓN INTERNACIONAL No. 1332-2021 ANT– PNUD, ZANJON DE GARRAPATERO: ANT-CA- 1388-2022, ASOCIT ANT-CA- 1386-2022, CONVENIO 1550 -2020 y CONVENIO 1251- 2021 ASOCIT.
La acción de mejora se encuentra en términos, su finalización está programada para el 30/04/2023;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  No obstante, se hace necesario que las evidencias correspondan a la planificación de la acción, por lo cual se invita a la Dependencia responsable de ejecución a adelantar las mesas en la periodicidad establecida, a saber, mensual.  Se solicita que, para el próximo seguimiento se aportes las actas correspondientes a los meses de diciembre 2022, enero, febrero y marzo del 2023.</t>
    </r>
  </si>
  <si>
    <t xml:space="preserve">Reporte de la gestión y/o cumplimiento de las acciones de mejora continua
Responsable de Ejecución
II Trimestre del 2020
</t>
  </si>
  <si>
    <t xml:space="preserve">Reporte de la gestión y/o cumplimiento de las acciones de mejora continua
Responsable de Ejecución
III Trimestre del 2020
</t>
  </si>
  <si>
    <t xml:space="preserve">Reporte de la gestión y/o cumplimiento de las acciones de mejora continua
Responsable de Ejecución
IV Trimestre del 2020
</t>
  </si>
  <si>
    <t>Diseñar y socializar un  procedimiento  Adm de predios fiscales patrimoniales y  Adm de predios baldíos,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</si>
  <si>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 Actividad Ejecutada.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</si>
  <si>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 (A).</t>
    </r>
    <r>
      <rPr>
        <sz val="11"/>
        <color indexed="8"/>
        <rFont val="Arial"/>
        <family val="2"/>
      </rPr>
      <t xml:space="preserve"> Avalúos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</si>
  <si>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family val="2"/>
      </rPr>
      <t xml:space="preserve">Hallazgo 8. </t>
    </r>
    <r>
      <rPr>
        <sz val="11"/>
        <color indexed="8"/>
        <rFont val="Arial"/>
        <family val="2"/>
      </rPr>
      <t>Formatos de caracterización de inmuebles. Con respecto a los formatos de caracterización de inmuebles se evidenció lo siguiente: Deficiencias en el levantamiento de la información de predios del Fondo Nacional Agrario en Bolívar, afectando el procesamiento de los formatos de caracterización de inmuebles considerando que la cláusula 7, Productos a entregar por parte la Universidad, del contrato interadministrativo No.00560 de 02/08/2012 suscrito con la Universidad Distrital Francisco José de Caldas, establece en el numeral 1,2, que la información sobre la caracterización del predio o parcela se recopilará en el formato de caracterización.</t>
    </r>
  </si>
  <si>
    <r>
      <t>INCODER.</t>
    </r>
    <r>
      <rPr>
        <b/>
        <sz val="11"/>
        <color indexed="8"/>
        <rFont val="Arial"/>
        <family val="2"/>
      </rPr>
      <t xml:space="preserve"> ACES Administración de Baldíos - septiembre 2014:</t>
    </r>
    <r>
      <rPr>
        <sz val="11"/>
        <color indexed="8"/>
        <rFont val="Arial"/>
        <family val="2"/>
      </rPr>
      <t xml:space="preserve"> 
Actuación Especial sobre la política de Administración de Baldíos y el cumplimiento de Metas en el Plan Nacional de Desarrollo y Atención de Denuncias sobre la Adjudicación y la Acumulación Irregular de Predios Baldíos en los Departamentos de Antioquia, Caquetá, Córdoba, meta y Vichada.</t>
    </r>
  </si>
  <si>
    <t xml:space="preserve">Actualizar progresivamente el aplicativo de titulación de baldíos a personas naturales, en cuanto a las solicitudes de adjudicación que se encuentran en trámite 
</t>
  </si>
  <si>
    <t xml:space="preserve">Revisar las solicitudes de adjudicación en trámite con el fin de actualizar la información del aplicativo  de titulación de baldíos a personas naturales y generar un informe al respecto
</t>
  </si>
  <si>
    <t>Posible inexistencia de controles en procedimiento para la adjudicación de baldíos y/o desconocimiento de las disposiciones existentes por parte de quienes intervienen en la ejecución d e la actividad</t>
  </si>
  <si>
    <r>
      <t xml:space="preserve">Adelantar las decisiones de trámite necesarias en el procedimiento agrario de clarificación, provenientes de la sentencia T488 del </t>
    </r>
    <r>
      <rPr>
        <b/>
        <sz val="11"/>
        <color indexed="8"/>
        <rFont val="Arial"/>
        <family val="2"/>
      </rPr>
      <t>2014,</t>
    </r>
    <r>
      <rPr>
        <sz val="11"/>
        <color indexed="8"/>
        <rFont val="Arial"/>
        <family val="2"/>
      </rPr>
      <t xml:space="preserve"> en cuanto a la naturaleza de la propiedad.</t>
    </r>
  </si>
  <si>
    <t xml:space="preserve">Adelantar las actividades del procedimiento admirativo especial agrario, en lo referente a la clarificación de predios, de acuerdo con lo ordenado sentencia T488 del 2014. </t>
  </si>
  <si>
    <r>
      <rPr>
        <b/>
        <sz val="11"/>
        <color indexed="8"/>
        <rFont val="Arial"/>
        <family val="2"/>
      </rPr>
      <t xml:space="preserve">Hallazgo 6. </t>
    </r>
    <r>
      <rPr>
        <sz val="11"/>
        <color indexed="8"/>
        <rFont val="Arial"/>
        <family val="2"/>
      </rPr>
      <t xml:space="preserve">Solicitudes de Registro de Medida de Protección: 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</si>
  <si>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t>Informe de Gestión de estudios jurídicos realizados.</t>
  </si>
  <si>
    <t>Posibles incumplimientos en lo establecido en el Auto 173 de 2012.
Posibles deficiencias en la gestión para la adquisición de predios</t>
  </si>
  <si>
    <t xml:space="preserve">Constituir el resguardo indígena JIW , en cumplimiento del Auto 173 de 2012.
Adquisición de predios para la reubicación de la comunidad JIW.
</t>
  </si>
  <si>
    <t>Se adquirieron los siguientes predios: La Rebelde Lote A MI 236-54515, La Conquista con MI 236-12809, Pacora MI 236-14507 y La Virginia con MI 368-51424.</t>
  </si>
  <si>
    <r>
      <rPr>
        <b/>
        <sz val="11"/>
        <color indexed="8"/>
        <rFont val="Arial"/>
        <family val="2"/>
      </rPr>
      <t xml:space="preserve">Hallazgo 13. </t>
    </r>
    <r>
      <rPr>
        <b/>
        <sz val="11"/>
        <color rgb="FF000000"/>
        <rFont val="Arial"/>
        <family val="2"/>
      </rPr>
      <t xml:space="preserve">Solicitud de Ampliación del Resguardo Caño Jabón- Comunidad Sikuani, Mapiripán (Meta). INCODER.  </t>
    </r>
    <r>
      <rPr>
        <sz val="11"/>
        <color indexed="8"/>
        <rFont val="Arial"/>
        <family val="2"/>
      </rPr>
      <t>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</si>
  <si>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 xml:space="preserve">Posibles deficiencias en la solicitud de ampliación del resguardo Caño - Jabón,  Comunidad Sikuani.  </t>
  </si>
  <si>
    <r>
      <rPr>
        <b/>
        <sz val="11"/>
        <color indexed="8"/>
        <rFont val="Arial"/>
        <family val="2"/>
      </rPr>
      <t xml:space="preserve">Hallazgo 13. </t>
    </r>
    <r>
      <rPr>
        <b/>
        <sz val="11"/>
        <color rgb="FF000000"/>
        <rFont val="Arial"/>
        <family val="2"/>
      </rPr>
      <t>Solicitud de Ampliación del Resguardo Caño Jabón- Comunidad Sikuani, Mapiripán (Meta). INCODER.</t>
    </r>
    <r>
      <rPr>
        <sz val="11"/>
        <color indexed="8"/>
        <rFont val="Arial"/>
        <family val="2"/>
      </rPr>
      <t xml:space="preserve"> 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</si>
  <si>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Socializar con la comunidad del resguardo Caño Jabón, los requisitos establecidos para la ampliación de resguardos al interior d e la Agencia</t>
  </si>
  <si>
    <r>
      <rPr>
        <b/>
        <sz val="11"/>
        <color indexed="8"/>
        <rFont val="Arial"/>
        <family val="2"/>
      </rPr>
      <t xml:space="preserve">Hallazgo 15.  </t>
    </r>
    <r>
      <rPr>
        <sz val="11"/>
        <color indexed="8"/>
        <rFont val="Arial"/>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totalidad de los soportes de la gestión de la Entidad en cumplimiento de la Orden</t>
    </r>
  </si>
  <si>
    <r>
      <rPr>
        <b/>
        <sz val="11"/>
        <color indexed="8"/>
        <rFont val="Arial"/>
        <family val="2"/>
      </rPr>
      <t xml:space="preserve">Hallazgo  16. </t>
    </r>
    <r>
      <rPr>
        <sz val="11"/>
        <color indexed="8"/>
        <rFont val="Arial"/>
        <family val="2"/>
      </rPr>
      <t xml:space="preserve"> El Juzgado de Restitución de Tierras de Ibagué, profirió sentencia el 25 de noviembre de 2013 donde ordena la restitución del predio "La Aurora". 
Revisada la carpeta correspondiente, se observa que este fue adjudicado mediante resolución 0568 de 8 de noviembre de 2012, es decir que el Instituto ya había efectuado la adjudicación, antes de surtido el proceso de restitución por la UAEGRT.</t>
    </r>
  </si>
  <si>
    <t>Posibles deficiencias al seguimiento de las acciones asociadas a la protección los territorios de las comunidades afrodescendientes en Jiguamiandó y Curvaradó</t>
  </si>
  <si>
    <t xml:space="preserve">Restitución material del territorio a las  de Comunidades de Jiguamiandó y Curvaradó </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</si>
  <si>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palenqueras"</t>
  </si>
  <si>
    <r>
      <rPr>
        <b/>
        <sz val="11"/>
        <color theme="1"/>
        <rFont val="Arial"/>
        <family val="2"/>
      </rPr>
      <t xml:space="preserve">Hallazgo 1. </t>
    </r>
    <r>
      <rPr>
        <sz val="11"/>
        <color theme="1"/>
        <rFont val="Arial"/>
        <family val="2"/>
      </rPr>
      <t>GESTION PROYECTO ADQUISICIÓN DE TIERRAS.  Para la vigencia 2012 el INCODER apropió recursos del presupuesto asignado, por valor de $8,000 millones, para el proy+E106:E175ecto de "Adquisición de Tierras a Comunidades Indígenas del Cauca - Decreto 982 de 1999". Para su ejecución, el INCODER trasladó en dicha vigencia $7,220,8 millones al Convenio No.789 de 2011...</t>
    </r>
  </si>
  <si>
    <t>Adelantar el proceso de contratación de avalúos comerciales antes de empezar el segundo semestre de cada año</t>
  </si>
  <si>
    <t>Lo anterior, dado que los recursos se manejan en una misma cuenta bajo unidad de caja, sin contabilidad separada, lo cual conlleva riesgos de confusión ya que se pueden utilizar recursos de un proyecto para actividades de otro, en desmendro de los presupuestos asignados y programados para cada uno de ellos</t>
  </si>
  <si>
    <r>
      <rPr>
        <b/>
        <sz val="11"/>
        <color indexed="8"/>
        <rFont val="Arial"/>
        <family val="2"/>
      </rPr>
      <t>Hallazgo 4. COMPROMISOS ACTA 21 DE NOVIEMBRE DE 2009</t>
    </r>
    <r>
      <rPr>
        <sz val="11"/>
        <color indexed="8"/>
        <rFont val="Arial"/>
        <family val="2"/>
      </rPr>
      <t>. En el acta operativa derivada del Decreto 982 de 1999, de fecha 21 de noviembre de 2009, el INCODER  se comprometió con el CRIC a destinar recursos necesarios y suficientes para adelantar los estudios socioeconómicos que permitieran constituir y/o ampliar los Resguardos a 27 comunidades Indígenas...</t>
    </r>
  </si>
  <si>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Lopez Adentro, Buenavista, Kizgo y Peinado".</t>
  </si>
  <si>
    <t xml:space="preserve">formación a funcionarios </t>
  </si>
  <si>
    <t xml:space="preserve">reevaluación de los contratistas </t>
  </si>
  <si>
    <r>
      <rPr>
        <b/>
        <sz val="11"/>
        <color indexed="8"/>
        <rFont val="Arial"/>
        <family val="2"/>
      </rPr>
      <t>Hallazgo 7.  GIRO DE LOS RECURSOS CONVENIO 789 DE 2011.</t>
    </r>
    <r>
      <rPr>
        <sz val="11"/>
        <color indexed="8"/>
        <rFont val="Arial"/>
        <family val="2"/>
      </rPr>
      <t xml:space="preserve"> Para el convenio interadministrativo No.789 de 2011, suscrito con el Banco Agrario, con un valor inicial de $32,263,000,000, se realizaron dos adiciones en valor, forma y traslado de recurso. La primera de ellas, sin fecha, lo modifica en los siguientes términos:...</t>
    </r>
  </si>
  <si>
    <r>
      <rPr>
        <b/>
        <sz val="11"/>
        <color indexed="8"/>
        <rFont val="Arial"/>
        <family val="2"/>
      </rPr>
      <t>Hallazgo 8. LIQUIDACION CONVENIO No.553 DE 2012</t>
    </r>
    <r>
      <rPr>
        <sz val="11"/>
        <color indexed="8"/>
        <rFont val="Arial"/>
        <family val="2"/>
      </rPr>
      <t>. El INCODER suscribió el Convenio 553 del 30 de Julio de 2012, con la Universidad Javeriana, cuyo objeto consistió en "Aunar recursos técnicos, administrativos, financieros y humanos para desarrollar un estudio de caracterización de derechos, posesión y aspiraciones territoriales étnicas en los Departamentos ...</t>
    </r>
  </si>
  <si>
    <t>Lo anterior ocasionado por falta de seguimiento y control, lo que no permite definir el estado final o balance económico y de cumplimiento obligacional del contrato.</t>
  </si>
  <si>
    <r>
      <t xml:space="preserve">INCODER. </t>
    </r>
    <r>
      <rPr>
        <b/>
        <sz val="11"/>
        <color indexed="8"/>
        <rFont val="Arial"/>
        <family val="2"/>
      </rPr>
      <t>ACES Acumulación Baldío</t>
    </r>
    <r>
      <rPr>
        <sz val="11"/>
        <color indexed="8"/>
        <rFont val="Arial"/>
        <family val="2"/>
      </rPr>
      <t>s</t>
    </r>
    <r>
      <rPr>
        <b/>
        <sz val="11"/>
        <color indexed="8"/>
        <rFont val="Arial"/>
        <family val="2"/>
      </rPr>
      <t xml:space="preserve"> Altillanura - febrero 2014</t>
    </r>
    <r>
      <rPr>
        <sz val="11"/>
        <color indexed="8"/>
        <rFont val="Arial"/>
        <family val="2"/>
      </rPr>
      <t>:
Actuación Especial sobre la Acumulación Irregular de Predios Baldíos en la Altillanura Colombiana. Vigencia Fiscal 2012.</t>
    </r>
  </si>
  <si>
    <t>Adelantar las actividades del procedimiento admirativo especial agrario, en lo referente a la recuperación de baldíos.</t>
  </si>
  <si>
    <r>
      <rPr>
        <b/>
        <sz val="11"/>
        <color indexed="8"/>
        <rFont val="Arial"/>
        <family val="2"/>
      </rPr>
      <t>Hallazgo 17</t>
    </r>
    <r>
      <rPr>
        <sz val="11"/>
        <color indexed="8"/>
        <rFont val="Arial"/>
        <family val="2"/>
      </rPr>
      <t xml:space="preserve">. </t>
    </r>
    <r>
      <rPr>
        <b/>
        <sz val="11"/>
        <color indexed="8"/>
        <rFont val="Arial"/>
        <family val="2"/>
      </rPr>
      <t xml:space="preserve"> Información Base de datos INCODER</t>
    </r>
    <r>
      <rPr>
        <sz val="11"/>
        <color indexed="8"/>
        <rFont val="Arial"/>
        <family val="2"/>
      </rPr>
      <t xml:space="preserve">. La inscripción de un predio en el registro de tierras despojadas requiere de una serie de validaciones que debe efectuar la Unidad a través de las bases de datos de las entidades involucradas en el proceso, permitiendo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baldíos de propiedad del estado, así como la adjudicación de los mismos. </t>
    </r>
  </si>
  <si>
    <r>
      <t xml:space="preserve">INCODER. </t>
    </r>
    <r>
      <rPr>
        <b/>
        <sz val="11"/>
        <color indexed="8"/>
        <rFont val="Arial"/>
        <family val="2"/>
      </rPr>
      <t>ACES - Etnias:</t>
    </r>
    <r>
      <rPr>
        <sz val="11"/>
        <color indexed="8"/>
        <rFont val="Arial"/>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</si>
  <si>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t>Diseñar y publicar un  procedimiento, que contenga controles relacionados con la adquisición de predios para comunidades étnicas.</t>
  </si>
  <si>
    <r>
      <rPr>
        <b/>
        <sz val="11"/>
        <color indexed="8"/>
        <rFont val="Arial"/>
        <family val="2"/>
      </rPr>
      <t xml:space="preserve">Hallazgo 15. </t>
    </r>
    <r>
      <rPr>
        <sz val="11"/>
        <color indexed="8"/>
        <rFont val="Arial"/>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</si>
  <si>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t>Establecer en la política de cierre de vigencia los requisitos para la constitución de cuentas por pagar.</t>
  </si>
  <si>
    <t>Posible insuficiencia o inexistencia de instrumentos para la atención de denuncias</t>
  </si>
  <si>
    <t>Posible insuficiencia o inexistencia de seguimiento al estado de los procesos disciplinarios de la entidad</t>
  </si>
  <si>
    <t>Realizar un seguimiento al estado de los procesos disciplinarios de la Agencia</t>
  </si>
  <si>
    <r>
      <rPr>
        <b/>
        <sz val="11"/>
        <color indexed="8"/>
        <rFont val="Arial"/>
        <family val="2"/>
      </rPr>
      <t>Hallazgo 3.</t>
    </r>
    <r>
      <rPr>
        <sz val="11"/>
        <color indexed="8"/>
        <rFont val="Arial"/>
        <family val="2"/>
      </rPr>
      <t xml:space="preserve">  Se verificaron tres predios ubicados en el municipio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</si>
  <si>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family val="2"/>
      </rPr>
      <t>Hallazgo 5.</t>
    </r>
    <r>
      <rPr>
        <sz val="11"/>
        <color indexed="8"/>
        <rFont val="Arial"/>
        <family val="2"/>
      </rPr>
      <t xml:space="preserve">  Se verificaron diez  predios ubicados en el municipio de Pto Lopez - Meta, los cuales provienen de adjudicación de Baldíos y suman el área de 3104 has, sobrepasando la UAF que para esta zona se encuentra entre 680 a 920 has contraviniendo con la función expresa del párrafo 9 del art 72  Ley 160 /94, generando  detrimento en le patrimonio de la Nación en la cuantía de $6.694.093.980, ...</t>
    </r>
  </si>
  <si>
    <r>
      <rPr>
        <b/>
        <sz val="11"/>
        <color indexed="8"/>
        <rFont val="Arial"/>
        <family val="2"/>
      </rPr>
      <t xml:space="preserve">Hallazgo 6. </t>
    </r>
    <r>
      <rPr>
        <sz val="11"/>
        <color indexed="8"/>
        <rFont val="Arial"/>
        <family val="2"/>
      </rPr>
      <t xml:space="preserve"> Se verificaron tres predios ubicados en el municipio de Pto Lopez - Meta, los cuales provienen de adjudicación de Baldíos y suman el área de 2953 has, sobrepasando la UAF que para esta zona se encuentra entre 680 a 920 has contraviniendo con la función expresa del párrafo 9 del art 72 Ley 160/94, generando un presunto detrimento en le patrimonio de la Nación en la cuantía de $5.678.100.875</t>
    </r>
  </si>
  <si>
    <r>
      <rPr>
        <b/>
        <sz val="11"/>
        <color indexed="8"/>
        <rFont val="Arial"/>
        <family val="2"/>
      </rPr>
      <t xml:space="preserve">Hallazgo 7. </t>
    </r>
    <r>
      <rPr>
        <sz val="11"/>
        <color indexed="8"/>
        <rFont val="Arial"/>
        <family val="2"/>
      </rPr>
      <t xml:space="preserve"> Se verificaron tres  predios ubicados en el municipio de Pto Lopez - Meta, los cuales provienen de adjudicación de Baldíos y suman el área de 2550 has, sobrepasando la UAF que para esta zona se encuentra entre 680 a 920 has contraviniendo con la función expresa del párrafo 9 del art 72 Ley 160 /94, generando  detrimento en le patrimonio de la Nación en la cuantía de $723.320.600, ...</t>
    </r>
  </si>
  <si>
    <r>
      <rPr>
        <b/>
        <sz val="11"/>
        <color indexed="8"/>
        <rFont val="Arial"/>
        <family val="2"/>
      </rPr>
      <t xml:space="preserve">Hallazgo 8.  </t>
    </r>
    <r>
      <rPr>
        <sz val="11"/>
        <color indexed="8"/>
        <rFont val="Arial"/>
        <family val="2"/>
      </rPr>
      <t>Se verificaron cinco predios ubicados en los municipios Santa Rosalía y la primavera (Vichada) los cuales provienen de adjudicación de Baldíos y suman el área de 6585 has sobrepasando la UAF que para esta zona se encuentra entre 946 y 1294 has contraviniendo con la función expresa del N° 9 del art 72  Ley 160/94, generando  detrimento en el patrimonio de la Nación en la cuantía de $758254000...</t>
    </r>
  </si>
  <si>
    <r>
      <rPr>
        <b/>
        <sz val="11"/>
        <color indexed="8"/>
        <rFont val="Arial"/>
        <family val="2"/>
      </rPr>
      <t>Hallazgo 30.</t>
    </r>
    <r>
      <rPr>
        <sz val="11"/>
        <color indexed="8"/>
        <rFont val="Arial"/>
        <family val="2"/>
      </rPr>
      <t xml:space="preserve"> (A). El avance en las metas físicas proyectadas para la vigencia 2013, es deficiente, afectándose el cumplimiento de los objetivos sociales de ordenamiento productivo que se pretenden con el proyecto.</t>
    </r>
    <r>
      <rPr>
        <b/>
        <sz val="11"/>
        <color indexed="8"/>
        <rFont val="Arial"/>
        <family val="2"/>
      </rPr>
      <t xml:space="preserve"> </t>
    </r>
  </si>
  <si>
    <r>
      <rPr>
        <b/>
        <sz val="11"/>
        <color indexed="8"/>
        <rFont val="Arial"/>
        <family val="2"/>
      </rPr>
      <t>Hallazgo 35.</t>
    </r>
    <r>
      <rPr>
        <sz val="11"/>
        <color indexed="8"/>
        <rFont val="Arial"/>
        <family val="2"/>
      </rPr>
      <t xml:space="preserve"> Base de Datos Sistema de Información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</si>
  <si>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family val="2"/>
      </rPr>
      <t>Hallazgo 69.</t>
    </r>
    <r>
      <rPr>
        <sz val="11"/>
        <color indexed="8"/>
        <rFont val="Arial"/>
        <family val="2"/>
      </rPr>
      <t xml:space="preserve">  Inventario Fondo Nacional Agrario.
La entidad no ha realizado la depuración de los inventarios por seccionales a pesar de que estos se entregaron en la vigencia 2012 y en el 2013, no se realizó la depuración debida, por lo tanto esta cuenta presenta incertidumbre $101.402.6 millones valor registrado en predios no aptos.</t>
    </r>
  </si>
  <si>
    <r>
      <rPr>
        <b/>
        <sz val="11"/>
        <color indexed="8"/>
        <rFont val="Arial"/>
        <family val="2"/>
      </rPr>
      <t>Hallazgo 73.</t>
    </r>
    <r>
      <rPr>
        <sz val="11"/>
        <color indexed="8"/>
        <rFont val="Arial"/>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cumplimiento de los requisitos legales por no haberse recibido el  servicio contratado,</t>
    </r>
  </si>
  <si>
    <t>Se observó cuadro de mando de control, el cual incluye los indicadores definidos para cada uno de los objetivos y perspectivas definidas.</t>
  </si>
  <si>
    <r>
      <rPr>
        <b/>
        <sz val="11"/>
        <color indexed="8"/>
        <rFont val="Arial"/>
        <family val="2"/>
      </rPr>
      <t>Hallazgo 9.</t>
    </r>
    <r>
      <rPr>
        <sz val="11"/>
        <color indexed="8"/>
        <rFont val="Arial"/>
        <family val="2"/>
      </rPr>
      <t xml:space="preserve"> Comité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</si>
  <si>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t>Se evidenciaron los registros de asistencia de las diferentes jornadas de mesas de trabajo realizadas los días 13,17,18,19 y 30 de octubre de 2017 por la Secretaria general y el apoyo del Grupo Interno de Gestión Contractual</t>
  </si>
  <si>
    <r>
      <rPr>
        <b/>
        <sz val="11"/>
        <color indexed="8"/>
        <rFont val="Arial"/>
        <family val="2"/>
      </rPr>
      <t>Hallazgo 20</t>
    </r>
    <r>
      <rPr>
        <sz val="11"/>
        <color indexed="8"/>
        <rFont val="Arial"/>
        <family val="2"/>
      </rPr>
      <t xml:space="preserve">. </t>
    </r>
    <r>
      <rPr>
        <b/>
        <sz val="11"/>
        <color indexed="8"/>
        <rFont val="Arial"/>
        <family val="2"/>
      </rPr>
      <t>Proyecto productivo SIT-01.-2009-C1-ANT-MEd-08</t>
    </r>
    <r>
      <rPr>
        <sz val="11"/>
        <color indexed="8"/>
        <rFont val="Arial"/>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campesinas del proyecto productivo para el logro del objeto social propuesto y se vencieron los términos para el desembolso de 31 millones por concepto de subsidio pendiente por desembolsar, por perder vigencia de acuerdo a los términos establecidos; lo anterior por deficiencias de gestión en la realización del proyecto, lo que no permite el cumplimiento de la misión institucional, en contravía el desarrollo rural. </t>
    </r>
  </si>
  <si>
    <t>Posible inexistencia o insuficiencia de controles en procedimiento para el desembolso o trámite de los subsidios requeridos por los beneficiarios</t>
  </si>
  <si>
    <t>Posible inexistencia de controles en procedimiento para el desembolso o trámite de los subsidios requeridos por los beneficiarios.</t>
  </si>
  <si>
    <r>
      <rPr>
        <b/>
        <sz val="11"/>
        <color indexed="8"/>
        <rFont val="Arial"/>
        <family val="2"/>
      </rPr>
      <t>Hallazgo 24.</t>
    </r>
    <r>
      <rPr>
        <sz val="11"/>
        <color indexed="8"/>
        <rFont val="Arial"/>
        <family val="2"/>
      </rPr>
      <t xml:space="preserve"> </t>
    </r>
    <r>
      <rPr>
        <b/>
        <sz val="11"/>
        <color indexed="8"/>
        <rFont val="Arial"/>
        <family val="2"/>
      </rPr>
      <t xml:space="preserve">Impacto de inversión en compra de predio y proyecto productivo. </t>
    </r>
    <r>
      <rPr>
        <sz val="11"/>
        <color indexed="8"/>
        <rFont val="Arial"/>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caracterizar técnicamente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</si>
  <si>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family val="2"/>
      </rPr>
      <t>Hallazgo 25.</t>
    </r>
    <r>
      <rPr>
        <sz val="11"/>
        <color indexed="8"/>
        <rFont val="Arial"/>
        <family val="2"/>
      </rPr>
      <t xml:space="preserve"> </t>
    </r>
    <r>
      <rPr>
        <b/>
        <sz val="11"/>
        <color indexed="8"/>
        <rFont val="Arial"/>
        <family val="2"/>
      </rPr>
      <t xml:space="preserve">Evaluación ambiental de predios en la adjudicación del Subsidio Integral para la Adquisición de Tierras. </t>
    </r>
    <r>
      <rPr>
        <sz val="11"/>
        <color indexed="8"/>
        <rFont val="Arial"/>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soporte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</si>
  <si>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t>Diseñar y socializar tres  procedimientos:  1) Materialización del subsidio-Apoyo para cubrir los requerimientos financieros. 2) Adjudicación del Subsidio Integral de Reforma Agraria y 3) Materialización del subsidio-Adquisición del predio.</t>
  </si>
  <si>
    <t xml:space="preserve">Diseñar y publicar un  procedimiento, que contenga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</si>
  <si>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r>
      <rPr>
        <b/>
        <sz val="11"/>
        <color indexed="8"/>
        <rFont val="Arial"/>
        <family val="2"/>
      </rPr>
      <t>Hallazgo 35</t>
    </r>
    <r>
      <rPr>
        <sz val="11"/>
        <color indexed="8"/>
        <rFont val="Arial"/>
        <family val="2"/>
      </rPr>
      <t xml:space="preserve">. </t>
    </r>
    <r>
      <rPr>
        <b/>
        <sz val="11"/>
        <color indexed="8"/>
        <rFont val="Arial"/>
        <family val="2"/>
      </rPr>
      <t>Devolución del 50% del valor en las entregas de suministros a los beneficiarios.</t>
    </r>
    <r>
      <rPr>
        <sz val="11"/>
        <color indexed="8"/>
        <rFont val="Arial"/>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</si>
  <si>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t>Realizar una socialización de los proyectos de inversión que se gestionen para etnias con el personal d e la Dirección de Asuntos Étnicos</t>
  </si>
  <si>
    <r>
      <rPr>
        <b/>
        <sz val="11"/>
        <color indexed="8"/>
        <rFont val="Arial"/>
        <family val="2"/>
      </rPr>
      <t>Hallazgo 40.</t>
    </r>
    <r>
      <rPr>
        <sz val="11"/>
        <color indexed="8"/>
        <rFont val="Arial"/>
        <family val="2"/>
      </rPr>
      <t xml:space="preserve"> </t>
    </r>
    <r>
      <rPr>
        <b/>
        <sz val="11"/>
        <color indexed="8"/>
        <rFont val="Arial"/>
        <family val="2"/>
      </rPr>
      <t xml:space="preserve">Subcontratos compra de suministros Convenio 619. </t>
    </r>
    <r>
      <rPr>
        <sz val="11"/>
        <color indexed="8"/>
        <rFont val="Arial"/>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concentración de la contratación, falta de capacidad del contratista para dar cumplimiento con las entregas en los plazos, el contratista subcontrata, no se conformo comité de compras.</t>
    </r>
  </si>
  <si>
    <r>
      <rPr>
        <b/>
        <sz val="11"/>
        <color indexed="8"/>
        <rFont val="Arial"/>
        <family val="2"/>
      </rPr>
      <t>Hallazgo  41. Justificación pagos Convenio 619 de 2014.</t>
    </r>
    <r>
      <rPr>
        <sz val="11"/>
        <color indexed="8"/>
        <rFont val="Arial"/>
        <family val="2"/>
      </rPr>
      <t xml:space="preserve"> los soportes para el pago del segundo desembolso se presentan debilidades: las actas del comité coordinador no se evidencia la revisión análisis y conceptualización del 2do informe, la certificación del supervisor no se evidencias fechas, la planilla de aportes que se adjunta no corresponde al mes pagado.  </t>
    </r>
  </si>
  <si>
    <r>
      <rPr>
        <b/>
        <sz val="11"/>
        <color indexed="8"/>
        <rFont val="Arial"/>
        <family val="2"/>
      </rPr>
      <t xml:space="preserve">Hallazgo 43. Propiedad de equipos adquiridos con cargo al Convenio 619 de 2014. </t>
    </r>
    <r>
      <rPr>
        <sz val="11"/>
        <color indexed="8"/>
        <rFont val="Arial"/>
        <family val="2"/>
      </rPr>
      <t>Durante la ejecución del convenio se han adquirido equipos por valor de 414 millones. El convenio no estipula el destino final de los bienes o equipos adquiridos con los aportes del Incoder.</t>
    </r>
  </si>
  <si>
    <r>
      <rPr>
        <b/>
        <sz val="11"/>
        <color indexed="8"/>
        <rFont val="Arial"/>
        <family val="2"/>
      </rPr>
      <t>Hallazgo 44</t>
    </r>
    <r>
      <rPr>
        <sz val="11"/>
        <color indexed="8"/>
        <rFont val="Arial"/>
        <family val="2"/>
      </rPr>
      <t xml:space="preserve">. </t>
    </r>
    <r>
      <rPr>
        <b/>
        <sz val="11"/>
        <color indexed="8"/>
        <rFont val="Arial"/>
        <family val="2"/>
      </rPr>
      <t xml:space="preserve">Estados Financieros convenio 619 de 2014. </t>
    </r>
    <r>
      <rPr>
        <sz val="11"/>
        <color indexed="8"/>
        <rFont val="Arial"/>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 2649 del 93, por lo que no se conoce el estado real del convenio y de las inversiones.</t>
    </r>
  </si>
  <si>
    <t>Posible desconocimiento por parte del personal del proceso contable de los requerimientos vigentes para la elaboración de las notas a los estados financieros</t>
  </si>
  <si>
    <r>
      <rPr>
        <b/>
        <sz val="11"/>
        <color indexed="8"/>
        <rFont val="Arial"/>
        <family val="2"/>
      </rPr>
      <t>Hallazgo 46.</t>
    </r>
    <r>
      <rPr>
        <sz val="11"/>
        <color indexed="8"/>
        <rFont val="Arial"/>
        <family val="2"/>
      </rPr>
      <t xml:space="preserve"> </t>
    </r>
    <r>
      <rPr>
        <b/>
        <sz val="11"/>
        <color indexed="8"/>
        <rFont val="Arial"/>
        <family val="2"/>
      </rPr>
      <t xml:space="preserve">Participación del Incoder. Contrato interadministrativo 579 de 2014. </t>
    </r>
    <r>
      <rPr>
        <sz val="11"/>
        <color indexed="8"/>
        <rFont val="Arial"/>
        <family val="2"/>
      </rPr>
      <t xml:space="preserve">  SINCHI (Implementación de modelos prácticos de producción piscícola de consumo humano -programa cadenas productivas sostenibles) segunda fase del Plan Fronteras del Plan Estratégico del Ministerio de Relaciones Exteriores, que persigue el desarrollo fronterizo sin distingo de la población beneficiaria</t>
    </r>
  </si>
  <si>
    <r>
      <rPr>
        <b/>
        <sz val="11"/>
        <color indexed="8"/>
        <rFont val="Arial"/>
        <family val="2"/>
      </rPr>
      <t>Hallazgo 47.</t>
    </r>
    <r>
      <rPr>
        <sz val="11"/>
        <color indexed="8"/>
        <rFont val="Arial"/>
        <family val="2"/>
      </rPr>
      <t xml:space="preserve"> </t>
    </r>
    <r>
      <rPr>
        <b/>
        <sz val="11"/>
        <color indexed="8"/>
        <rFont val="Arial"/>
        <family val="2"/>
      </rPr>
      <t>Supervisión Contrato Interadministrativo 579 de 2014 SINCH</t>
    </r>
    <r>
      <rPr>
        <sz val="11"/>
        <color indexed="8"/>
        <rFont val="Arial"/>
        <family val="2"/>
      </rPr>
      <t>I. Las funciones de supervisión serán ejercidas por coordinador del grupo interno de trabajo del Plan fronteras, subgerente de promoción y Director del Instituto SINCHI. Se evidencia concentración de funciones del subgerente de promoción</t>
    </r>
  </si>
  <si>
    <r>
      <rPr>
        <b/>
        <sz val="11"/>
        <color indexed="8"/>
        <rFont val="Arial"/>
        <family val="2"/>
      </rPr>
      <t>Hallazgo 48.</t>
    </r>
    <r>
      <rPr>
        <sz val="11"/>
        <color indexed="8"/>
        <rFont val="Arial"/>
        <family val="2"/>
      </rPr>
      <t xml:space="preserve"> </t>
    </r>
    <r>
      <rPr>
        <b/>
        <sz val="11"/>
        <color indexed="8"/>
        <rFont val="Arial"/>
        <family val="2"/>
      </rPr>
      <t>Pagos Contrato 579 de 2014 - Instituto Amazónico de investigación Científica - SINCHI.</t>
    </r>
    <r>
      <rPr>
        <sz val="11"/>
        <color indexed="8"/>
        <rFont val="Arial"/>
        <family val="2"/>
      </rPr>
      <t xml:space="preserve"> Debilidades en la orden de pago presupuestal: fecha de recibo de la certificación del supervisor ni el periodo certificado, en los informes adjuntos no se observa evidencia de avance del contrato.</t>
    </r>
  </si>
  <si>
    <t>No aplica. Actividad ejecutada con corte al II Semestre del 2018.</t>
  </si>
  <si>
    <r>
      <rPr>
        <b/>
        <sz val="11"/>
        <color indexed="8"/>
        <rFont val="Arial"/>
        <family val="2"/>
      </rPr>
      <t>Hallazgo 51. Informe de gestión - ejecución metas físicas y presupuesto implementación del Ordenamiento, Protección y Regularización de Tierras a nivel nacional 2014.</t>
    </r>
    <r>
      <rPr>
        <sz val="11"/>
        <color indexed="8"/>
        <rFont val="Arial"/>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family val="2"/>
      </rPr>
      <t>. .</t>
    </r>
  </si>
  <si>
    <r>
      <rPr>
        <b/>
        <sz val="11"/>
        <color indexed="8"/>
        <rFont val="Arial"/>
        <family val="2"/>
      </rPr>
      <t>Hallazgo 52</t>
    </r>
    <r>
      <rPr>
        <sz val="11"/>
        <color indexed="8"/>
        <rFont val="Arial"/>
        <family val="2"/>
      </rPr>
      <t>.</t>
    </r>
    <r>
      <rPr>
        <b/>
        <sz val="11"/>
        <color indexed="8"/>
        <rFont val="Arial"/>
        <family val="2"/>
      </rPr>
      <t xml:space="preserve"> Formalización de parcelas del Fondo Nacional Agrario.</t>
    </r>
    <r>
      <rPr>
        <sz val="11"/>
        <color indexed="8"/>
        <rFont val="Arial"/>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</si>
  <si>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t>Posibles deficiencias en el cruce de bases de datos de diferentes fuentes de información</t>
  </si>
  <si>
    <t>Realizar cruce de bases de datos con la Superintendencia de Notariado y Registro para identificar predios del FNA que ya hayan sido registrados para actualizar el BPM.</t>
  </si>
  <si>
    <t>Realizar cruce de bases de datos con la Superintendencia de Notariado y Registro para identificar predios del FNA que ya hayan sido registrados para actualizar el BPM</t>
  </si>
  <si>
    <t>La actividad se encuentra dentro de los términos de cumplimiento establecidos, sin embargo, se ha avanzado en la identificación preliminar de los predios.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</si>
  <si>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</si>
  <si>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Posible inexistencia de controles en procedimiento para la notificación de resoluciones de adjudicación y/o desconocimiento de las disposiciones existentes por parte de quienes intervienen en la ejecución d e la actividad</t>
  </si>
  <si>
    <r>
      <rPr>
        <b/>
        <sz val="11"/>
        <color theme="1"/>
        <rFont val="Arial"/>
        <family val="2"/>
      </rPr>
      <t xml:space="preserve">22/01/2018.  </t>
    </r>
    <r>
      <rPr>
        <sz val="11"/>
        <color theme="1"/>
        <rFont val="Arial"/>
        <family val="2"/>
      </rPr>
      <t xml:space="preserve">Se elaboró una guía metodológica para el cálculo de las Unidades Agrícolas Familiares, UAF.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</si>
  <si>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64.</t>
    </r>
    <r>
      <rPr>
        <sz val="11"/>
        <color indexed="8"/>
        <rFont val="Arial"/>
        <family val="2"/>
      </rPr>
      <t xml:space="preserve"> </t>
    </r>
    <r>
      <rPr>
        <b/>
        <sz val="11"/>
        <color indexed="8"/>
        <rFont val="Arial"/>
        <family val="2"/>
      </rPr>
      <t>Liquidación Convenio 781/2011</t>
    </r>
    <r>
      <rPr>
        <sz val="11"/>
        <color indexed="8"/>
        <rFont val="Arial"/>
        <family val="2"/>
      </rPr>
      <t xml:space="preserve">. Banco Agrario-Incoder. </t>
    </r>
  </si>
  <si>
    <r>
      <rPr>
        <b/>
        <sz val="11"/>
        <color indexed="8"/>
        <rFont val="Arial"/>
        <family val="2"/>
      </rPr>
      <t>Hallazgo No. 68. Información del proceso administración de predios del Fondo Nacional Agrario - FNA.</t>
    </r>
    <r>
      <rPr>
        <sz val="11"/>
        <color indexed="8"/>
        <rFont val="Arial"/>
        <family val="2"/>
      </rPr>
      <t xml:space="preserve">  La Dirección Territorial informó que adelantó 9 trámites en la vigencia 2014, pese no se acato orden judicial. Se observa que son 10 actuaciones las que se adelantaron en la vigencia 2014. Los procedimientos de FNA y gestión documental no son aplicados. La  base de datos entregada por la Territorial en Norte de Santander, contiene información inexacta y no genera confiabilidad</t>
    </r>
  </si>
  <si>
    <t>Posible inexistencia de lineamientos para la adjudicación de titulación de baldíos reservado.</t>
  </si>
  <si>
    <r>
      <rPr>
        <b/>
        <sz val="11"/>
        <color indexed="8"/>
        <rFont val="Arial"/>
        <family val="2"/>
      </rPr>
      <t>Hallazgo 110.</t>
    </r>
    <r>
      <rPr>
        <sz val="11"/>
        <color indexed="8"/>
        <rFont val="Arial"/>
        <family val="2"/>
      </rPr>
      <t xml:space="preserve"> </t>
    </r>
    <r>
      <rPr>
        <b/>
        <sz val="11"/>
        <color indexed="8"/>
        <rFont val="Arial"/>
        <family val="2"/>
      </rPr>
      <t xml:space="preserve">Proceso de revocatoria directa. </t>
    </r>
    <r>
      <rPr>
        <sz val="11"/>
        <color indexed="8"/>
        <rFont val="Arial"/>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family val="2"/>
      </rPr>
      <t xml:space="preserve">l. </t>
    </r>
  </si>
  <si>
    <t>Posible inexistencia de instrumentos de planeación para descongestionar revocatorias</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</si>
  <si>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 Por lo anterior no se realizará plan de trabajo ya que ingresa como casos priorizados por la Subdirección, en el cual se iniciará el trámite correspondiente si es procedente ó no el trámite de revocatorias.</t>
  </si>
  <si>
    <r>
      <rPr>
        <b/>
        <sz val="11"/>
        <color indexed="8"/>
        <rFont val="Arial"/>
        <family val="2"/>
      </rPr>
      <t xml:space="preserve">Hallazgo 112. Procesos agrarios de extinción y clarificación de dominio.  </t>
    </r>
    <r>
      <rPr>
        <sz val="11"/>
        <color indexed="8"/>
        <rFont val="Arial"/>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</si>
  <si>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t>Expedir decisiones de fondo, respecto a los procesos agrarios provenientes del extinto INCODER, con el fin de ordenar el territorios en cuanto a su tenencia, ocupación y aprovechamiento.</t>
  </si>
  <si>
    <t>22/01/2018.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
Acta No. 02  CICCI sesión del  24/10/2017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</si>
  <si>
    <r>
      <rPr>
        <b/>
        <sz val="11"/>
        <color indexed="8"/>
        <rFont val="Arial"/>
        <family val="2"/>
      </rPr>
      <t>Hallazgo No. 115.</t>
    </r>
    <r>
      <rPr>
        <sz val="11"/>
        <color indexed="8"/>
        <rFont val="Arial"/>
        <family val="2"/>
      </rPr>
      <t xml:space="preserve"> </t>
    </r>
    <r>
      <rPr>
        <b/>
        <sz val="11"/>
        <color indexed="8"/>
        <rFont val="Arial"/>
        <family val="2"/>
      </rPr>
      <t>Debido proceso en los términos para interponer recurso de reposición conforme a la normatividad vigente.</t>
    </r>
    <r>
      <rPr>
        <sz val="11"/>
        <color indexed="8"/>
        <rFont val="Arial"/>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</si>
  <si>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family val="2"/>
      </rPr>
      <t>Hallazgo 119.</t>
    </r>
    <r>
      <rPr>
        <sz val="11"/>
        <color indexed="8"/>
        <rFont val="Arial"/>
        <family val="2"/>
      </rPr>
      <t xml:space="preserve"> </t>
    </r>
    <r>
      <rPr>
        <b/>
        <sz val="11"/>
        <color indexed="8"/>
        <rFont val="Arial"/>
        <family val="2"/>
      </rPr>
      <t xml:space="preserve">Constitución Rezago Presupuestal. </t>
    </r>
    <r>
      <rPr>
        <sz val="11"/>
        <color indexed="8"/>
        <rFont val="Arial"/>
        <family val="2"/>
      </rPr>
      <t xml:space="preserve">En la ejecución presupuestal de la entidad a 31 de diciembre de 2014, las obligaciones ascendieron a $399.211 millones y se constituyó un rezago presupuestal por $158.935 millones equivalentes al 40% de lo obligado. Cuentas por Pagar, por valor de $83.805.5 millones a nombre de los beneficiarios, sin cumplir requisitos.... </t>
    </r>
  </si>
  <si>
    <r>
      <rPr>
        <b/>
        <sz val="11"/>
        <color indexed="8"/>
        <rFont val="Arial"/>
        <family val="2"/>
      </rPr>
      <t>Hallazgo 149.</t>
    </r>
    <r>
      <rPr>
        <sz val="11"/>
        <color indexed="8"/>
        <rFont val="Arial"/>
        <family val="2"/>
      </rPr>
      <t xml:space="preserve"> </t>
    </r>
    <r>
      <rPr>
        <b/>
        <sz val="11"/>
        <color indexed="8"/>
        <rFont val="Arial"/>
        <family val="2"/>
      </rPr>
      <t xml:space="preserve">Bienes Fondo Nacional Agrario. </t>
    </r>
    <r>
      <rPr>
        <sz val="11"/>
        <color indexed="8"/>
        <rFont val="Arial"/>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indígenas  no tienen tramite de registro, y están debiendo impuestos</t>
    </r>
  </si>
  <si>
    <r>
      <rPr>
        <b/>
        <sz val="11"/>
        <color theme="1"/>
        <rFont val="Arial"/>
        <family val="2"/>
      </rPr>
      <t xml:space="preserve">22/01/2018.  </t>
    </r>
    <r>
      <rPr>
        <sz val="11"/>
        <color theme="1"/>
        <rFont val="Arial"/>
        <family val="2"/>
      </rPr>
      <t xml:space="preserve"> 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</si>
  <si>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162.</t>
    </r>
    <r>
      <rPr>
        <sz val="11"/>
        <color indexed="8"/>
        <rFont val="Arial"/>
        <family val="2"/>
      </rPr>
      <t xml:space="preserve"> </t>
    </r>
    <r>
      <rPr>
        <b/>
        <sz val="11"/>
        <color indexed="8"/>
        <rFont val="Arial"/>
        <family val="2"/>
      </rPr>
      <t xml:space="preserve">Cumplimiento de términos adjudicación predios. </t>
    </r>
    <r>
      <rPr>
        <sz val="11"/>
        <color indexed="8"/>
        <rFont val="Arial"/>
        <family val="2"/>
      </rPr>
      <t xml:space="preserve"> Los predios denominados La Moravia y La Siberia del Municipio de Guática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</si>
  <si>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family val="2"/>
      </rPr>
      <t>Hallazgo 36. Pago de Impuestos Municipales de 39 Predios del Fondo Nacional Agrario ubicados en el Distrito de Riego RUT (D27).</t>
    </r>
    <r>
      <rPr>
        <sz val="11"/>
        <color indexed="8"/>
        <rFont val="Arial"/>
        <family val="2"/>
      </rPr>
      <t xml:space="preserve"> Según las administraciones municipales de las Alcaldías de Roldanillo, La Unión y Toro, donde se encuentra ubicado el Distrito de Riego RUT, existen 39 predios a nombre del INCODER e INCORA, valorados catastralmente en $1.724 millones y presentan deudas por</t>
    </r>
  </si>
  <si>
    <t>Establecer el procedimiento del Subsidio Integral de Reforma Agraria de acuerdo con la nueva estructura de ANT incluyendo mecanismos de control y seguimiento de lo planificado.</t>
  </si>
  <si>
    <t>Establecer el procedimiento del Subsidio Integral de Reforma Agraria de acuerdo con la nueva estructura de ANT incluyendo mecanismos de control y seguimiento de la ejecución presupuestal de los proyectos, de conformidad con las competencias de la ANT en el marco del Decreto 2363 del 2015 y en la articulación con la ADR como idóneo en los componentes productivos posterior a la adjudicación</t>
  </si>
  <si>
    <t>Establecer política en materia de gestión documental en la Entidad</t>
  </si>
  <si>
    <t>Elaborar un instrumento que establezca la política para el manejo y control de la gestión documental en concordancia con los lineamientos dados por el Archivo General de la Nación</t>
  </si>
  <si>
    <t>Establecer el procedimiento del Subsidio Integral de Reforma Agraria de acuerdo con la nueva estructura de ANT incluyendo mecanismos de control y seguimiento de los comités de compra, de conformidad con las competencias de la ANT en el marco del Decreto 2363 del 2015 y en la articulación con la ADR como idóneo en los componentes productivos posterior a la adjudicación del predio.</t>
  </si>
  <si>
    <t>Por ser el IGAC  la máxima autoridad nacional en los temas de avalúos comerciales y estudios de suelos, dentro de nuestro proceso de control de calidad de avalúos, no podríamos entrar a controvertir las unidades fisiográficas tenidas en cuenta en la realización del avalúo comercial realizado, ya que entraríamos a afectar sus competencias misionales.</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</si>
  <si>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cumplimiento de la acción hasta el próximo 28/02/2017</t>
  </si>
  <si>
    <t>Capacitar a los servidores públicos de la Dirección de Asuntos Étnicos de la ANT en el correcto archivo de expedientes conforme al Decreto 1071 de 2015 y de acuerdo con la reglamentación del Archivo General de la Nación (Decreto 1080 de 2015)</t>
  </si>
  <si>
    <r>
      <rPr>
        <b/>
        <sz val="11"/>
        <color indexed="8"/>
        <rFont val="Arial"/>
        <family val="2"/>
      </rPr>
      <t>Hallazgo 63.  Cumplimiento de las obligaciones  de los contratos de arrendamiento de los predios ubicados en Islas del Rosario, administrados por el Incoder (D32) (F7).</t>
    </r>
    <r>
      <rPr>
        <sz val="11"/>
        <color indexed="8"/>
        <rFont val="Arial"/>
        <family val="2"/>
      </rPr>
      <t xml:space="preserve"> La CGR realizó revisión selectiva, de los contratos de arrendamiento que suscribió la Unidad Nacional de Tierras Rurales UNAT , sobre predios baldíos ubicados en el corregimiento de Barú, Distrito de Cartagena de Indias</t>
    </r>
  </si>
  <si>
    <t>Hallazgo 1. Informes de supervisión y contratistas contratos de prestación de servicios 020, 022, 029, 035, 036, 037, 052, 069, 103,107, 108 y 150 de 2016.
No obstante lo anterior y analizados los informes de "supervisión e informes de actividades" de los contratos de prestación de servicios 020, 022, 029, 035, 036, 037, 052, 069, 103,107, 108 y 150 de 2016, se evidencia que la supervisión avala y certifica actividades de los contratistas, sin exigir los correspondientes soportes e informes que acrediten el efectivo cumplimiento de las mismas,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se observa que en los informes de supervisión no se realiza el análisis técnico, administrativo y financiero que exige el ejercicio de supervisión, indistintamente de la modalidad de contratación.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Respuesta de la entidad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Contraloría General de la República en el hallazgo objeto de análisis, así como las directrices establecidas por la Entidad en el memorando de designación de supervisión.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gestión”, su desarrollo se ve reflejado en el avance de la gestión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/Ministerio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incorporar en la carpeta contractual todos los soportes de cada una de las actividades adelantadas por cada contratista en los diferentes escenarios (gestión técnica en terntorio, preparación de documentos, conformación de expedientes, ce/elaboración de actos contractual/es, atención a requerimientos de particulares o institucionales, reuniones, intercambio de comunicaciones mediante correos electrónicos, adelantamiento de actividades administrativas, etc.) implicaría para la Entidad incumplir la Directiva Presidencia 004 “Eficiencia Administrativa y Lineamientos de la Política Cero Papel en la Administración Pública”, así como incurrir en mayores gastos.
En atención a lo expuesto, la Agencia atentamente se permite solicitar el retiro de la observación al informe final.
Análisis de la respuesta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 revisados los diferentes expedientes contractuales, no se observan los informes presentados por el contratista, que den cuenta de sus actividades soportadas y de la exigencia por parte del supervisor a los mismos (solo se vislumbra un documento con una lista de chequeo).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en lo que respecta al cumplimiento de la Directiva 0004 de la Presidencia de la República, para la CGR es claro que exigir los correspondientes soportes de actividades y los informes dispuestos contractualmente, de ninguna manera vulnera dicha directriz, por cuanto no se está exigiendo más de lo que la misma ley y el contrato, establecen para un adecuado y oportuno ejercicio de supervisión.</t>
  </si>
  <si>
    <t xml:space="preserve">Desarrollo e Implementación de una herramienta de apoyo a la supervisión </t>
  </si>
  <si>
    <t>Pagos sin los soportes correspondientes
No disponibilidad del análisis técnico, administrativo y financiero 
Los informes presentados por los contratistas no están disponibles</t>
  </si>
  <si>
    <r>
      <rPr>
        <b/>
        <sz val="11"/>
        <color indexed="8"/>
        <rFont val="Arial"/>
        <family val="2"/>
      </rPr>
      <t>Hallazgo 2.</t>
    </r>
    <r>
      <rPr>
        <sz val="11"/>
        <color indexed="8"/>
        <rFont val="Arial"/>
        <family val="2"/>
      </rPr>
      <t xml:space="preserve"> </t>
    </r>
    <r>
      <rPr>
        <b/>
        <sz val="11"/>
        <color indexed="8"/>
        <rFont val="Arial"/>
        <family val="2"/>
      </rPr>
      <t>Soportabilidad contable gastos operativos Convenio 137 de 2016.</t>
    </r>
    <r>
      <rPr>
        <sz val="11"/>
        <color indexed="8"/>
        <rFont val="Arial"/>
        <family val="2"/>
      </rPr>
      <t xml:space="preserve">
No obstante lo anterior y verificada la ejecución financiera a corte 31 de diciembre de 2016 (folio 276), se evidenció que por concepto de gastos administrativos se ejecutaron $582,31 millones,</t>
    </r>
    <r>
      <rPr>
        <sz val="11"/>
        <color rgb="FFFF0000"/>
        <rFont val="Arial"/>
        <family val="2"/>
      </rPr>
      <t xml:space="preserve"> gastos que no se encuentran soportados en el expediente documental y que no permiten demostrar su ejecución real y su relación para con el objeto del convenio.</t>
    </r>
    <r>
      <rPr>
        <sz val="11"/>
        <color indexed="8"/>
        <rFont val="Arial"/>
        <family val="2"/>
      </rPr>
      <t xml:space="preserve">
Lo expuesto denota debilidades en el ejercicio de supervisión, por cuanto </t>
    </r>
    <r>
      <rPr>
        <sz val="11"/>
        <color rgb="FFFF0000"/>
        <rFont val="Arial"/>
        <family val="2"/>
      </rPr>
      <t>se certificaron ejecuciones y desembolsos sin corroborar los soportes que acreditara el cooperante para el efecto</t>
    </r>
    <r>
      <rPr>
        <sz val="11"/>
        <color indexed="8"/>
        <rFont val="Arial"/>
        <family val="2"/>
      </rPr>
      <t xml:space="preserve">, lo que generó una sobrestimación en la cuenta del gasto, distorsionando la ejecución real del convenio.
Así mismo, </t>
    </r>
    <r>
      <rPr>
        <sz val="11"/>
        <color rgb="FFFF0000"/>
        <rFont val="Arial"/>
        <family val="2"/>
      </rPr>
      <t>la constitución de la cuenta por pagar por valor de $1.929,98 millones no cumple los requisitos presupuestales establecidos para el efecto</t>
    </r>
    <r>
      <rPr>
        <sz val="11"/>
        <color indexed="8"/>
        <rFont val="Arial"/>
        <family val="2"/>
      </rPr>
      <t xml:space="preserve">, debiendo ser una reserva presupuesta!, por cuanto a corte de 31 de diciembre de 2016 no se había ejecutado el 60% del primer desembolso, tal y como se pactó en las cláusulas del convenio.
</t>
    </r>
    <r>
      <rPr>
        <b/>
        <sz val="11"/>
        <color indexed="8"/>
        <rFont val="Arial"/>
        <family val="2"/>
      </rPr>
      <t>Respuesta de la entidad</t>
    </r>
    <r>
      <rPr>
        <sz val="11"/>
        <color indexed="8"/>
        <rFont val="Arial"/>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estos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gastos operacionales del convenio, y que conforme al convenio marco, no se encontraban discriminados toda vez que los aportes constituían una suma global de los que derivaban los gastos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relación con el último aporte, se sujetó a que OIM hubiera “comprometido y/o pagado el 60% del primer desembolso, con el fin de que se puedan impulsar las actividades iniciales del convenio” (resaltado propio). En ese sentido, la condición para que se girase dicho aporte no era la ejecución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family val="2"/>
      </rPr>
      <t xml:space="preserve">
Análisis de la respuesta</t>
    </r>
    <r>
      <rPr>
        <sz val="11"/>
        <color indexed="8"/>
        <rFont val="Arial"/>
        <family val="2"/>
      </rPr>
      <t xml:space="preserve">
Analizada la respuesta que sobre el particular allegó la entidad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</si>
  <si>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family val="2"/>
      </rPr>
      <t xml:space="preserve">Hallazgo 3. Acciones de mejora gestión archivística. </t>
    </r>
    <r>
      <rPr>
        <sz val="11"/>
        <color indexed="8"/>
        <rFont val="Arial"/>
        <family val="2"/>
      </rPr>
      <t xml:space="preserve">
El plan de mejoramiento subrogado del Incoder,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family val="2"/>
      </rPr>
      <t>Verificados los expedientes de iniciativas comunitarias, subsidios y contratos de prestación de servicios, se encontraron deficiencias en cuanto a la composición de los mismos, así:</t>
    </r>
    <r>
      <rPr>
        <sz val="11"/>
        <color indexed="8"/>
        <rFont val="Arial"/>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family val="2"/>
      </rPr>
      <t>Respuesta de la entidad:</t>
    </r>
    <r>
      <rPr>
        <sz val="11"/>
        <color indexed="8"/>
        <rFont val="Arial"/>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refaccionadas en el PIan. 2 de ella· tenían fecha  de  terminación  para   el  último  cuatrimestre   de  2017  (1510912017  y
3010912017} y 2 para  finales de 2016 (3011112016 y 3111212016}" .	·
</t>
    </r>
    <r>
      <rPr>
        <b/>
        <sz val="11"/>
        <color rgb="FF000000"/>
        <rFont val="Arial"/>
        <family val="2"/>
      </rPr>
      <t>Análisis de la respuesta:</t>
    </r>
    <r>
      <rPr>
        <sz val="11"/>
        <color indexed="8"/>
        <rFont val="Arial"/>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</si>
  <si>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t>Hallazgo  4. Contrato de suministros 406.2016 – requisitos de pago (D1)
Evaluado el expediente del mencionado contrato, así como la relación de pagos descargada del SlIF, se evidenciaron los siguientes hechos.  Tabla No. 4 - Relación de Pagos Contrato 406 de 2016.
De acuerdo con la documentación evaluada, 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
Esta situación evidencia 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
Además, se presenta como ejecutado presupuestalmente, cuando debió haberse constituido una reserva presupuesta!, toda vez que, de acuerdo con los soportes, si bien los elementos fueron facturados por el contratista en 2016, el recibo real por parte de la ANT solo se dio hasta 2017. Presunta connotación Disciplinaria, de conformidad con el artículo 48 numeral 34 de la Ley 734 de 2002.
Respuesta de la entidad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operación,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adquiridos a partir de su creación, ha desarrollado acciones de actualización en el sistema Apoteosys, verificando la documentación soporte y el levantamiento físico de los bienes, actividad que culminó en el tercer trimestre de la vigencia 2017.
Es pertinente aclarar que los bienes adquiridos a través de las facturas Nos. 1186, 1190, 1191, 1205 y 1206, correspondían en su mayoría a bienes de consumo, se trataban de elementos de ferretería y eléctricos los cuales se catalogaron como bienes que se extinguirían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anterior, el pago de las facturas se realizó con el cumplimiento de los requisitos, toda vez que los bienes ya habían ingresado en su totalidad a la Agencia y mientras se parametrizaba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especificaciones técnicas exigidas por la entidad y que a su vez fueron utilizados en las adecuaciones de la sede central y las L/G7s, situación que no ocasionó la sobreestimación del gasto, solicitamos respetuosamente se excluya la observación”.
Análisis de la respuesta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específicamente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</si>
  <si>
    <t>Secretaría General: Grupo de Contratación</t>
  </si>
  <si>
    <r>
      <rPr>
        <b/>
        <sz val="11"/>
        <color indexed="8"/>
        <rFont val="Arial"/>
        <family val="2"/>
      </rPr>
      <t xml:space="preserve">Hallazgo 5. Soportes de ejecución convenios en gasto público social. </t>
    </r>
    <r>
      <rPr>
        <sz val="11"/>
        <color indexed="8"/>
        <rFont val="Arial"/>
        <family val="2"/>
      </rPr>
      <t xml:space="preserve">
No obstante lo anterior y verificada la ejecución financiera a corte 31 de diciembre de 2016, </t>
    </r>
    <r>
      <rPr>
        <sz val="11"/>
        <color rgb="FFFF0000"/>
        <rFont val="Arial"/>
        <family val="2"/>
      </rPr>
      <t>se evidenció que de los giros realizados de los siguientes convenios, fueron registrados en contabilidad como Gasto Público Social, sin que hubiera habido una ejecución real</t>
    </r>
    <r>
      <rPr>
        <sz val="11"/>
        <color indexed="8"/>
        <rFont val="Arial"/>
        <family val="2"/>
      </rPr>
      <t xml:space="preserve">:  Tabla No. 5 - Detalle registro de gastos sin ejecución real.
Así mismo, </t>
    </r>
    <r>
      <rPr>
        <sz val="11"/>
        <color rgb="FFFF0000"/>
        <rFont val="Arial"/>
        <family val="2"/>
      </rPr>
      <t>se evidenció que se causaron cuentas por pagar directamente contra el gasto, sin siquiera haber girado los recursos:</t>
    </r>
    <r>
      <rPr>
        <sz val="11"/>
        <color indexed="8"/>
        <rFont val="Arial"/>
        <family val="2"/>
      </rPr>
      <t xml:space="preserve">
Esta situación se presenta por debilidades en el proceso de causación de los pagos en el área de contabilidad, al confundir giros de recursos con ejecución financiera, lo que ocasiona una sobreestimación del gasto público social, en
$27.001,92 millones.
De igual manera para el convenio 112 de 2016, </t>
    </r>
    <r>
      <rPr>
        <sz val="11"/>
        <color rgb="FFFF0000"/>
        <rFont val="Arial"/>
        <family val="2"/>
      </rPr>
      <t>se evidencia como una segunda causa las debilidades en el proceso de supervisión, al no solicitar los informes de progreso en los términos pactados en el anexo “A” del convenio 112 de 2016,</t>
    </r>
    <r>
      <rPr>
        <sz val="11"/>
        <color indexed="8"/>
        <rFont val="Arial"/>
        <family val="2"/>
      </rPr>
      <t xml:space="preserve"> el que señala que los informes sobre ejecución de los aportes, serán diligenciados por resultados de producto.
</t>
    </r>
    <r>
      <rPr>
        <b/>
        <sz val="11"/>
        <color indexed="8"/>
        <rFont val="Arial"/>
        <family val="2"/>
      </rPr>
      <t>Respuesta de la entidad</t>
    </r>
    <r>
      <rPr>
        <sz val="11"/>
        <color indexed="8"/>
        <rFont val="Arial"/>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family val="2"/>
      </rPr>
      <t>Análisis de la respuesta</t>
    </r>
    <r>
      <rPr>
        <sz val="11"/>
        <color indexed="8"/>
        <rFont val="Arial"/>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</si>
  <si>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indexed="8"/>
        <rFont val="Arial"/>
        <family val="2"/>
      </rPr>
      <t>Hallazgo 6.</t>
    </r>
    <r>
      <rPr>
        <sz val="11"/>
        <color indexed="8"/>
        <rFont val="Arial"/>
        <family val="2"/>
      </rPr>
      <t xml:space="preserve"> </t>
    </r>
    <r>
      <rPr>
        <b/>
        <sz val="11"/>
        <color indexed="8"/>
        <rFont val="Arial"/>
        <family val="2"/>
      </rPr>
      <t xml:space="preserve">Contabilización iniciativas comunitarias </t>
    </r>
    <r>
      <rPr>
        <sz val="11"/>
        <color indexed="8"/>
        <rFont val="Arial"/>
        <family val="2"/>
      </rPr>
      <t xml:space="preserve">
No obstante lo anterior y verificada la ejecución financiera a corte 31 de diciembre de 2016, se evidenció que</t>
    </r>
    <r>
      <rPr>
        <sz val="11"/>
        <color rgb="FFFF0000"/>
        <rFont val="Arial"/>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family val="2"/>
      </rPr>
      <t xml:space="preserve"> Tabla No. 6 - Resoluciones iniciativas comunitarias.
Esta situación se presentó por </t>
    </r>
    <r>
      <rPr>
        <sz val="11"/>
        <color rgb="FFFF0000"/>
        <rFont val="Arial"/>
        <family val="2"/>
      </rPr>
      <t>debilidades en el proceso de causación de los pagos en el área de contabilidad</t>
    </r>
    <r>
      <rPr>
        <sz val="11"/>
        <color indexed="8"/>
        <rFont val="Arial"/>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family val="2"/>
      </rPr>
      <t>Respuesta de la entidad:</t>
    </r>
    <r>
      <rPr>
        <sz val="11"/>
        <color indexed="8"/>
        <rFont val="Arial"/>
        <family val="2"/>
      </rPr>
      <t xml:space="preserve">
LA ANT manifestó que: “estaba/echó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anterior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</si>
  <si>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indexed="8"/>
        <rFont val="Arial"/>
        <family val="2"/>
      </rPr>
      <t xml:space="preserve">Hallazgo 7.  </t>
    </r>
    <r>
      <rPr>
        <sz val="11"/>
        <color indexed="8"/>
        <rFont val="Arial"/>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</si>
  <si>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family val="2"/>
      </rPr>
      <t xml:space="preserve">Hallazgo 8.  </t>
    </r>
    <r>
      <rPr>
        <sz val="11"/>
        <color indexed="8"/>
        <rFont val="Arial"/>
        <family val="2"/>
      </rPr>
      <t>Registro inventario predios Fondo Nacional Agrario.
Revisados los expedientes de los predios adquiridos por la Agencia Nacional de Tierras, durante la vigencia 2016,</t>
    </r>
    <r>
      <rPr>
        <sz val="11"/>
        <color rgb="FFFF0000"/>
        <rFont val="Arial"/>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family val="2"/>
      </rPr>
      <t>, de acuerdo como se detalla en el siguiente cuadro: Tabla No. 8 - Predios FNA sin ingreso a contabilidad
Esta situación, se presenta por la falta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observación enviada por el Equipo Auditor, el registro en instrumentos públicos correspondiente a los predios adquiridos por la Entidad se realizó en el mes de diciembre de 2016, en la mayoría de los casos, en las últimas semanas del mes de diciembre. AI considerar esa situación y la transición en la que se encontraba la Entidad, en virtud del inicio de operaciones en la vigencia 2016; así como el ajuste y levantamiento de los procedimientos, los citados predios fueron tramitados para su incorporación en el Fondo Nacional Agrario y por ende incluidos en los activos de la entidad en la vigencia 2017.
No obstante, to anterior, es preciso indicar que la entidad estableció un punto de control, mediante la expedición de un certifica do de incorporación at Fondo Nacional Agrario a fin de garantizar su inclusión en los activos de la entidad, así como el procedimiento para la adquisición de predios articulado con el impacto financiero, procedimiento este que se encuentra formalizado y oficializado en el Sistema de Gestión de Calidad de la Entidad.
La Agencia actualmente adelanta conciliaciones mensuales entre la Subdirección Administrativa y Financiera Subdirección de Administración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riesgo,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</si>
  <si>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t>Hallazgo No. 9 - Recursos entregados en administración.
No obstante lo anterior y, analizada el acta de subrogación del Contrato 779 de 2015 del Instituto Colombiano de Desarrollo Rural a la Agencia Nacional de Tierras, se determinó que el saldo por ejecutar de los desembolsos efectuados por el INCODER al IGAC, a corte de 1 de septiembre de 2016, fue por un valor de $276,61 millones, del cual no se realizó registro en contabilidad.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Respuesta de la entidad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procedió a designar la supervisión correspondiente con el fin de velar la culminación del mismo, mediante un control administrativo, y fue allí cuando se evidenció que las etapas financieras y presupuestales ya se habían agotado por parte del extinto Incoder y, por lo tanto, no procedía el registro del gasto nuevamente por parte de la ANT.
Análisis de la respuesta
Analizada la respuesta de la entidad, se determina validar la observación como hallazgo. El extinto Incoder efectivamente culminó la cadena presupuestal del Contrato 779 de 2015 con el IGAC; sin embargo, el solo giro de los recursos no refleja la ejecución financiera del mismo, tal es así, que el contrato fue subrogado a la ANT, para ejercer la supervisión y culminar su ejecución.
En el análisis realizado por la CGR, al contrato en mención, se evidenció que la ANT tuvo ejecución financiera por $109,91 millones y que el IGAC debe reintegrar al Tesoro Nacional la suma de $166,70 millones por los recursos no ejecutados, esto de acuerdo con el acta de reunión técnica No. 5, del 30 de diciembre de 2016.</t>
  </si>
  <si>
    <r>
      <rPr>
        <b/>
        <sz val="11"/>
        <color rgb="FF000000"/>
        <rFont val="Arial"/>
        <family val="2"/>
      </rPr>
      <t xml:space="preserve">Hallazgo  10. Rubros presupuestales de funcionamiento e inversión (D2).  </t>
    </r>
    <r>
      <rPr>
        <sz val="11"/>
        <color rgb="FF000000"/>
        <rFont val="Arial"/>
        <family val="2"/>
      </rPr>
      <t xml:space="preserve">
No obstante lo anterior, </t>
    </r>
    <r>
      <rPr>
        <sz val="11"/>
        <color rgb="FFFF0000"/>
        <rFont val="Arial"/>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family val="2"/>
      </rPr>
      <t xml:space="preserve">
Respuesta de la entidad</t>
    </r>
    <r>
      <rPr>
        <sz val="11"/>
        <color rgb="FF000000"/>
        <rFont val="Arial"/>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recursos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número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propósito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atención a lo expuesto, la Agencia Nacional de Tierras atentamente se permite solicitar el retiro de la observación del informe final de auditoria.
</t>
    </r>
    <r>
      <rPr>
        <b/>
        <sz val="11"/>
        <color rgb="FF000000"/>
        <rFont val="Arial"/>
        <family val="2"/>
      </rPr>
      <t>Análisis de respuesta</t>
    </r>
    <r>
      <rPr>
        <sz val="11"/>
        <color rgb="FF000000"/>
        <rFont val="Arial"/>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</si>
  <si>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r>
      <rPr>
        <b/>
        <sz val="11"/>
        <color rgb="FF000000"/>
        <rFont val="Arial"/>
        <family val="2"/>
      </rPr>
      <t>Hallazgo  11. Convenio 112 de 2016 principio de especialidad</t>
    </r>
    <r>
      <rPr>
        <sz val="11"/>
        <color rgb="FF000000"/>
        <rFont val="Arial"/>
        <family val="2"/>
      </rPr>
      <t xml:space="preserve">
En consecuencia, </t>
    </r>
    <r>
      <rPr>
        <sz val="11"/>
        <color rgb="FFFF0000"/>
        <rFont val="Arial"/>
        <family val="2"/>
      </rPr>
      <t>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t>
    </r>
    <r>
      <rPr>
        <sz val="11"/>
        <color rgb="FF000000"/>
        <rFont val="Arial"/>
        <family val="2"/>
      </rPr>
      <t xml:space="preserve">, afectando el cumplimiento de la cadena de valor del proyecto de inversión que soporta el rubro. Esta situación se debió a la no aplicación de la ley orgánica de presupuesto.
</t>
    </r>
    <r>
      <rPr>
        <b/>
        <sz val="11"/>
        <color rgb="FF000000"/>
        <rFont val="Arial"/>
        <family val="2"/>
      </rPr>
      <t>Respuesta de la Entidad.</t>
    </r>
    <r>
      <rPr>
        <sz val="11"/>
        <color rgb="FF000000"/>
        <rFont val="Arial"/>
        <family val="2"/>
      </rPr>
      <t xml:space="preserve">
AI respecto, la ANT en respuesta del 24 de noviembre de 2017, manifiesta que, en la estructura de la cadena de valor del proyecto, encontramos:
“a. Objetivo  General: Es la situación deseada para la población con relación al problema identificado
b.	Objetivos especificos: son los medios cuantificables que llevarán al cumplimiento del objetivo central o general
c.	Productos: bien y/o servicio que se genera en un proceso productivo con los cuales se materializan los objetivos específicos
d.	Actividades. relación de acciones que contribuye a la transformación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t>
    </r>
    <r>
      <rPr>
        <b/>
        <sz val="11"/>
        <color rgb="FF000000"/>
        <rFont val="Arial"/>
        <family val="2"/>
      </rPr>
      <t>Análisis de la respuesta</t>
    </r>
    <r>
      <rPr>
        <sz val="11"/>
        <color rgb="FF000000"/>
        <rFont val="Arial"/>
        <family val="2"/>
      </rPr>
      <t xml:space="preserve">
Analizada la respuesta de la entidad, se determina validar la observación como hallazgo. AI respecto, cabe resaltar que tal y como lo manifiesta la ANT en la definición de “Producto”, </t>
    </r>
    <r>
      <rPr>
        <sz val="11"/>
        <color rgb="FFFF0000"/>
        <rFont val="Arial"/>
        <family val="2"/>
      </rPr>
      <t>los convenios y/o contratos que suscribe la entidad no son el fin sino los medios para llegar a materializar un producto.</t>
    </r>
    <r>
      <rPr>
        <sz val="11"/>
        <color rgb="FF000000"/>
        <rFont val="Arial"/>
        <family val="2"/>
      </rPr>
      <t xml:space="preserve">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r>
  </si>
  <si>
    <t>Debilidades en la aplicación de  la ley orgánica de presupuesto. 
Debilidades en los seguimientos a los productos enfocados a los proyectos de inversión.
Debilidades en la ejecución de la cadena valor de los proyectos de inversión</t>
  </si>
  <si>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family val="2"/>
      </rPr>
      <t>no se verificó por parte del área de presupuesto el cumplimiento de los requisitos para la atención del compromiso generado, el cual debió registrarse en el SIIF como una reserva presupuestal;</t>
    </r>
    <r>
      <rPr>
        <sz val="11"/>
        <color rgb="FF000000"/>
        <rFont val="Arial"/>
        <family val="2"/>
      </rPr>
      <t xml:space="preserve">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</si>
  <si>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verificó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</si>
  <si>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family val="2"/>
      </rPr>
      <t>Hallazgo  14.</t>
    </r>
    <r>
      <rPr>
        <sz val="11"/>
        <color indexed="8"/>
        <rFont val="Arial"/>
        <family val="2"/>
      </rPr>
      <t xml:space="preserve"> </t>
    </r>
    <r>
      <rPr>
        <b/>
        <sz val="11"/>
        <color indexed="8"/>
        <rFont val="Arial"/>
        <family val="2"/>
      </rPr>
      <t>Cooperantes y operadores iniciativas comunitarias</t>
    </r>
    <r>
      <rPr>
        <sz val="11"/>
        <color indexed="8"/>
        <rFont val="Arial"/>
        <family val="2"/>
      </rPr>
      <t xml:space="preserve">
No obstante lo anterior, y una vez analizadas las iniciativas 356, 771, 772, 775 de 2016, se observa que los</t>
    </r>
    <r>
      <rPr>
        <sz val="11"/>
        <color rgb="FFFF0000"/>
        <rFont val="Arial"/>
        <family val="2"/>
      </rPr>
      <t xml:space="preserve"> cooperantes concurren a los procesos, por un lado, como aportantes de bienes y servicios (contrapartida) y por el otro, como cooperantes con las comunidades en el suministro de los insumos, para el montaje de los proyectos.</t>
    </r>
    <r>
      <rPr>
        <sz val="11"/>
        <color indexed="8"/>
        <rFont val="Arial"/>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family val="2"/>
      </rPr>
      <t>el proveedor escogido para la compra de insumos y capacitaciones, participó en la formulación de los proyectos</t>
    </r>
    <r>
      <rPr>
        <sz val="11"/>
        <color indexed="8"/>
        <rFont val="Arial"/>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días ofertas, para la inversión de la iniciativa.
</t>
    </r>
    <r>
      <rPr>
        <b/>
        <sz val="11"/>
        <color indexed="8"/>
        <rFont val="Arial"/>
        <family val="2"/>
      </rPr>
      <t>Respuesta de la entidad</t>
    </r>
    <r>
      <rPr>
        <sz val="11"/>
        <color indexed="8"/>
        <rFont val="Arial"/>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cofinanciadores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instructivo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Se/acción óe las a/alternativas óe gasto para e/ óesarro/lo óe/p/an óe inversiones, estipula:
El equipo supervisor determina y reconoce los valores máximos de cada actividad y/o componente de la iniciativa. La comunidad beneficiaria y sus autoridades entregan 3 (tres) alternativas de gasto por cada rubro a desarrollar, para análisis y aprobación de acuerdo con el plan de compras estructurado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selección de la mejor alternativa de gasto en el municipio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instructivo ára Iniciativas comunitarias.
Por otra parte, es importante indicar que es la comunidad quien toma la decisión de elegir con quien se va a ejecutar la iniciativa, siempre y cuando se cumpla con los requisitos mínimos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family val="2"/>
      </rPr>
      <t xml:space="preserve">
Análisis de la respuesta</t>
    </r>
    <r>
      <rPr>
        <sz val="11"/>
        <color indexed="8"/>
        <rFont val="Arial"/>
        <family val="2"/>
      </rPr>
      <t xml:space="preserve">
Analizada la respuesta de la entidad, se determina validar la observación como hallazgo. Por cuanto, independientemente que las iniciativas gocen de un  instructivo especial de carácter administrativo, no es menos cierto que </t>
    </r>
    <r>
      <rPr>
        <sz val="11"/>
        <color rgb="FFFF0000"/>
        <rFont val="Arial"/>
        <family val="2"/>
      </rPr>
      <t>estas se materializan y ejecutan con recursos públicos</t>
    </r>
    <r>
      <rPr>
        <sz val="11"/>
        <color indexed="8"/>
        <rFont val="Arial"/>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family val="2"/>
      </rPr>
      <t xml:space="preserve">
</t>
    </r>
  </si>
  <si>
    <t>Se observaron registros de asistencia del 24 y 25 de abril de 2018, para la construcción y revisión de la Guía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
Por lo anterior se da cumplimiento a la acción con fecha posterior a la programada.</t>
  </si>
  <si>
    <t>Quien ayuda en la estructuración de la iniciativa funge a la vez como cooperante y posteriormente como operador de la iniciativa en el suministro de bienes, insumos y materiales.</t>
  </si>
  <si>
    <t>Fortalecer el instructivo de implementación de iniciativas comunitarias</t>
  </si>
  <si>
    <t xml:space="preserve">Actualizar el instructivo involucrando i) proceso de selección objetivo para la ejecución de la iniciativa. ii) Adjudicación al grupo de interés. </t>
  </si>
  <si>
    <r>
      <rPr>
        <b/>
        <sz val="11"/>
        <color rgb="FF000000"/>
        <rFont val="Arial"/>
        <family val="2"/>
      </rPr>
      <t>Hallazgo  15.</t>
    </r>
    <r>
      <rPr>
        <sz val="11"/>
        <color rgb="FF000000"/>
        <rFont val="Arial"/>
        <family val="2"/>
      </rPr>
      <t xml:space="preserve"> </t>
    </r>
    <r>
      <rPr>
        <b/>
        <sz val="11"/>
        <color rgb="FF000000"/>
        <rFont val="Arial"/>
        <family val="2"/>
      </rPr>
      <t>Componente gastos notariales y registro predio “No hay como Dios”.</t>
    </r>
    <r>
      <rPr>
        <sz val="11"/>
        <color rgb="FF000000"/>
        <rFont val="Arial"/>
        <family val="2"/>
      </rPr>
      <t xml:space="preserve">
No obstante lo anterior, y luego de la visita realizada por la CGR al predio denominado “/\/O HAY COMO DIOS’, el día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escrituración y que por falta de recursos, se estén causando intereses por el no registro oportuno de las mismas.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 contemplados en la iniciativa. Adicionalmente, el hecho que no se haya registrado las diferentes escrituras, ocasiona retrasos en la implementación de los proyectos productivos, contrariando el fundamento de los SIRA.
Respuesta de la entidad
La Dirección de Acceso a Tierras manifiesta.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reliquidación por parte de la ORIP y cumplidos los requisitos establecidos por la entidad para realizar los desembolsos de los gastos notariales y de registro, la Entidad procedid a realizar el desembolso el día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Ilevó a que estos asumieran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</si>
  <si>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t xml:space="preserve">Hallazgo  16. Proveedor iniciativas comunitarias resoluciones 305 y 306 de 2016. Nuquí 
Verificada la ejecución de las resoluciones 305 y 306, y constatado en las visitas a las comunidades y entrevistas con los beneficiarios, se encontraron debilidades en la dotación de herramientas y soportes de capacitación, sin que se requiriera al proveedor sobre el particular, de acuerdo con el siguiente detalle: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iniciativa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Capacitación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Análisis de Respuesta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</si>
  <si>
    <t>Se observó acta N°7 mediante la cual se registra la realización d e la supervisión de ejecución técnica administrativa y financiera Res 306 de 2016. Así mismo se observó informe resumen de ejecución de la iniciativa denominada "implementación de cultivos de plátano, maíz y cacao....". Por lo anterior se da cumplimiento de 100%</t>
  </si>
  <si>
    <t xml:space="preserve">La Dependencia suministró información de avance de la acción. Sin embargo, la acción no presenta cumplimiento, debido a que no se aplicó la encuesta de satisfacción. </t>
  </si>
  <si>
    <t xml:space="preserve">Se observó anexo 6. Concepto de viabilidad jurídica técnica y financiera de iniciativa comunitaria aprobada para el montaje de un invernadero comunitario para la producción de hortalizas en la comunidad indígena Arahuaca Ikarwa, así como, la base de datos utilizada para llevar el control de las iniciativas de acuerdo a la Guía operativa establecida. Por lo anterior se da cumplimiento de 100%
</t>
  </si>
  <si>
    <r>
      <rPr>
        <b/>
        <sz val="11"/>
        <color rgb="FF000000"/>
        <rFont val="Arial"/>
        <family val="2"/>
      </rPr>
      <t>Hallazgo  18. Necesidad contractual contrato 448 de 2016 (D4)</t>
    </r>
    <r>
      <rPr>
        <sz val="11"/>
        <color rgb="FF000000"/>
        <rFont val="Arial"/>
        <family val="2"/>
      </rPr>
      <t xml:space="preserve">
Una vez revisado el contrato 448 de 2016, </t>
    </r>
    <r>
      <rPr>
        <sz val="11"/>
        <color rgb="FFFF0000"/>
        <rFont val="Arial"/>
        <family val="2"/>
      </rPr>
      <t>se observa que la necesidad contractual se justificó para la adquisición de la implementación del módulo de Nómina SIGEP mas no para los módulos de gestión administrativa relacionados con suministros, activos fijos y tesorería</t>
    </r>
    <r>
      <rPr>
        <sz val="11"/>
        <color rgb="FF000000"/>
        <rFont val="Arial"/>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family val="2"/>
      </rPr>
      <t>se pudo constatar que el modulo implementado para dicha dependencia no se encuentra en funcionamiento.</t>
    </r>
    <r>
      <rPr>
        <sz val="11"/>
        <color rgb="FF000000"/>
        <rFont val="Arial"/>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family val="2"/>
      </rPr>
      <t xml:space="preserve">
Análisis de la respuesta</t>
    </r>
    <r>
      <rPr>
        <sz val="11"/>
        <color rgb="FF000000"/>
        <rFont val="Arial"/>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</si>
  <si>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family val="2"/>
      </rPr>
      <t>Hallazgo 1.</t>
    </r>
    <r>
      <rPr>
        <sz val="11"/>
        <color indexed="8"/>
        <rFont val="Arial"/>
        <family val="2"/>
      </rPr>
      <t xml:space="preserve"> </t>
    </r>
    <r>
      <rPr>
        <b/>
        <sz val="11"/>
        <color indexed="8"/>
        <rFont val="Arial"/>
        <family val="2"/>
      </rPr>
      <t>Movimiento Contable de la cuenta 163701 Propiedades Planta y Equipo no Explotados Terrenos Incoder en Liquidación.</t>
    </r>
    <r>
      <rPr>
        <sz val="11"/>
        <color indexed="8"/>
        <rFont val="Arial"/>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retirado.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</si>
  <si>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family val="2"/>
      </rPr>
      <t xml:space="preserve">Hallazgo 4.  Predios Fondo Nacional Agrario — ANT.  </t>
    </r>
    <r>
      <rPr>
        <sz val="11"/>
        <color indexed="8"/>
        <rFont val="Arial"/>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Incoder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</si>
  <si>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family val="2"/>
      </rPr>
      <t xml:space="preserve">Hallazgo 11. Contratos de arrendamiento de Islas del Rosario y San Bernardo suscritos el 07 de marzo de 2016 — Clausula Segunda - DERECHO AL ACCESO A LA ADMINIS TRACION DE Justica - Acuerdo 41 DE 2006. </t>
    </r>
    <r>
      <rPr>
        <sz val="11"/>
        <color indexed="8"/>
        <rFont val="Arial"/>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transgredieron los derechos de defensa y administración de justicia, y que la misma se constituye en una disposición ineficaz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</si>
  <si>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t>Revisar el 100% de contratos de arrendamiento vigentes para establecer en cuáles de ellos se encuentra incluida la cláusula relacionada con la nulidad establecida en la sentencia del Consejo de Estado y proceder a la expedición del documento modificatorio.</t>
  </si>
  <si>
    <t xml:space="preserve">Inoportunidad en la celebración de contratos de arrendamiento </t>
  </si>
  <si>
    <t>Socializar normatividad y disposiciones vigentes aplicables a los contratos de arrendamiento.</t>
  </si>
  <si>
    <r>
      <rPr>
        <b/>
        <sz val="11"/>
        <color theme="1"/>
        <rFont val="Arial"/>
        <family val="2"/>
      </rPr>
      <t>Hallazgo No. 12.</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</si>
  <si>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family val="2"/>
      </rPr>
      <t xml:space="preserve">Revisar el estado de las pólizas del 100% de los contratos vigentes, y adelantar las gestiones necesarias en ausencia de póliza", </t>
    </r>
    <r>
      <rPr>
        <sz val="11"/>
        <color indexed="8"/>
        <rFont val="Arial"/>
        <family val="2"/>
      </rPr>
      <t>no es posible realizar dicha modificación, teniendo en cuenta que esta, aunque se ha demostrado avance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</si>
  <si>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Los soportes no evidencian el cumplimiento de la acción</t>
  </si>
  <si>
    <t>Acta de la sesión del Comité Institucional de Coordinación de Control Interno realizada el 12/02/2020 .</t>
  </si>
  <si>
    <t xml:space="preserve">Inoportunidad en la expedición de pólizas de cumplimiento </t>
  </si>
  <si>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</si>
  <si>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t>Esta actividad se encuentra dentro de los tiempos de ejecución, sin embargo se evidenció cumplimiento anticipado</t>
  </si>
  <si>
    <r>
      <rPr>
        <b/>
        <sz val="11"/>
        <color indexed="8"/>
        <rFont val="Arial"/>
        <family val="2"/>
      </rPr>
      <t xml:space="preserve">Hallazgo 13.  Gestión del liquidador cartera Islas del Rosario.   </t>
    </r>
    <r>
      <rPr>
        <sz val="11"/>
        <color indexed="8"/>
        <rFont val="Arial"/>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lado,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islas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Incoder en liquidación al oficio No. Incoder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</si>
  <si>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family val="2"/>
      </rPr>
      <t>Hallazgo 15.</t>
    </r>
    <r>
      <rPr>
        <sz val="11"/>
        <color indexed="8"/>
        <rFont val="Arial"/>
        <family val="2"/>
      </rPr>
      <t xml:space="preserve"> </t>
    </r>
    <r>
      <rPr>
        <b/>
        <sz val="11"/>
        <color indexed="8"/>
        <rFont val="Arial"/>
        <family val="2"/>
      </rPr>
      <t>Baldíos reservados — Islas del Rosario y San Bernardo Contratos de arrendamiento - Principios de Prevención y Precaución — Supremacía de la Constitución.</t>
    </r>
    <r>
      <rPr>
        <sz val="11"/>
        <color indexed="8"/>
        <rFont val="Arial"/>
        <family val="2"/>
      </rPr>
      <t xml:space="preserve">  El Incoder,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islas del Rosario y San Bernardo.
Respuesta de la entidad:
4. Presunción de legalidad. La suscripción de cada uno de los contratos de arrendamiento obedeció al cumplimiento del reglamento que para tales efectos dispuso el Consejo Directivo del Incoder.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Incoder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islas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</si>
  <si>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Posibles deficiencias en la supervisión de los contratos de arrendamiento, en lo atinente a las obligaciones contractuales relacionadas con temas ambientales</t>
  </si>
  <si>
    <t>Inconsistencias en cuenta inventarios</t>
  </si>
  <si>
    <t xml:space="preserve">Se observaron las conciliaciones correspondientes al mes de julio, agosto, septiembre, octubre, noviembre, diciembre, enero y febrero. Por lo anterior se da cumplimiento de 100% de la actividad. </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</si>
  <si>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administrativa</t>
  </si>
  <si>
    <t>Inconsistencia en la cadena de valor por la utilización de recursos de inversión  para apoyar la gestión administrativo y de funcionamiento</t>
  </si>
  <si>
    <t>Incumplimiento de las cláusulas de los convenios, por no presentar informes técnicos al Comité Operativo</t>
  </si>
  <si>
    <t>Incumplimiento de las cláusulas de los convenios, por no realizar Comités Operativo de conformidad con lo establecido en el convenio</t>
  </si>
  <si>
    <t>Debilidades en la estructuración jurídico - técnica de las necesidades y su relación con la modalidad y régimen jurídico aplicable</t>
  </si>
  <si>
    <t>Celebración de convenio con un régimen jurídico que no es aplicable (normas y reglamentos del organismo internacional.</t>
  </si>
  <si>
    <t xml:space="preserve">Realizar  informe de las acciones jurídicas y/o administrativas a que halla lugar en cada caso </t>
  </si>
  <si>
    <t>Informe Auditoria Financiera. Memorando de remisión 20211020354883</t>
  </si>
  <si>
    <t>Falta de control en la información presentada por el supervisor en lo referente a la legalización de recursos en las fechas establecidas</t>
  </si>
  <si>
    <r>
      <t xml:space="preserve">Hallazgo 3. Recursos Entregados en Administración (A3)  </t>
    </r>
    <r>
      <rPr>
        <sz val="11"/>
        <color indexed="8"/>
        <rFont val="Arial"/>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family val="2"/>
      </rPr>
      <t>Para las legalizaciones reportadas por los supervisores de los convenios no hay formatos preestablecidos por la Agencia.</t>
    </r>
    <r>
      <rPr>
        <sz val="11"/>
        <color indexed="8"/>
        <rFont val="Arial"/>
        <family val="2"/>
      </rPr>
      <t xml:space="preserve">
• </t>
    </r>
    <r>
      <rPr>
        <sz val="11"/>
        <color rgb="FFFF0000"/>
        <rFont val="Arial"/>
        <family val="2"/>
      </rPr>
      <t>Los informes de legalización del convenio se presentan en forma acumulada</t>
    </r>
    <r>
      <rPr>
        <sz val="11"/>
        <color indexed="8"/>
        <rFont val="Arial"/>
        <family val="2"/>
      </rPr>
      <t xml:space="preserve">, de manera que no permiten conocer las actividades realizadas en el periodo y su valor.
• </t>
    </r>
    <r>
      <rPr>
        <sz val="11"/>
        <color rgb="FFFF0000"/>
        <rFont val="Arial"/>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family val="2"/>
      </rPr>
      <t xml:space="preserve">
• Para los convenios 951 de 2017 - Programa de las Naciones Unidas para el Desarrollo -PNUD, 986 de 2017, 137 de 2016 y 877 de 2018 suscritos con la Organización de las Naciones Unidas -OIM y 494 de 2017 suscrito con Comitato Internacionales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family val="2"/>
      </rPr>
      <t>; por</t>
    </r>
    <r>
      <rPr>
        <sz val="11"/>
        <color rgb="FFFF0000"/>
        <rFont val="Arial"/>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family val="2"/>
      </rPr>
      <t>Respuesta de la Entidad</t>
    </r>
    <r>
      <rPr>
        <sz val="11"/>
        <color indexed="8"/>
        <rFont val="Arial"/>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family val="2"/>
      </rPr>
      <t>Análisis de respuesta</t>
    </r>
    <r>
      <rPr>
        <sz val="11"/>
        <color indexed="8"/>
        <rFont val="Arial"/>
        <family val="2"/>
      </rPr>
      <t xml:space="preserve">
De acuerdo con la respuesta de la entidad, la observación se mantiene sustentado en que,</t>
    </r>
    <r>
      <rPr>
        <sz val="11"/>
        <color rgb="FFFF0000"/>
        <rFont val="Arial"/>
        <family val="2"/>
      </rPr>
      <t xml:space="preserve"> en los archivos del área financiera, se evidenciaron las diferentes comunicaciones solicitando aclaraciones y correcciones sobre los informes de legalización.</t>
    </r>
    <r>
      <rPr>
        <sz val="11"/>
        <color indexed="8"/>
        <rFont val="Arial"/>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family val="2"/>
      </rPr>
      <t>se aceptó que, en algunos casos, el valor a legalizar lo hace por diferencia.</t>
    </r>
    <r>
      <rPr>
        <sz val="11"/>
        <color indexed="8"/>
        <rFont val="Arial"/>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informes”, dado que esto no es conocido por el área financiera, pues la información reposa es el la carpeta del convenio;  de otra parte, la observación no está encaminada a los pagos, pues estos están establecidos en el clausulado del convenio.
Hallazgo administrativo.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</si>
  <si>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Información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</si>
  <si>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edición impresoras, N.44419 $9071 servicio edición impresoras, N.43119 por $5000 servicio edición impresoras, N.46719 por $4.246 impresión y copias, N.44619 por$6.208 servicio edición impresoras, n.52419 POR $2.123 servicio edición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</si>
  <si>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Ausencia de políticas, procedimientos o formatos de la ANT para la presentación y consolidación de la información y soportes de consignaciones realizadas por terceros con ocasión a servicios de copias</t>
  </si>
  <si>
    <t xml:space="preserve">La Subdirección Administrativa y Financiera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</si>
  <si>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La contabilización de la cuenta inventarios terrenos corresponde a los bienes transferidos por actas de liquidación del INCODER sin que exista una titularización formal en los folios de matrícula inmobiliaria a la ANT</t>
  </si>
  <si>
    <t>Debilidades en la conciliación entre contabilidad y FNA</t>
  </si>
  <si>
    <r>
      <rPr>
        <b/>
        <sz val="11"/>
        <color theme="1"/>
        <rFont val="Arial"/>
        <family val="2"/>
      </rPr>
      <t xml:space="preserve">30/06/2020 Avances frente a la actividad
Predio EL BADO: </t>
    </r>
    <r>
      <rPr>
        <sz val="11"/>
        <color theme="1"/>
        <rFont val="Arial"/>
        <family val="2"/>
      </rPr>
      <t xml:space="preserve">La actividad quedo cumplida  la   ORIP realizó el registro en el antecedente del predio  y se realizó el envío del memorado con el  expediente a la Subdirección de administración de tierras para que  inicie la recuperación del predio.  (se anexa memorando).
</t>
    </r>
    <r>
      <rPr>
        <b/>
        <sz val="11"/>
        <color theme="1"/>
        <rFont val="Arial"/>
        <family val="2"/>
      </rPr>
      <t>Predio VILLA DIANA:</t>
    </r>
    <r>
      <rPr>
        <sz val="11"/>
        <color theme="1"/>
        <rFont val="Arial"/>
        <family val="2"/>
      </rPr>
      <t xml:space="preserve"> La actividad quedo cumplida  la   ORIP realizó el registro en el antecedente del predio  y se realizó el envío del memorado con el  expediente a la Subdirección de administración de tierras para que  inicie la recuperación del predio.  (se anexa memorando).</t>
    </r>
    <r>
      <rPr>
        <b/>
        <sz val="11"/>
        <color theme="1"/>
        <rFont val="Arial"/>
        <family val="2"/>
      </rPr>
      <t xml:space="preserve">
</t>
    </r>
    <r>
      <rPr>
        <sz val="11"/>
        <color theme="1"/>
        <rFont val="Arial"/>
        <family val="2"/>
      </rPr>
      <t xml:space="preserve">
</t>
    </r>
    <r>
      <rPr>
        <b/>
        <sz val="11"/>
        <color theme="1"/>
        <rFont val="Arial"/>
        <family val="2"/>
      </rPr>
      <t>Predio SANTA INES:</t>
    </r>
    <r>
      <rPr>
        <sz val="11"/>
        <color theme="1"/>
        <rFont val="Arial"/>
        <family val="2"/>
      </rPr>
      <t xml:space="preserve"> 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</si>
  <si>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estableciéndola como inefectiva.</t>
    </r>
  </si>
  <si>
    <r>
      <rPr>
        <b/>
        <sz val="11"/>
        <color theme="1"/>
        <rFont val="Arial"/>
        <family val="2"/>
      </rPr>
      <t xml:space="preserve">09/06/2020.  </t>
    </r>
    <r>
      <rPr>
        <sz val="11"/>
        <color theme="1"/>
        <rFont val="Arial"/>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 xml:space="preserve">
31/08/2020.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</si>
  <si>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t>Informe final de la Contraloría General de la Nación radicado el 09/06/2020 mediante comunicado 20206200365042.
Acta de la sesión del Comité Institucional de Coordinación de Control Interno realizada el 27/08/2020 .</t>
  </si>
  <si>
    <r>
      <rPr>
        <b/>
        <sz val="11"/>
        <color theme="1"/>
        <rFont val="Arial"/>
        <family val="2"/>
      </rPr>
      <t>29 de Diciembre de 2020</t>
    </r>
    <r>
      <rPr>
        <sz val="11"/>
        <color theme="1"/>
        <rFont val="Arial"/>
        <family val="2"/>
      </rPr>
      <t xml:space="preserve">
Para corte del 4 trimestre del año  2020 se  realizaron las siguientes actividades para dar cumplimiento a la Acción de mejora:
</t>
    </r>
    <r>
      <rPr>
        <b/>
        <sz val="11"/>
        <color theme="1"/>
        <rFont val="Arial"/>
        <family val="2"/>
      </rPr>
      <t>Parcelación Santa Ines:</t>
    </r>
    <r>
      <rPr>
        <sz val="11"/>
        <color theme="1"/>
        <rFont val="Arial"/>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actividad queda cumplida
Finalmente se da cumplimiento a lo establecido en la acción de mejora y a la actividad descrita ,  por parte de la Subdirección de Acceso a Tierras en Zonas Focalizadas, en el marco del hallazgo para los predios en mención.</t>
    </r>
  </si>
  <si>
    <r>
      <rPr>
        <b/>
        <sz val="11"/>
        <color theme="1"/>
        <rFont val="Arial"/>
        <family val="2"/>
      </rPr>
      <t>15/07/2022.</t>
    </r>
    <r>
      <rPr>
        <sz val="11"/>
        <color theme="1"/>
        <rFont val="Arial"/>
        <family val="2"/>
      </rPr>
      <t xml:space="preserve"> El equipo auditor de la Oficina de Control Interno en el ejercicio de la auditoria Adjudicación Del Subsidio Integral De Reforma Agraria – SIRA 2021 evaluó la efectividad de la presente acción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</si>
  <si>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Remitir del acto administrativo a la dependencia correspondiente para que se inicie el proceso de recuperación material del predio al patrimonio de la ANT y su respectivo valor.</t>
  </si>
  <si>
    <r>
      <t>30/06/2020 Avances frente  ala actividad
Predio EL BADO:</t>
    </r>
    <r>
      <rPr>
        <sz val="11"/>
        <color theme="1"/>
        <rFont val="Arial"/>
        <family val="2"/>
      </rPr>
      <t xml:space="preserve"> Se da cumplimiento de la actividad  con el envió del  expediente a la Subdirección de Administración de tierras ,  bajo el memorando  20204100128183  con fecha 26 de junio de 2020, para dar inicio a la recuperación material del predio.
</t>
    </r>
    <r>
      <rPr>
        <b/>
        <sz val="11"/>
        <color theme="1"/>
        <rFont val="Arial"/>
        <family val="2"/>
      </rPr>
      <t xml:space="preserve"> ( se anexa memorando )</t>
    </r>
    <r>
      <rPr>
        <sz val="11"/>
        <color theme="1"/>
        <rFont val="Arial"/>
        <family val="2"/>
      </rPr>
      <t xml:space="preserve">
</t>
    </r>
    <r>
      <rPr>
        <b/>
        <sz val="11"/>
        <color theme="1"/>
        <rFont val="Arial"/>
        <family val="2"/>
      </rPr>
      <t xml:space="preserve">Predio  VILLA DIANA: </t>
    </r>
    <r>
      <rPr>
        <sz val="11"/>
        <color theme="1"/>
        <rFont val="Arial"/>
        <family val="2"/>
      </rPr>
      <t>Se da cumplimiento de la actividad  con el envió del  expediente a la Subdirección de Administración de tierras ,  bajo el memorando  20204100128003  con fecha 26 de junio de 2020, para dar inicio a la recuperación material del predio.</t>
    </r>
    <r>
      <rPr>
        <b/>
        <sz val="11"/>
        <color theme="1"/>
        <rFont val="Arial"/>
        <family val="2"/>
      </rPr>
      <t>( se anexa memorando).</t>
    </r>
    <r>
      <rPr>
        <sz val="11"/>
        <color theme="1"/>
        <rFont val="Arial"/>
        <family val="2"/>
      </rPr>
      <t xml:space="preserve">
</t>
    </r>
    <r>
      <rPr>
        <b/>
        <sz val="11"/>
        <color theme="1"/>
        <rFont val="Arial"/>
        <family val="2"/>
      </rPr>
      <t xml:space="preserve">Predio SANTA INES: </t>
    </r>
    <r>
      <rPr>
        <sz val="11"/>
        <color theme="1"/>
        <rFont val="Arial"/>
        <family val="2"/>
      </rPr>
      <t>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family val="2"/>
      </rPr>
      <t>s.</t>
    </r>
    <r>
      <rPr>
        <sz val="11"/>
        <color theme="1"/>
        <rFont val="Arial"/>
        <family val="2"/>
      </rPr>
      <t xml:space="preserve">
</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</si>
  <si>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</si>
  <si>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t>Informe final de la Contraloría General de la Nación radicado el 09/06/2020 mediante comunicado 20206200365042. 
Acta de la sesión del Comité Institucional de Coordinación de Control Interno realizada el 27/08/2020 .</t>
  </si>
  <si>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Predio Villa Diana: Mediante memorando 20204100227583 del 6 de octubre de 2020, se remitió a la Subdirección de Tierras de la Nación, antecedentes y resolución 477 de 2020 por medio de la cual se revoca una cuota parte del predio Villa Diana para el trámite de recuperación y reintegro a la ANT. 
Parcelación Santa Ines: Una vez notificadas las resoluciones de revocatorias y remitidas a la ORIP se realizará el envió de los documentos a la Subdirección de Tierras de la Nación. 
Predio La Calera: Mediante memorando 20204100224113 del 5 de octubre de 2020, se remitió a la Subdirección de Tierras de la Nación, antecedentes para dar tramite a la recuperación y Reintegro del predio la Calera."
Queda cumplida en un 100%</t>
  </si>
  <si>
    <r>
      <t xml:space="preserve">29 de Diciembre de 2020
</t>
    </r>
    <r>
      <rPr>
        <sz val="11"/>
        <color theme="1"/>
        <rFont val="Arial"/>
        <family val="2"/>
      </rPr>
      <t xml:space="preserve">Para corte del 4 trimestre del año  2020 se  realizaron las siguientes actividades para dar cumplimiento a la Acción de mejora:
</t>
    </r>
    <r>
      <rPr>
        <b/>
        <sz val="11"/>
        <color theme="1"/>
        <rFont val="Arial"/>
        <family val="2"/>
      </rPr>
      <t xml:space="preserve">Parcelación Santa Ines: </t>
    </r>
    <r>
      <rPr>
        <sz val="11"/>
        <color theme="1"/>
        <rFont val="Arial"/>
        <family val="2"/>
      </rPr>
      <t>En cumplimiento  a la acción de mejora  se remite bajo memorando No.20204100281723, la solicitud de recuperación del predio a la Subdirección de Administración de tierras ( se anexa soporte).
Finalmente  se da cumplimiento a la Acción de mejora y a la actividad establecida para los predios del hallazgo.</t>
    </r>
  </si>
  <si>
    <r>
      <rPr>
        <b/>
        <sz val="11"/>
        <color rgb="FF000000"/>
        <rFont val="Arial"/>
        <family val="2"/>
      </rPr>
      <t xml:space="preserve">30/06/2020l 
</t>
    </r>
    <r>
      <rPr>
        <sz val="11"/>
        <color rgb="FF000000"/>
        <rFont val="Arial"/>
        <family val="2"/>
      </rPr>
      <t xml:space="preserve"> La  Subdirección de Acceso a Tierras en Zonas Focalizadas , reitera que no es la responsable de la  estructuración de un formato para el seguimiento de los fallos judiciales, toda vez que estas solicitudes para dar cumplimiento son remitidas por memorando por parte de la Oficina Jurídica. Por lo anterior el formato lo debería establecer la Oficina Jurídica , para realizar el respectivo seguimiento a los fallos judiciales,</t>
    </r>
    <r>
      <rPr>
        <b/>
        <sz val="11"/>
        <color rgb="FF000000"/>
        <rFont val="Arial"/>
        <family val="2"/>
      </rPr>
      <t xml:space="preserve"> se envió correo el 2 de julio de 2020  a la oficina de control interno donde se evidenció que la DAT no formulo esta actividad.</t>
    </r>
  </si>
  <si>
    <r>
      <rPr>
        <b/>
        <sz val="11"/>
        <color theme="1"/>
        <rFont val="Arial"/>
        <family val="2"/>
      </rPr>
      <t>28/08/2020.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family val="2"/>
      </rPr>
      <t>Así mismo, la Oficina Jurídica allegó el memorando 20204100175713 del  19/08/2020 mediante el cual expone las situaciones por las cuales la acción de mejora en cuestión no es procedente.</t>
    </r>
    <r>
      <rPr>
        <i/>
        <sz val="11"/>
        <color theme="1"/>
        <rFont val="Arial"/>
        <family val="2"/>
      </rPr>
      <t xml:space="preserve">
</t>
    </r>
    <r>
      <rPr>
        <sz val="11"/>
        <color theme="1"/>
        <rFont val="Arial"/>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</si>
  <si>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r>
      <t xml:space="preserve">Hallazgo 7. Manual de Política Contable ANT (A7)  </t>
    </r>
    <r>
      <rPr>
        <sz val="11"/>
        <color rgb="FFFF0000"/>
        <rFont val="Arial"/>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family val="2"/>
      </rPr>
      <t>Respuesta de la Entidad</t>
    </r>
    <r>
      <rPr>
        <sz val="11"/>
        <color theme="1"/>
        <rFont val="Arial"/>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también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family val="2"/>
      </rPr>
      <t xml:space="preserve">Análisis de respuesta
</t>
    </r>
    <r>
      <rPr>
        <sz val="11"/>
        <color theme="1"/>
        <rFont val="Arial"/>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</si>
  <si>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t>Falta de políticas específicas, que muestren las características  y el manejo específico en cuanto a reconocimiento, clasificación, medición inicial, medición posterior y revelación de algunas cuentas.</t>
  </si>
  <si>
    <r>
      <t xml:space="preserve">Hallazgo 8. Notas a los Estados Financieros (A8) </t>
    </r>
    <r>
      <rPr>
        <sz val="11"/>
        <color rgb="FFFF0000"/>
        <rFont val="Arial"/>
        <family val="2"/>
      </rPr>
      <t>En verificación por parte de la CGR a las Notas a los Estados Financieros, se evidenciaron las siguientes situaciones:</t>
    </r>
    <r>
      <rPr>
        <sz val="11"/>
        <color theme="1"/>
        <rFont val="Arial"/>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family val="2"/>
      </rPr>
      <t xml:space="preserve">
Respuesta de la Entidad</t>
    </r>
    <r>
      <rPr>
        <sz val="11"/>
        <color theme="1"/>
        <rFont val="Arial"/>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características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family val="2"/>
      </rPr>
      <t>Análisis de respuesta</t>
    </r>
    <r>
      <rPr>
        <sz val="11"/>
        <color theme="1"/>
        <rFont val="Arial"/>
        <family val="2"/>
      </rPr>
      <t xml:space="preserve">
Teniendo en cuenta que la respuesta de la entidad se refirió a otros aspectos y no a lo específicamente observado, se establece por parte de la CGR la persistencia del hallazgo administrativo.
</t>
    </r>
  </si>
  <si>
    <t>Debilidades en las notas de los estados financieros</t>
  </si>
  <si>
    <t>La justificación de la constitución de la reserva presupuestal no se enmarca dentro del concepto de caso fortuito y fuerza mayor</t>
  </si>
  <si>
    <r>
      <rPr>
        <b/>
        <sz val="11"/>
        <color theme="9"/>
        <rFont val="Arial"/>
        <family val="2"/>
      </rPr>
      <t>Acción Ejecutada:</t>
    </r>
    <r>
      <rPr>
        <sz val="11"/>
        <color theme="9"/>
        <rFont val="Arial"/>
        <family val="2"/>
      </rPr>
      <t xml:space="preserve"> </t>
    </r>
    <r>
      <rPr>
        <sz val="11"/>
        <color rgb="FF000000"/>
        <rFont val="Arial"/>
        <family val="2"/>
      </rPr>
      <t>En cumplimiento de este hallazgo el 16/06/2020 se llevó a cabo la Mesa de trabajo Interinstitucional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</si>
  <si>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000000"/>
        <rFont val="Arial"/>
        <family val="2"/>
      </rPr>
      <t>09/07/2020.</t>
    </r>
    <r>
      <rPr>
        <sz val="11"/>
        <color rgb="FF000000"/>
        <rFont val="Arial"/>
        <family val="2"/>
      </rPr>
      <t xml:space="preserve"> Se observó Acta del 16/08/2020 cuyo tema fue "</t>
    </r>
    <r>
      <rPr>
        <i/>
        <sz val="11"/>
        <color rgb="FF000000"/>
        <rFont val="Arial"/>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</si>
  <si>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t>Solicitar a la Oficina de las Naciones Unidas contra la Droga y el Delit - UNODC pronunciamiento sobre el alcance de la inmunidad de jurisdicción que ostenta y el compromiso de presentar información financiera desagregada</t>
  </si>
  <si>
    <t xml:space="preserve">Frente a la presentación de los conceptos recibidos por Colombia Compra Eficiente y la Oficina Jurídica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</si>
  <si>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t>Acta No. 003 de la sesión del Comité Institucional de Coordinación de Control Interno realizada el 30/06/2021.</t>
  </si>
  <si>
    <r>
      <t xml:space="preserve">Hallazgo 14. Convenio de Cooperación Internacional 112 de 1016 (A14) (D6)  </t>
    </r>
    <r>
      <rPr>
        <sz val="11"/>
        <color indexed="8"/>
        <rFont val="Arial"/>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</si>
  <si>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r>
      <t xml:space="preserve">Hallazgo 14. Convenio de Cooperación Internacional 112 de 1016 (A14) (D6)  </t>
    </r>
    <r>
      <rPr>
        <sz val="11"/>
        <color indexed="8"/>
        <rFont val="Arial"/>
        <family val="2"/>
      </rPr>
      <t xml:space="preserve">Revisada la ejecución del convenio de cooperación internacional 112 de 1016 entre la ANT y la UNODC, </t>
    </r>
    <r>
      <rPr>
        <sz val="11"/>
        <color rgb="FFFF0000"/>
        <rFont val="Arial"/>
        <family val="2"/>
      </rPr>
      <t>se evidenciaron cuatro prórrogas al mismo, sin encontrarse debidamente justificada la necesidad de ampliar el plazo del contrato,</t>
    </r>
    <r>
      <rPr>
        <sz val="11"/>
        <color indexed="8"/>
        <rFont val="Arial"/>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family val="2"/>
      </rPr>
      <t>se observa que se incluyen nuevas obligaciones y adiciones de recursos por parte ANT, que generan nuevos incumplimientos en la ejecución del contrato, que a su vez generan nuevas prórrogas en el tiempo.</t>
    </r>
    <r>
      <rPr>
        <sz val="11"/>
        <color indexed="8"/>
        <rFont val="Arial"/>
        <family val="2"/>
      </rPr>
      <t xml:space="preserve">
Por otro lado, </t>
    </r>
    <r>
      <rPr>
        <sz val="11"/>
        <color rgb="FFFF0000"/>
        <rFont val="Arial"/>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family val="2"/>
      </rPr>
      <t xml:space="preserve">
De igual manera, </t>
    </r>
    <r>
      <rPr>
        <sz val="11"/>
        <color rgb="FFFF0000"/>
        <rFont val="Arial"/>
        <family val="2"/>
      </rPr>
      <t>no se evidencian los soportes de los costos de los eventos realizados para el desarrollo del objeto del contrato</t>
    </r>
    <r>
      <rPr>
        <sz val="11"/>
        <color indexed="8"/>
        <rFont val="Arial"/>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family val="2"/>
      </rPr>
      <t>Se evidencia que la UNODC no entrega a la ANT información financiera detallada</t>
    </r>
    <r>
      <rPr>
        <sz val="11"/>
        <color indexed="8"/>
        <rFont val="Arial"/>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</si>
  <si>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t>Solicitar a FAO Colombia pronunciamiento sobre el alcance de la inmunidad de jurisdicción que ostenta y el compromiso de presentar información financiera desagregada</t>
  </si>
  <si>
    <t xml:space="preserve">No se han celebrado convenios nuevos en la actual vigencia, esta en negociación con los cooperantes actuales Convenio 875 de 2017  y 361 de 2016 firmar un acta de compromiso, los supervisores han enviado informes de seguimiento de acuerdo a reportes de cooperante. </t>
  </si>
  <si>
    <t>Debilidades en la formulación de  estudios y documentos previos - Convenios
Debilidades en la vigilancia y control en la supervisión - Convenios
Debilidades en la conformación de archivos de gestión - Expedientes Convenios</t>
  </si>
  <si>
    <t xml:space="preserve">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</si>
  <si>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r>
      <rPr>
        <b/>
        <sz val="11"/>
        <color rgb="FF33CC33"/>
        <rFont val="Arial"/>
        <family val="2"/>
      </rPr>
      <t>Acción Ejecutada:</t>
    </r>
    <r>
      <rPr>
        <b/>
        <sz val="11"/>
        <color theme="5"/>
        <rFont val="Arial"/>
        <family val="2"/>
      </rPr>
      <t xml:space="preserve">  </t>
    </r>
    <r>
      <rPr>
        <sz val="11"/>
        <rFont val="Arial"/>
        <family val="2"/>
      </rPr>
      <t xml:space="preserve">Atendiendo las observaciones de la OCI correspondientes al I trimestre 2020 </t>
    </r>
    <r>
      <rPr>
        <i/>
        <sz val="11"/>
        <rFont val="Arial"/>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family val="2"/>
      </rPr>
      <t xml:space="preserve">
</t>
    </r>
    <r>
      <rPr>
        <sz val="11"/>
        <rFont val="Arial"/>
        <family val="2"/>
      </rPr>
      <t>Se anexa los siguientes informes y soportes debidamente firmados por la supervisora, así como el contrato del Convenio 912 del 2018, adición firmada el 26/09/2019 y el cronograma de trabajo.</t>
    </r>
    <r>
      <rPr>
        <b/>
        <sz val="11"/>
        <color theme="5"/>
        <rFont val="Arial"/>
        <family val="2"/>
      </rPr>
      <t xml:space="preserve">
</t>
    </r>
    <r>
      <rPr>
        <sz val="11"/>
        <rFont val="Arial"/>
        <family val="2"/>
      </rPr>
      <t xml:space="preserve">1. Informe sep-oct 2019.
2. Informe nov-dic 2019.
</t>
    </r>
    <r>
      <rPr>
        <sz val="11"/>
        <color theme="1"/>
        <rFont val="Arial"/>
        <family val="2"/>
      </rPr>
      <t>3. Informe ene-feb 2020.</t>
    </r>
    <r>
      <rPr>
        <sz val="11"/>
        <color rgb="FFFF0000"/>
        <rFont val="Arial"/>
        <family val="2"/>
      </rPr>
      <t xml:space="preserve">
</t>
    </r>
    <r>
      <rPr>
        <sz val="11"/>
        <rFont val="Arial"/>
        <family val="2"/>
      </rPr>
      <t>4. Informe mar-abr 2020.
Evidencia soportada en el archivo pdf AMC-319</t>
    </r>
    <r>
      <rPr>
        <b/>
        <sz val="11"/>
        <rFont val="Arial"/>
        <family val="2"/>
      </rPr>
      <t xml:space="preserve">.
</t>
    </r>
    <r>
      <rPr>
        <sz val="11"/>
        <rFont val="Arial"/>
        <family val="2"/>
      </rPr>
      <t>Es de anotar que dado la fecha en que se debe realizar el reporte de gestión del II Trimestre del 2020 (30/06/2020), no se alcanza a reportar el informe bimensual de mayo-junio-2020 del presente convenio por estar en tiempos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</si>
  <si>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</si>
  <si>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r>
      <rPr>
        <b/>
        <sz val="11"/>
        <rFont val="Arial"/>
        <family val="2"/>
      </rPr>
      <t>Acción Ejecutada:</t>
    </r>
    <r>
      <rPr>
        <sz val="11"/>
        <rFont val="Arial"/>
        <family val="2"/>
      </rPr>
      <t xml:space="preserve">  Atendiendo las observaciones de la OCI correspondientes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</si>
  <si>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t>Acta No. 03 de la sesión del Comité Institucional de Coordinación de Control Interno realizada el 30/06/2020 .</t>
  </si>
  <si>
    <t>Actividad en Gestión: se están realizando ajustes al informe final y actas de liquidación, sugeridos por el contratista para la consecución de las firmas.</t>
  </si>
  <si>
    <t>Estudio y análisis del Acuerdo Marco por el cual se suscribió el contrato Interadministrativo, así como los términos convenidos</t>
  </si>
  <si>
    <t>Se elaboró informe donde se analizó, comparó y consolido la información de  Contrato interadministrativo 818 de 2018 , en relación con el cobro de administración del 15% y como la Subdirección Administrativa y Financiera  realizó la revisión financiera para el respectivo pago.</t>
  </si>
  <si>
    <r>
      <t xml:space="preserve">Hallazgo 24. Austeridad en el gasto en la ANT (A24) (D15)  </t>
    </r>
    <r>
      <rPr>
        <sz val="11"/>
        <color indexed="8"/>
        <rFont val="Arial"/>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family val="2"/>
      </rPr>
      <t xml:space="preserve">
</t>
    </r>
  </si>
  <si>
    <r>
      <rPr>
        <b/>
        <sz val="11"/>
        <color rgb="FF000000"/>
        <rFont val="Arial"/>
        <family val="2"/>
      </rPr>
      <t xml:space="preserve">Actividad en gestión: </t>
    </r>
    <r>
      <rPr>
        <sz val="11"/>
        <color rgb="FF000000"/>
        <rFont val="Arial"/>
        <family val="2"/>
      </rPr>
      <t>la Subdirección de Asuntos Étnicos se encuentra analizando el informe de caracterización realizado en diciembre de 2020.</t>
    </r>
  </si>
  <si>
    <t>Debilidades en la aplicación de  políticas de austeridad del gasto</t>
  </si>
  <si>
    <t>Acta de la sesión del Comité Institucional de Coordinación de Control Interno realizada el 27/08/2020 .</t>
  </si>
  <si>
    <r>
      <t xml:space="preserve">Hallazgo 25. Adquisición de predios sin disponibilidad de recurso hídrico (A25)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área 55, Folio de matricula 202-35761, Titular de derecho real de dominio a favor del INCODER ANOTACIÓN: Nro. 14 Fecha: 23-09-2015, valor de compra $537.010.300
2. Predio El Dindal, Municipio Agrado, área 91, Folio de matricula 202-30943, Titular de derecho real de dominio a favor del INCODER ANOTACIÓN: Nro. 13 Fecha: 23-07-2015, valor de compra $679.729.800
3. Predio La Mesa del Pedernal, Municipio Agrado, área 236.88, Folio de matricula202 – 34095, Titular de derecho real de dominio a favor del INCODER ANOTACIÓN: Nro. 13 Fecha: 05-08-2015, valor de compra $1.633.454.150
4. Predio La Pradera, Municipio Paicol, área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</si>
  <si>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rPr>
        <b/>
        <sz val="11"/>
        <color theme="1"/>
        <rFont val="Arial"/>
        <family val="2"/>
      </rPr>
      <t xml:space="preserve">30/12/2019.  </t>
    </r>
    <r>
      <rPr>
        <sz val="11"/>
        <color theme="1"/>
        <rFont val="Arial"/>
        <family val="2"/>
      </rPr>
      <t>Con corte al 27/12/2019 se observó el informe técnico propuesta modelo productivo del 23/10/2019 para los predios Mesa del pedernal, El final y Villanueva.
La actividad fue ejecutada fuera de los tiempos establecidos para su cierre.</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</si>
  <si>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family val="2"/>
      </rPr>
      <t xml:space="preserve"> SE ADJUNTA INFORME</t>
    </r>
    <r>
      <rPr>
        <sz val="11"/>
        <color theme="1"/>
        <rFont val="Arial"/>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Pura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</si>
  <si>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t xml:space="preserve">Realizar visitas topográficas y agronómicas de los predios </t>
  </si>
  <si>
    <t>No aplica, la actividad presentó modificación  con la acción, unidad de medida, cantidad y fechas de ejecución de acuerdo a la sesión del 27/08/2020 del CICCI.</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</si>
  <si>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</si>
  <si>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t>
  </si>
  <si>
    <r>
      <rPr>
        <b/>
        <sz val="11"/>
        <color rgb="FF000000"/>
        <rFont val="Arial"/>
        <family val="2"/>
      </rPr>
      <t>13/07/2020.</t>
    </r>
    <r>
      <rPr>
        <sz val="11"/>
        <color rgb="FF000000"/>
        <rFont val="Arial"/>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family val="2"/>
      </rPr>
      <t xml:space="preserve">
21/07/2020. </t>
    </r>
    <r>
      <rPr>
        <sz val="11"/>
        <color rgb="FF000000"/>
        <rFont val="Arial"/>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family val="2"/>
      </rPr>
      <t xml:space="preserve">1. </t>
    </r>
    <r>
      <rPr>
        <i/>
        <sz val="11"/>
        <color rgb="FF000000"/>
        <rFont val="Arial"/>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family val="2"/>
      </rPr>
      <t xml:space="preserve">2. </t>
    </r>
    <r>
      <rPr>
        <i/>
        <sz val="11"/>
        <color rgb="FF000000"/>
        <rFont val="Arial"/>
        <family val="2"/>
      </rPr>
      <t>Realizar mesas técnicas de seguimiento con las dependencias involucradas a fin de ir determinando las acciones y actividades a seguir de tal manera que permita determinar la destinación del predio.
Por lo tanto, se realizarán mesas técnicas mensuales (agosto, septiembre, octubre y noviembre) que permita realizar el seguimiento  permanente y articulado con las acciones de mejora del Plan de Mejoramiento de la Contraloría.
Es importante, mencionar además que hasta tanto, no se determine la situación del predio Yarumal no se retirará el caso del Plan de Atención a Comunidades Negras de la Subdirección de Asuntos Étnicos y por lo tanto, su seguimiento es constante y permanente"</t>
    </r>
    <r>
      <rPr>
        <sz val="11"/>
        <color rgb="FF000000"/>
        <rFont val="Arial"/>
        <family val="2"/>
      </rPr>
      <t>.
Acorde a las observaciones allegadas, la Oficina de Control Interno observó que se tiene planificado realizar meses de trabajo en los meses de agosto, septiembre, 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</si>
  <si>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r>
      <rPr>
        <b/>
        <sz val="11"/>
        <color rgb="FF000000"/>
        <rFont val="Arial"/>
        <family val="2"/>
      </rPr>
      <t>13/07/2020.</t>
    </r>
    <r>
      <rPr>
        <sz val="11"/>
        <color rgb="FF000000"/>
        <rFont val="Arial"/>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</si>
  <si>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rgb="FF000000"/>
        <rFont val="Arial"/>
        <family val="2"/>
      </rPr>
      <t>Actividad en gestión:</t>
    </r>
    <r>
      <rPr>
        <sz val="11"/>
        <color rgb="FF000000"/>
        <rFont val="Arial"/>
        <family val="2"/>
      </rPr>
      <t xml:space="preserve"> la Subdirección de Asuntos Étnicos se encuentra analizando el informe de caracterización realizado en diciembre de 2020.</t>
    </r>
  </si>
  <si>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faltarían.
</t>
  </si>
  <si>
    <t xml:space="preserve">Solicitud a la Dirección de Asuntos Étnicos de la ANT, con el fin de verificar si sobre el predio denominado el Mediecito la Selva, se presenta alguna solicitud de constitución, restructuración, ampliación o saneamiento del resguardo indígena. </t>
  </si>
  <si>
    <r>
      <rPr>
        <b/>
        <sz val="11"/>
        <color theme="1"/>
        <rFont val="Arial"/>
        <family val="2"/>
      </rPr>
      <t xml:space="preserve">21/04/2020.  </t>
    </r>
    <r>
      <rPr>
        <sz val="11"/>
        <color theme="1"/>
        <rFont val="Arial"/>
        <family val="2"/>
      </rPr>
      <t>Se observó Acta del  28/01/2020, cuyo objetivo fue establecer la ruta a seguir respecto al caso del predio El Mediecito, en el Municipio de Popayán, Cauca. El orden del día incluyó temas relacionados con el estado del proceso y avances del cado Predio el Mediecito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</si>
  <si>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family val="2"/>
      </rPr>
      <t>se adjunta informe de desembolso A</t>
    </r>
    <r>
      <rPr>
        <sz val="11"/>
        <color theme="1"/>
        <rFont val="Arial"/>
        <family val="2"/>
      </rPr>
      <t xml:space="preserve"> corte del mes de junio de 2020 ,   no se ha realizado el desembolso  de los recursos para la implementación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 con base en este informe, se realizará una propuesta al Director de Asuntos Étnicos, con el fin  de avanzar en la búsqueda de una solución al caso en particular. ( se anexa acta del 10 de junio de 2020)</t>
    </r>
  </si>
  <si>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</si>
  <si>
    <r>
      <rPr>
        <b/>
        <sz val="11"/>
        <color theme="1"/>
        <rFont val="Arial"/>
        <family val="2"/>
      </rPr>
      <t xml:space="preserve">29 DE DICIEMBRE DE 2020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r>
      <rPr>
        <b/>
        <sz val="11"/>
        <color theme="1"/>
        <rFont val="Arial"/>
        <family val="2"/>
      </rPr>
      <t>.</t>
    </r>
  </si>
  <si>
    <r>
      <rPr>
        <b/>
        <sz val="11"/>
        <color rgb="FF92D050"/>
        <rFont val="Arial"/>
        <family val="2"/>
      </rPr>
      <t>Acción Ejecutada:</t>
    </r>
    <r>
      <rPr>
        <sz val="11"/>
        <color theme="1"/>
        <rFont val="Arial"/>
        <family val="2"/>
      </rPr>
      <t xml:space="preserve"> 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</si>
  <si>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</si>
  <si>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AMC-345.</t>
    </r>
  </si>
  <si>
    <t>Dar respuesta a la solicitud efectuada por la Dirección de Acceso a Tierras de la ANT, respecto del predio denominado el Mediecito la Selva con relación a alguna solicitud de constitución, reestructuración, ampliación o saneamiento del resguardo indígena.</t>
  </si>
  <si>
    <r>
      <rPr>
        <b/>
        <sz val="11"/>
        <color rgb="FF000000"/>
        <rFont val="Arial"/>
        <family val="2"/>
      </rPr>
      <t>30062021:</t>
    </r>
    <r>
      <rPr>
        <sz val="11"/>
        <color rgb="FF000000"/>
        <rFont val="Arial"/>
        <family val="2"/>
      </rPr>
      <t xml:space="preserve"> En atención al Comité de Control Interno llevado a cabo el 30/06/2021 se aprobó la unificación de la AME-348 y AME-349  en una nueva acción de mejora que debe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</si>
  <si>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theme="1"/>
        <rFont val="Arial"/>
        <family val="2"/>
      </rPr>
      <t xml:space="preserve">Actividad en gestión: </t>
    </r>
    <r>
      <rPr>
        <sz val="11"/>
        <color theme="1"/>
        <rFont val="Arial"/>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family val="2"/>
      </rPr>
      <t xml:space="preserve">DAT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</si>
  <si>
    <t>Participar de las convocatorias de la Dirección de Acceso a Tierras y el Grupo de Diálogo Social, para acompañar el diálogo entre las comunidades involucradas.</t>
  </si>
  <si>
    <t>Verificar la suscripción de las actas de las sesiones de la CNTI, por parte de los representantes del Gobierno Nacional y de los Delegados de los pueblos indígenas de la CNTI.</t>
  </si>
  <si>
    <t>Correo del 16/07/2020 a la Secretaría General de la Agencia Nacional de Tierras, solicitando la realización de las capacitaciones a los Líderes UGT que actúan como Supervisiones de Contrato.  Envía Andrés Horacio Carvajal Pardo - Asesor Experto G3-08  Coordinador de las UGT a Carlos Salinas Sastre, Secretario General de la ANT.</t>
  </si>
  <si>
    <t>Informe final Auditoría de cumplimiento articulada al proyecto de ordenamiento social de la propiedad rural  vigencia 2019 a junio de 2020
Comunicación 20206200995572 del 18/12/2020</t>
  </si>
  <si>
    <t>Auditoría de cumplimiento articulada al proyecto de ordenamiento social de la propiedad rural  vigencia 2019 a junio de 2020</t>
  </si>
  <si>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</si>
  <si>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family val="2"/>
      </rPr>
      <t xml:space="preserve">Memorando 20211020144393 del 02/06/2021.   </t>
    </r>
    <r>
      <rPr>
        <sz val="11"/>
        <rFont val="Arial"/>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</si>
  <si>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Durante la vigencia 2019 y 2020 en cumplimiento a este plan de mejoramiento se realizó articulación con el equipo de Demanda y Descongestión se emitieron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Evidencias: Resoluciones de Adjudicación se entregarán el 3 de julio de 2020.</t>
    </r>
  </si>
  <si>
    <r>
      <rPr>
        <b/>
        <sz val="11"/>
        <color theme="1"/>
        <rFont val="Arial"/>
        <family val="2"/>
      </rPr>
      <t xml:space="preserve">21/01/2021. </t>
    </r>
    <r>
      <rPr>
        <sz val="11"/>
        <color theme="1"/>
        <rFont val="Arial"/>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</si>
  <si>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solicita a la Oficina de Control Interno validar la ejecución de la Acción de Mejora según las evidencias aportadas en su momento.</t>
  </si>
  <si>
    <r>
      <rPr>
        <b/>
        <sz val="11"/>
        <color theme="1"/>
        <rFont val="Arial"/>
        <family val="2"/>
      </rPr>
      <t>16/07/2021.</t>
    </r>
    <r>
      <rPr>
        <sz val="11"/>
        <color theme="1"/>
        <rFont val="Arial"/>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extemporánea.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</si>
  <si>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expedientes que son objeto de intervención así como los que serán tramitados durante el segundo semestre de la presente vigencia, por parte del equipo de Entidades de Derecho Público de la SATN</t>
    </r>
    <r>
      <rPr>
        <b/>
        <sz val="11"/>
        <color theme="1"/>
        <rFont val="Arial"/>
        <family val="2"/>
      </rPr>
      <t xml:space="preserve"> se adjunta informe de justificación por el no cumplimiento.</t>
    </r>
    <r>
      <rPr>
        <sz val="11"/>
        <color theme="1"/>
        <rFont val="Arial"/>
        <family val="2"/>
      </rPr>
      <t xml:space="preserve">
</t>
    </r>
    <r>
      <rPr>
        <b/>
        <sz val="11"/>
        <color theme="1"/>
        <rFont val="Arial"/>
        <family val="2"/>
      </rPr>
      <t xml:space="preserve">Evidencias: Informe de expedientes a intervenir durante el segundo semestre del año 2020, </t>
    </r>
  </si>
  <si>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</si>
  <si>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t>Realizar la  coordinación y articulación con el grupo de trabajo Geografía y Topografía para la revisión y ajuste de la información cartográfica polígonos Zonas de Reserva Campesina actualmente constituidas (cruces con capas temáticas para identificación y subsanación de determinantes ambientales y/o jurídicas)</t>
  </si>
  <si>
    <t>Polígono Zonas de Reserva Campesina actualmente constituidas ajustados y validados</t>
  </si>
  <si>
    <t>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</si>
  <si>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</si>
  <si>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r>
      <rPr>
        <b/>
        <sz val="11"/>
        <color theme="1"/>
        <rFont val="Arial"/>
        <family val="2"/>
      </rPr>
      <t xml:space="preserve">21/01/2021.  </t>
    </r>
    <r>
      <rPr>
        <sz val="11"/>
        <color theme="1"/>
        <rFont val="Arial"/>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
27/01/2021.  </t>
    </r>
    <r>
      <rPr>
        <sz val="11"/>
        <color theme="1"/>
        <rFont val="Arial"/>
        <family val="2"/>
      </rPr>
      <t>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</si>
  <si>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</si>
  <si>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r>
      <rPr>
        <b/>
        <sz val="11"/>
        <color theme="1"/>
        <rFont val="Arial"/>
        <family val="2"/>
      </rPr>
      <t xml:space="preserve">16/07/2021. </t>
    </r>
    <r>
      <rPr>
        <sz val="11"/>
        <color theme="1"/>
        <rFont val="Arial"/>
        <family val="2"/>
      </rPr>
      <t>La Dirección de Acceso a Tierras, manifestó que, Ejecutada. Por medio de correo electrónico el 27 ene 2021 fue allegada evidencia a la OCI. Teniendo en cuenta lo enviado, se da ejecución a esta acción de mejora.
Se evidenciaron, dos polígonos actualizados por parte de la ANT, y un informe denominado Solución de conflictos limítrofes de la ZRC Cuenca del río Pato y valle de Balsillas -ZRCPB, mediante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</si>
  <si>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avance en lo que refiere a la actualización de los límites cartográficos de las ZRC</t>
    </r>
    <r>
      <rPr>
        <b/>
        <sz val="11"/>
        <color theme="1"/>
        <rFont val="Arial"/>
        <family val="2"/>
      </rPr>
      <t>.se adjunta informe de justificación por el no cumplimiento.
Evidencia: Informe de avance proceso de delimitación cartográfica Pato Balsillas,</t>
    </r>
  </si>
  <si>
    <r>
      <rPr>
        <b/>
        <sz val="11"/>
        <color theme="1"/>
        <rFont val="Arial"/>
        <family val="2"/>
      </rPr>
      <t xml:space="preserve">21/01/2021. </t>
    </r>
    <r>
      <rPr>
        <sz val="11"/>
        <color theme="1"/>
        <rFont val="Arial"/>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</si>
  <si>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Regional del Cauca y Valle del Cauca, Agencia de Desarrollo Rural, Ministerio del Interior, entre otros)
Evidencias: Documentos de avance de los Planes de Desarrollo Sostenible de Pradera, Tuluá y Santa Rosa.</t>
  </si>
  <si>
    <r>
      <t xml:space="preserve">En cumplimiento a la Sentencia T 052 de 2017 en el marco del convenio de cooperación 943 de 2019, se incluyó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Defensoría del Pueblo, Agencia de Renovación del Territorio y personería Municipales anteriormente citadas.
</t>
    </r>
    <r>
      <rPr>
        <b/>
        <sz val="11"/>
        <color theme="1"/>
        <rFont val="Arial"/>
        <family val="2"/>
      </rPr>
      <t>Evidencias: Estudiose entregarán el 3 de julio de 2020. de Sustracción Catatumbo, Plan de Desarrollo Sostenible del Catatumbo, Informe de cumplimiento Sentencia T052 de 2017.</t>
    </r>
  </si>
  <si>
    <t>Debilidades en la motivación de resoluciones de suspensión de POSP</t>
  </si>
  <si>
    <r>
      <rPr>
        <b/>
        <sz val="11"/>
        <color theme="1"/>
        <rFont val="Arial"/>
        <family val="2"/>
      </rPr>
      <t xml:space="preserve">28/08/2020. </t>
    </r>
    <r>
      <rPr>
        <sz val="11"/>
        <color theme="1"/>
        <rFont val="Arial"/>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family val="2"/>
      </rPr>
      <t xml:space="preserve">19/10/2020. </t>
    </r>
    <r>
      <rPr>
        <sz val="11"/>
        <color theme="1"/>
        <rFont val="Arial"/>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Guaraná (Sucre), Puerto Gaitán (Meta), Lebrija (Santander) y Topaipí (Cundinamarca).
La acción de mejora se encuentra en términos para su ejecución, siendo el mes de agosto del 2021 el definido para su cierre.</t>
    </r>
  </si>
  <si>
    <r>
      <rPr>
        <b/>
        <sz val="11"/>
        <color theme="1"/>
        <rFont val="Arial"/>
        <family val="2"/>
      </rPr>
      <t xml:space="preserve">Se solicita pasar el estado de esta acción a ejecutada, </t>
    </r>
    <r>
      <rPr>
        <sz val="11"/>
        <color theme="1"/>
        <rFont val="Arial"/>
        <family val="2"/>
      </rPr>
      <t>ya que como producto final, se expide la resolución 20211000121026 por medio de la cual se modifica la Resolución 6060 de 2018 y se actualiza el estado de intervención institucional en los municipios de Guaranda, Puerto Gaitán, Lebrija, Topapipí, San Carlos, Cáceres e Ituango. Por lo tanto se adjunta concepto de viabilidad de esta resolución por parte de la Oficina Jurídica y la resolución firmada por la Directora de la ANT</t>
    </r>
  </si>
  <si>
    <r>
      <t xml:space="preserve">Realizar reuniones de socialización con los 10 municipios que cuentan planes de Ordenamientos Social cuya implementación se encuentra suspendida o no ha iniciado
</t>
    </r>
    <r>
      <rPr>
        <b/>
        <sz val="11"/>
        <color rgb="FF000000"/>
        <rFont val="Arial"/>
        <family val="2"/>
      </rPr>
      <t>Resolución 6060 de 2018 suspensión 7 POSP</t>
    </r>
    <r>
      <rPr>
        <sz val="11"/>
        <color rgb="FF000000"/>
        <rFont val="Arial"/>
        <family val="2"/>
      </rPr>
      <t xml:space="preserve"> Municipios de  Ituango, Cáceres, Guaranda, Puerto Gaitan, Lebrija, Topapipí, Sancarlos.
</t>
    </r>
    <r>
      <rPr>
        <b/>
        <sz val="11"/>
        <color rgb="FF000000"/>
        <rFont val="Arial"/>
        <family val="2"/>
      </rPr>
      <t>ELABORACIÓN POSP (Aprobación)</t>
    </r>
    <r>
      <rPr>
        <sz val="11"/>
        <color rgb="FF000000"/>
        <rFont val="Arial"/>
        <family val="2"/>
      </rPr>
      <t xml:space="preserve">
Resolución 2822 de 2018 Caimito
Resolución 4373 de 2018 San Marcos
Resolución 2820 de 2018 Tarazá
Resolución 2821 de 2018 Valdivia
</t>
    </r>
    <r>
      <rPr>
        <b/>
        <sz val="11"/>
        <color rgb="FF000000"/>
        <rFont val="Arial"/>
        <family val="2"/>
      </rPr>
      <t>MODIFICACIÓN POSP</t>
    </r>
    <r>
      <rPr>
        <sz val="11"/>
        <color rgb="FF000000"/>
        <rFont val="Arial"/>
        <family val="2"/>
      </rPr>
      <t xml:space="preserve">
Resolución 4373 de 2018 Puerto Leguizamo
</t>
    </r>
  </si>
  <si>
    <r>
      <rPr>
        <b/>
        <sz val="11"/>
        <color theme="1"/>
        <rFont val="Arial"/>
        <family val="2"/>
      </rPr>
      <t xml:space="preserve">16/07/2020.  </t>
    </r>
    <r>
      <rPr>
        <sz val="11"/>
        <color theme="1"/>
        <rFont val="Arial"/>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Topapipí,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</si>
  <si>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 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</si>
  <si>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r>
      <t xml:space="preserve">19/10/2020. </t>
    </r>
    <r>
      <rPr>
        <sz val="11"/>
        <color theme="1"/>
        <rFont val="Arial"/>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family val="2"/>
      </rPr>
      <t>11/09/2020.</t>
    </r>
    <r>
      <rPr>
        <sz val="11"/>
        <color theme="1"/>
        <rFont val="Arial"/>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family val="2"/>
      </rPr>
      <t>11/09/2020.</t>
    </r>
    <r>
      <rPr>
        <sz val="11"/>
        <color theme="1"/>
        <rFont val="Arial"/>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Topapipí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Topapipí, de asunto: Convocatoria primera reunión incorporación del Plan de Ordenamiento Social de la Propiedad Rural de Topapipí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</si>
  <si>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family val="2"/>
      </rPr>
      <t xml:space="preserve">
1. Municipio Sucre- Sucre
</t>
    </r>
    <r>
      <rPr>
        <sz val="11"/>
        <color theme="1"/>
        <rFont val="Arial"/>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family val="2"/>
      </rPr>
      <t>2. Municipio San Marcos-Sucre</t>
    </r>
    <r>
      <rPr>
        <sz val="11"/>
        <color theme="1"/>
        <rFont val="Arial"/>
        <family val="2"/>
      </rPr>
      <t xml:space="preserve">
- Capacitación realizada el día jueves 10 de diciembre 
- Documentos allegados a la administración: Acta de la capacitación, Presentación y Copia Resolución No 4373  del 2018.
</t>
    </r>
    <r>
      <rPr>
        <b/>
        <sz val="11"/>
        <color theme="1"/>
        <rFont val="Arial"/>
        <family val="2"/>
      </rPr>
      <t xml:space="preserve">3. Municipio Majagual – Sucre
</t>
    </r>
    <r>
      <rPr>
        <sz val="11"/>
        <color theme="1"/>
        <rFont val="Arial"/>
        <family val="2"/>
      </rPr>
      <t xml:space="preserve">
- Capacitación realizada el día lunes 14 de diciembre 
-Documentos allegados a la administración: Acta de la capacitación, Presentación y Copia Resolución No  19617  del 2019
</t>
    </r>
    <r>
      <rPr>
        <b/>
        <sz val="11"/>
        <color theme="1"/>
        <rFont val="Arial"/>
        <family val="2"/>
      </rPr>
      <t xml:space="preserve">
4. Ayapel-Córdoba: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5. Guaranda-Sucre: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Evidencias: </t>
    </r>
    <r>
      <rPr>
        <sz val="11"/>
        <color theme="1"/>
        <rFont val="Arial"/>
        <family val="2"/>
      </rPr>
      <t xml:space="preserve">
https://agenciadetierras-my.sharepoint.com/:f:/g/personal/leidy_zuniga_agenciadetierras_gov_co/EszTPFAJ7j1CuALTpXgaBfoBVVfNjR1pmaaPCHF1jRRTmA?e=Bcb0w2
A continuación se presenta descripción de gestiones realizadas por parte de la DGOSP en noviembre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 Teléfono de contacto Giovanni: 313 2866386.
</t>
    </r>
    <r>
      <rPr>
        <b/>
        <sz val="11"/>
        <color theme="1"/>
        <rFont val="Arial"/>
        <family val="2"/>
      </rPr>
      <t xml:space="preserve">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</si>
  <si>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t>Elaborar  un informe sobre la operación de la herramienta API (Análisis Predial Integral), la cual permite actualizar los insumos de los Planes de Ordenamiento Social de la Propiedad Rural previo a la etapa de implementación de Planes de Ordenamiento Social de la Propiedad Rural específicamente en la fase alistamiento de la ruta de implementación.</t>
  </si>
  <si>
    <t xml:space="preserve">Se cuenta con el documento POSPR-G-000 Base de Datos de API en la Formulación e Implementación de los POSPR a la  DGOSP. El documento fue ajustado conforme su retroalimentación y finalmente se encuentra en aprobación por parte del Director de la Direccion de Gestión del Ordenamiento de la Propiedad Rural
</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</si>
  <si>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t>
  </si>
  <si>
    <r>
      <rPr>
        <b/>
        <sz val="11"/>
        <color theme="1"/>
        <rFont val="Arial"/>
        <family val="2"/>
      </rPr>
      <t xml:space="preserve">19/10/2020. </t>
    </r>
    <r>
      <rPr>
        <sz val="11"/>
        <color theme="1"/>
        <rFont val="Arial"/>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family val="2"/>
      </rPr>
      <t xml:space="preserve">
11/09/2020.</t>
    </r>
    <r>
      <rPr>
        <sz val="11"/>
        <color theme="1"/>
        <rFont val="Arial"/>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Topapipí.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</si>
  <si>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t>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</si>
  <si>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adelantaron las gestiones pertinentes entre la Secretaría General, Subdirección Administrativa y Financiera y Dirección de Acceso a Tierras, que permitieron expedir la Resolución 23374 de 2020 que modifica las Resoluciones 291 de 2017 y 2203 de 2018 que reglamentan el Comité del Fondo de Tierras para la Reforma Rural Integral del Decreto 902 de 2017. Se adjunta como evidencia la Resolución en mención. </t>
  </si>
  <si>
    <r>
      <t xml:space="preserve">Por parte de la Dirección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family val="2"/>
      </rPr>
      <t>Se adjunta soporte.</t>
    </r>
  </si>
  <si>
    <t>Realizar formato de control documental  que permita realizar el Check List al proceso de compra directa desde su inicio hasta el final. (Programas Especiales)</t>
  </si>
  <si>
    <t>El 8 de abril de 2020,  se realizó la capacitación al  grupo de trabajo que hace de compra directa y adjudicaciones especiales se adjunta la presentación como material de capacitación y el soporte realizado por la plataforma Teams.</t>
  </si>
  <si>
    <r>
      <rPr>
        <b/>
        <sz val="11"/>
        <color theme="1"/>
        <rFont val="Arial"/>
        <family val="2"/>
      </rPr>
      <t xml:space="preserve">14/07/2020. </t>
    </r>
    <r>
      <rPr>
        <sz val="11"/>
        <color theme="1"/>
        <rFont val="Arial"/>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</si>
  <si>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family val="2"/>
      </rPr>
      <t xml:space="preserve">13/07/2020. </t>
    </r>
    <r>
      <rPr>
        <sz val="11"/>
        <color theme="1"/>
        <rFont val="Arial"/>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family val="2"/>
      </rPr>
      <t xml:space="preserve">20/08/2020. </t>
    </r>
    <r>
      <rPr>
        <sz val="11"/>
        <color theme="1"/>
        <rFont val="Arial"/>
        <family val="2"/>
      </rPr>
      <t>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t>
    </r>
  </si>
  <si>
    <r>
      <rPr>
        <b/>
        <sz val="11"/>
        <color theme="1"/>
        <rFont val="Arial"/>
        <family val="2"/>
      </rPr>
      <t xml:space="preserve">20/08/2020. </t>
    </r>
    <r>
      <rPr>
        <sz val="11"/>
        <color theme="1"/>
        <rFont val="Arial"/>
        <family val="2"/>
      </rPr>
      <t xml:space="preserve">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t>
    </r>
    <r>
      <rPr>
        <b/>
        <sz val="11"/>
        <color theme="1"/>
        <rFont val="Arial"/>
        <family val="2"/>
      </rPr>
      <t xml:space="preserve">
28/08/2020. </t>
    </r>
    <r>
      <rPr>
        <sz val="11"/>
        <color theme="1"/>
        <rFont val="Arial"/>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</si>
  <si>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rgb="FFFF0000"/>
        <rFont val="Arial"/>
        <family val="2"/>
      </rPr>
      <t>Actividad en Gestión:</t>
    </r>
    <r>
      <rPr>
        <sz val="11"/>
        <color theme="1"/>
        <rFont val="Arial"/>
        <family val="2"/>
      </rPr>
      <t xml:space="preserve"> Actualmente la Subdirección de Asuntos Étnicos está adelantando las gestiones pertinentes en aras de gestionar los procedimientos en el Marco del Decreto 2333 del 2014, evidenciado en los informes anteriores.</t>
    </r>
  </si>
  <si>
    <t>Actividad en Gestión: Actualmente la Subdirección de Asuntos Étnicos está adelantando las gestiones pertinentes en aras de gestionar los procedimientos en el Marco del Decreto 2333 del 2014.</t>
  </si>
  <si>
    <r>
      <rPr>
        <b/>
        <sz val="11"/>
        <color rgb="FFFF0000"/>
        <rFont val="Arial"/>
        <family val="2"/>
      </rPr>
      <t xml:space="preserve">Actividad en Gestión: </t>
    </r>
    <r>
      <rPr>
        <sz val="11"/>
        <color theme="1"/>
        <rFont val="Arial"/>
        <family val="2"/>
      </rPr>
      <t>Actividad en Gestión: Mediante memorandos 20204300067193 del 08/04/2020, 20205000089293 del 18/05/2020 y 20204300107003 del 03062020 la Dirección de Asuntos Étnicos y Subdirección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</si>
  <si>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t xml:space="preserve">15/07/2021.  La Dirección de Asuntos Étnicos en fase preliminar suministró remitió base de datos actualizada y ajustada para mayor comprensión en las columnas k (comunidad) y L (año de verificación), lo anterior, será objeto de verificación en el próximo seguimiento a planes de mejoramiento.
13/07/2021.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</si>
  <si>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</si>
  <si>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r>
      <rPr>
        <b/>
        <sz val="11"/>
        <color indexed="8"/>
        <rFont val="Arial"/>
        <family val="2"/>
      </rPr>
      <t>Hallazgo 5. Estructuración de los procesos y procedimientos para la atención de las comunidades indígenas en la ANT.</t>
    </r>
    <r>
      <rPr>
        <sz val="11"/>
        <color theme="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 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</si>
  <si>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family val="2"/>
      </rPr>
      <t>Hallazgo 5. Estructuración de los procesos y procedimientos para la atención de las comunidades indígenas en la ANT.</t>
    </r>
    <r>
      <rPr>
        <sz val="1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family val="2"/>
      </rPr>
      <t>No existen vínculos entre los procedimientos de constitución, ampliación, saneamiento o reestructuración y el de compra directa de predios</t>
    </r>
    <r>
      <rPr>
        <sz val="11"/>
        <rFont val="Arial"/>
        <family val="2"/>
      </rPr>
      <t xml:space="preserve">, </t>
    </r>
    <r>
      <rPr>
        <b/>
        <sz val="11"/>
        <rFont val="Arial"/>
        <family val="2"/>
      </rPr>
      <t>de tal manera que se especifique con claridad las entradas y salidas entre uno y otro, dada la posibilidad de Inter relacionamiento entre los mismos.</t>
    </r>
    <r>
      <rPr>
        <sz val="11"/>
        <rFont val="Arial"/>
        <family val="2"/>
      </rPr>
      <t xml:space="preserve">
•	En el procedimiento de constitución, ampliación, saneamiento y reestructuración de resguardos indígenas, </t>
    </r>
    <r>
      <rPr>
        <b/>
        <sz val="11"/>
        <rFont val="Arial"/>
        <family val="2"/>
      </rPr>
      <t>no se prevé una actividad ni los tiempos para que la Agencia tramite las aclaraciones solicitadas por el Ministerio del Interior para dar su concepto previo</t>
    </r>
    <r>
      <rPr>
        <sz val="11"/>
        <rFont val="Arial"/>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</si>
  <si>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rgb="FF92D050"/>
        <rFont val="Arial"/>
        <family val="2"/>
      </rPr>
      <t xml:space="preserve">Actividad en Gestión: </t>
    </r>
    <r>
      <rPr>
        <sz val="11"/>
        <rFont val="Arial"/>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 Interior sobre los conceptos previos.
La anterior gestión se soporta en el archivo PDF </t>
    </r>
    <r>
      <rPr>
        <sz val="11"/>
        <color theme="1"/>
        <rFont val="Arial"/>
        <family val="2"/>
      </rPr>
      <t xml:space="preserve"> AMC-382.
NOTA: Se resalta que por continuar en la Emergencia Sanitaria, no es posible tener la firma en original de los asistentes.</t>
    </r>
  </si>
  <si>
    <r>
      <rPr>
        <b/>
        <sz val="11"/>
        <color rgb="FFFF0000"/>
        <rFont val="Arial"/>
        <family val="2"/>
      </rPr>
      <t xml:space="preserve">Actividad en Gestión: </t>
    </r>
    <r>
      <rPr>
        <sz val="11"/>
        <color rgb="FFFF0000"/>
        <rFont val="Arial"/>
        <family val="2"/>
      </rPr>
      <t xml:space="preserve"> </t>
    </r>
    <r>
      <rPr>
        <sz val="11"/>
        <rFont val="Arial"/>
        <family val="2"/>
      </rPr>
      <t xml:space="preserve">Con el propósito de contar con una guía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</si>
  <si>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guía se anexa en la evidencia AMC-383 H6.</t>
  </si>
  <si>
    <r>
      <t xml:space="preserve">29092021: Acción de mejora ejecutada, para soportar su cumplimiento se anexa: 1. informe explicativo de como el proyecto está ajustado, 2.Cadena de valor 2021; 3. Documento Técnico del Proyecto de Inversión 2021; 4. Guía DEST-I-002 Criterios para la priorización de los procedimientos del plan de atención y metas de los proyectos de inversión de la Dirección Asuntos Étnicos; </t>
    </r>
    <r>
      <rPr>
        <sz val="11"/>
        <color rgb="FFFF0000"/>
        <rFont val="Arial"/>
        <family val="2"/>
      </rPr>
      <t>5. Documento Plan de titulación colectiva</t>
    </r>
    <r>
      <rPr>
        <sz val="11"/>
        <rFont val="Arial"/>
        <family val="2"/>
      </rPr>
      <t xml:space="preserve">; 6. Reformulación del Proyecto Horizonte 2022 a 2025 (cadena de valor y documento técnico).
</t>
    </r>
  </si>
  <si>
    <t>Acción ejecutada, se anexan las fichas, base de datos e informe respectivo.</t>
  </si>
  <si>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ejecución de las acciones planteadas para subsanar el Hallazgo 7.</t>
    </r>
  </si>
  <si>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actividades en aras de iniciar el uso de los módulos de los procedimientos de Protección de Territorios Ancestrales, Constitución, Ampliación, Saneamiento de Resguardos Indígenas. En este sentido, se realizó capacitación  1 de octubre de 2020 con el equipo de profesionales para el módulo del Procedimiento de Protección de Territorios.</t>
  </si>
  <si>
    <r>
      <rPr>
        <b/>
        <sz val="11"/>
        <color theme="1"/>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</si>
  <si>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indexed="8"/>
        <rFont val="Arial"/>
        <family val="2"/>
      </rPr>
      <t>Hallazgo 18. Articulación entre la ANT y la URT en los procesos de legalización, seguridad jurídica y restitución de derechos territoriales.</t>
    </r>
    <r>
      <rPr>
        <sz val="11"/>
        <color theme="1"/>
        <rFont val="Arial"/>
        <family val="2"/>
      </rPr>
      <t xml:space="preserve"> 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</si>
  <si>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t>Articulación interinstitucional</t>
  </si>
  <si>
    <r>
      <rPr>
        <b/>
        <sz val="11"/>
        <color theme="1"/>
        <rFont val="Arial"/>
        <family val="2"/>
      </rPr>
      <t xml:space="preserve">17/03/2020: </t>
    </r>
    <r>
      <rPr>
        <sz val="11"/>
        <color theme="1"/>
        <rFont val="Arial"/>
        <family val="2"/>
      </rPr>
      <t xml:space="preserve">La Dirección de Asuntos Étnicos allegó las siguientes actas del:
</t>
    </r>
    <r>
      <rPr>
        <b/>
        <sz val="11"/>
        <color theme="1"/>
        <rFont val="Arial"/>
        <family val="2"/>
      </rPr>
      <t>1. 16 abril de 2020</t>
    </r>
    <r>
      <rPr>
        <sz val="11"/>
        <color theme="1"/>
        <rFont val="Arial"/>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family val="2"/>
      </rPr>
      <t xml:space="preserve">".  Acta sin firmas.
</t>
    </r>
    <r>
      <rPr>
        <b/>
        <sz val="11"/>
        <color theme="1"/>
        <rFont val="Arial"/>
        <family val="2"/>
      </rPr>
      <t>2. 17/06/2020</t>
    </r>
    <r>
      <rPr>
        <sz val="11"/>
        <color theme="1"/>
        <rFont val="Arial"/>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</si>
  <si>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</si>
  <si>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family val="2"/>
      </rPr>
      <t xml:space="preserve">22/10/2020.  </t>
    </r>
    <r>
      <rPr>
        <sz val="11"/>
        <color theme="1"/>
        <rFont val="Arial"/>
        <family val="2"/>
      </rPr>
      <t xml:space="preserve">Se observaron 5 actas de reuniones con la URT en el marco de la priorización de casos:
</t>
    </r>
    <r>
      <rPr>
        <b/>
        <sz val="11"/>
        <color theme="1"/>
        <rFont val="Arial"/>
        <family val="2"/>
      </rPr>
      <t>1.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2. 19/02/2020.</t>
    </r>
    <r>
      <rPr>
        <sz val="11"/>
        <color theme="1"/>
        <rFont val="Arial"/>
        <family val="2"/>
      </rPr>
      <t xml:space="preserve"> Reunión interinstitucional URT - AT, con el objetivo de dar cumplimiento a ordenes R.I Urada Jiguamiandó.  Sin firma, con listado de asistencia firmado.
</t>
    </r>
    <r>
      <rPr>
        <b/>
        <sz val="11"/>
        <color theme="1"/>
        <rFont val="Arial"/>
        <family val="2"/>
      </rPr>
      <t xml:space="preserve">3. 05/03/2020. </t>
    </r>
    <r>
      <rPr>
        <sz val="11"/>
        <color theme="1"/>
        <rFont val="Arial"/>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family val="2"/>
      </rPr>
      <t xml:space="preserve">. 16/04/2020, </t>
    </r>
    <r>
      <rPr>
        <sz val="11"/>
        <color theme="1"/>
        <rFont val="Arial"/>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family val="2"/>
      </rPr>
      <t xml:space="preserve">
5. 17/06/2020, </t>
    </r>
    <r>
      <rPr>
        <sz val="11"/>
        <color theme="1"/>
        <rFont val="Arial"/>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</si>
  <si>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t xml:space="preserve">Se revisaron  50  contratos de arrendamiento de las Islas del Rosario, que corresponden al 100% de los contratos vigentes. Gestión resultado de la cual se identificaron los contratos respecto de los que no se  había allegado la póliza, y se efectuaron los requerimientos a que hubo lugar. </t>
    </r>
    <r>
      <rPr>
        <b/>
        <sz val="11"/>
        <rFont val="Arial"/>
        <family val="2"/>
      </rPr>
      <t xml:space="preserve">Es así como se anexa al presente el informe que da cuenta del cumplimiento de la presente actividad </t>
    </r>
    <r>
      <rPr>
        <sz val="11"/>
        <rFont val="Arial"/>
        <family val="2"/>
      </rPr>
      <t>, razón por la que se solicita  tenerla por cumplida.</t>
    </r>
  </si>
  <si>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</si>
  <si>
    <r>
      <rPr>
        <b/>
        <sz val="11"/>
        <color theme="1"/>
        <rFont val="Arial"/>
        <family val="2"/>
      </rPr>
      <t xml:space="preserve">22/01/2018.  </t>
    </r>
    <r>
      <rPr>
        <sz val="11"/>
        <color theme="1"/>
        <rFont val="Arial"/>
        <family val="2"/>
      </rPr>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</si>
  <si>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En la legislación Colombiana se encuentra regulada el acceso y reconocimiento de los derechos territoriales a comunidades Étnicas como son las comunidades Indígenas y Comunidades Negras. Para las comunidades raizales y Rom, se encuentra en construcción desde el año 2016 por parte del gobierno Nacional los protocolos de atención a estas comunidades. La actividad está en términos de ejecución.</t>
  </si>
  <si>
    <r>
      <rPr>
        <b/>
        <sz val="11"/>
        <color theme="1"/>
        <rFont val="Arial"/>
        <family val="2"/>
      </rPr>
      <t xml:space="preserve">22/01/2018.  </t>
    </r>
    <r>
      <rPr>
        <sz val="11"/>
        <color theme="1"/>
        <rFont val="Arial"/>
        <family val="2"/>
      </rPr>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</si>
  <si>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había sido reportado en los anteriores seguimientos del Plan de mejoramiento. Así mismo, informan que efectuaron la expedición de los documentos modificatorios que los requerían, por lo que se observaron los oficios de notificación a los arrendatarios informando la modificación de la clausula segunda del contrato de arrendamiento.
Por lo anterior, se da cumplimiento de 100%. Sin embargo la actividad fue ejecutada con fecha posterior a la programada. 
</t>
  </si>
  <si>
    <r>
      <t>Frente al cumplimiento de las acciones encaminadas a generar acciones en relación con los casos en mora, tal y como se estableció en las actividades se realizaron las mesas técnicas de revisión de cada uno de los casos revisados por la Contraloría. Resultado del cual se definieron las acciones judiciales a llevar a cabo las cuales a la fecha se encuentran en cabeza del Doctor Oscar Ibañez. Frente a estas acciones judiciales se generaron informes de las  acciones adelantadas, que se adjuntan al presente.</t>
    </r>
    <r>
      <rPr>
        <b/>
        <sz val="11"/>
        <color theme="1"/>
        <rFont val="Arial"/>
        <family val="2"/>
      </rPr>
      <t xml:space="preserve"> Se adjuntan los 2 informes y listado de asistencia.</t>
    </r>
  </si>
  <si>
    <r>
      <rPr>
        <b/>
        <sz val="11"/>
        <color theme="1"/>
        <rFont val="Arial"/>
        <family val="2"/>
      </rPr>
      <t xml:space="preserve">Predio Villa Diana: </t>
    </r>
    <r>
      <rPr>
        <sz val="11"/>
        <color theme="1"/>
        <rFont val="Arial"/>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Nación para su recuperación y reintegro a la ANT.
</t>
    </r>
    <r>
      <rPr>
        <b/>
        <sz val="11"/>
        <color theme="1"/>
        <rFont val="Arial"/>
        <family val="2"/>
      </rPr>
      <t xml:space="preserve">Parcelación Santa Ines: </t>
    </r>
    <r>
      <rPr>
        <sz val="11"/>
        <color theme="1"/>
        <rFont val="Arial"/>
        <family val="2"/>
      </rPr>
      <t xml:space="preserve">Se emitieron resoluciones de revocatoria el 23 de septiembre de 2020, por la Dirección de Acceso a Tierras, las cuales fueron remitidas a los beneficiarios para notificación electrónica, una ves notificadas se remitirán a la ORIP de Bucaramanga  para su respectivo registro. ( se anexa listado de notificaciones y soportes de revocatoria).
</t>
    </r>
    <r>
      <rPr>
        <b/>
        <sz val="11"/>
        <color theme="1"/>
        <rFont val="Arial"/>
        <family val="2"/>
      </rPr>
      <t xml:space="preserve">Predio La Calera: </t>
    </r>
    <r>
      <rPr>
        <sz val="11"/>
        <color theme="1"/>
        <rFont val="Arial"/>
        <family val="2"/>
      </rPr>
      <t xml:space="preserve">Para dar cumplimiento al ajuste de  la  unidad de medida,  se anexa  la  resolución de revocatoria  del 17 de julio de 2019 predio la Calera, se anexa el envió del oficio 20204100552341 ante la ORIP de Armero, con la solicitud de registro de la Resolución No. 9467 del 17 de julio de 2019 en los folios de matrícula inmobiliaria No. 352-0000824 y 352-0003410 predios “LAESPERANZA Y NORMANDIA O LA CALERA”, vereda San Antonio, municipio de 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t>
    </r>
  </si>
  <si>
    <r>
      <rPr>
        <b/>
        <sz val="11"/>
        <color theme="1"/>
        <rFont val="Arial"/>
        <family val="2"/>
      </rPr>
      <t xml:space="preserve">22/10/2021.  </t>
    </r>
    <r>
      <rPr>
        <sz val="11"/>
        <color theme="1"/>
        <rFont val="Arial"/>
        <family val="2"/>
      </rPr>
      <t xml:space="preserve">La Dirección de Asuntos Étnicos en el marco de la fase preliminar allegó las siguientes observaciones, se está gestionando las observaciones realizadas por el área de contratos, una vez se tenga el VoBo de esta área se remitirá el acta de liquidación.
</t>
    </r>
    <r>
      <rPr>
        <b/>
        <sz val="11"/>
        <color theme="1"/>
        <rFont val="Arial"/>
        <family val="2"/>
      </rPr>
      <t xml:space="preserve">
</t>
    </r>
    <r>
      <rPr>
        <sz val="11"/>
        <color theme="1"/>
        <rFont val="Arial"/>
        <family val="2"/>
      </rPr>
      <t xml:space="preserve">El estado de la acción se mantienen en los términos comunicados el pasado 19/10/2021.
</t>
    </r>
    <r>
      <rPr>
        <b/>
        <sz val="11"/>
        <color theme="1"/>
        <rFont val="Arial"/>
        <family val="2"/>
      </rPr>
      <t xml:space="preserve">
15/10/2021. </t>
    </r>
    <r>
      <rPr>
        <sz val="11"/>
        <color theme="1"/>
        <rFont val="Arial"/>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 propósito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</si>
  <si>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t>
  </si>
  <si>
    <r>
      <t>Se remite propuesta de acto administrativo (borrador en revisión) donde se realiza la actualización cartográfica de los límites de la Zona de Reserva Campesina del Pato Balsillas</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 xml:space="preserve">
Evidencia: Borrador acto administrativo actualización cartográfica ZRC Pato Balsillas</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</si>
  <si>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ACCIONES POLIZAS 2019</t>
    </r>
    <r>
      <rPr>
        <sz val="11"/>
        <color theme="1"/>
        <rFont val="Arial"/>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cánones.
</t>
    </r>
    <r>
      <rPr>
        <b/>
        <sz val="11"/>
        <color theme="1"/>
        <rFont val="Arial"/>
        <family val="2"/>
      </rPr>
      <t>ACCIONES POLIZAS 2020,</t>
    </r>
    <r>
      <rPr>
        <sz val="11"/>
        <color theme="1"/>
        <rFont val="Arial"/>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</si>
  <si>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t xml:space="preserve">21/10/2020. </t>
    </r>
    <r>
      <rPr>
        <sz val="11"/>
        <color theme="1"/>
        <rFont val="Arial"/>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family val="2"/>
      </rPr>
      <t xml:space="preserve">
CONTRATO - PREDIO
</t>
    </r>
    <r>
      <rPr>
        <sz val="11"/>
        <color theme="1"/>
        <rFont val="Arial"/>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Champetua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</si>
  <si>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family val="2"/>
      </rPr>
      <t>Se anexa informe del estado de pólizas vigencia 2020.</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</si>
  <si>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family val="2"/>
      </rPr>
      <t>Se anexa informe general de supervisión .</t>
    </r>
  </si>
  <si>
    <t xml:space="preserve">Actividad en términos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</si>
  <si>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términos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</si>
  <si>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La CGR comunicó el informe final de Auditoría Financiera vigencia fiscal 2019 el 09/06/2020 radicado 20206200365042 y el plan mejoramiento se suscribió el 24/07/2020 según consecutivo de acuse de recibido 2161102020-06-10.</t>
  </si>
  <si>
    <r>
      <rPr>
        <b/>
        <sz val="11"/>
        <color theme="1"/>
        <rFont val="Arial"/>
        <family val="2"/>
      </rPr>
      <t xml:space="preserve">DAE. </t>
    </r>
    <r>
      <rPr>
        <sz val="11"/>
        <color theme="1"/>
        <rFont val="Arial"/>
        <family val="2"/>
      </rPr>
      <t xml:space="preserve"> En Gestión.
</t>
    </r>
    <r>
      <rPr>
        <b/>
        <sz val="11"/>
        <color theme="1"/>
        <rFont val="Arial"/>
        <family val="2"/>
      </rPr>
      <t xml:space="preserve">DAT </t>
    </r>
    <r>
      <rPr>
        <sz val="11"/>
        <color theme="1"/>
        <rFont val="Arial"/>
        <family val="2"/>
      </rPr>
      <t xml:space="preserve">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family val="2"/>
      </rPr>
      <t xml:space="preserve">DOSP. </t>
    </r>
    <r>
      <rPr>
        <sz val="11"/>
        <color theme="1"/>
        <rFont val="Arial"/>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family val="2"/>
      </rPr>
      <t xml:space="preserve">https://app.powerbi.com/view?r=eyJrIjoiNWY0MTA1ZjUtZDM3OS00N2ExLTliNWYtYWM3NzY3NGE2YmFlIiwidCI6ImZjNGZkMGVlLWZiODItNDFkZi05ZDg2LWY0YTkyZTAwNzFjZSIsImMiOjR9&amp;pageName=ReportSectiondf7983a023d48d40ea77
</t>
    </r>
    <r>
      <rPr>
        <sz val="11"/>
        <color theme="1"/>
        <rFont val="Arial"/>
        <family val="2"/>
      </rPr>
      <t xml:space="preserve">
Nota: En la herramienta se presenta información por cada socio, ver hojas al final del aplicativo (1 de 6, y se desplaza con la flecha)</t>
    </r>
  </si>
  <si>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carpetas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</si>
  <si>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acápite del procedimiento competitivo.
ADQBS-I-002 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</si>
  <si>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Debilidades en el ingreso de predios al FNT - Revocatoria </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</si>
  <si>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</si>
  <si>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</si>
  <si>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r>
      <rPr>
        <b/>
        <sz val="11"/>
        <color theme="1"/>
        <rFont val="Arial"/>
        <family val="2"/>
      </rPr>
      <t>28/09/2022</t>
    </r>
    <r>
      <rPr>
        <sz val="11"/>
        <color theme="1"/>
        <rFont val="Arial"/>
        <family val="2"/>
      </rPr>
      <t xml:space="preserv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t>
    </r>
    <r>
      <rPr>
        <b/>
        <sz val="11"/>
        <color theme="1"/>
        <rFont val="Arial"/>
        <family val="2"/>
      </rPr>
      <t>Evidencias:</t>
    </r>
    <r>
      <rPr>
        <sz val="11"/>
        <color theme="1"/>
        <rFont val="Arial"/>
        <family val="2"/>
      </rPr>
      <t xml:space="preserve">
Relación de predios auditados en la Auditoria Financiera 2019 Hallazgos 3 y 6 y su estado.
Resolución 20221000208306 del 18 de agosto de 2022.
Resolución 20224300257036 de modificación del predio Santa Inés y el radicado 20224301167711 de remisión a la Oficina de Instrumentos Públicos.</t>
    </r>
  </si>
  <si>
    <t>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</si>
  <si>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</si>
  <si>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</si>
  <si>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Hallazgo 4.</t>
  </si>
  <si>
    <r>
      <rPr>
        <b/>
        <sz val="11"/>
        <color theme="1"/>
        <rFont val="Arial"/>
        <family val="2"/>
      </rPr>
      <t xml:space="preserve">DAE. </t>
    </r>
    <r>
      <rPr>
        <sz val="11"/>
        <color theme="1"/>
        <rFont val="Arial"/>
        <family val="2"/>
      </rPr>
      <t>Se realizó una mesa técnica entre las personas encargadas del manejo de los elementos del Sistema Integrado de Gestión de la DAE y la líder de Adquisición de Predios, en la cual se analizaron las respuestas recibidas. Se anexa acta.</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</si>
  <si>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</si>
  <si>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Berlín.
Memorando 20205000281473 del 24/Nov/2020 Predio Corralitos
</t>
  </si>
  <si>
    <r>
      <rPr>
        <b/>
        <sz val="11"/>
        <color theme="1"/>
        <rFont val="Arial"/>
        <family val="2"/>
      </rPr>
      <t>22/01/2021</t>
    </r>
    <r>
      <rPr>
        <sz val="11"/>
        <color theme="1"/>
        <rFont val="Arial"/>
        <family val="2"/>
      </rPr>
      <t>.  La Dirección de Asunto Étnicos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</si>
  <si>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30/12/2021: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t>
  </si>
  <si>
    <t>Acta No. 01 de la sesión del Comité Institucional de Coordinación de Control Interno realizada el 26/04/2022.</t>
  </si>
  <si>
    <t>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t>
  </si>
  <si>
    <r>
      <t>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family val="2"/>
      </rPr>
      <t xml:space="preserve"> </t>
    </r>
    <r>
      <rPr>
        <sz val="11"/>
        <color theme="1"/>
        <rFont val="Arial"/>
        <family val="2"/>
      </rPr>
      <t xml:space="preserve">
</t>
    </r>
    <r>
      <rPr>
        <b/>
        <sz val="11"/>
        <color theme="1"/>
        <rFont val="Arial"/>
        <family val="2"/>
      </rPr>
      <t xml:space="preserve">Por favor ajustar el responsable esta actividad es de Sub. Zonas Focalizadas </t>
    </r>
  </si>
  <si>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</si>
  <si>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</si>
  <si>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 xml:space="preserve">Inoportunidad en la revocatoria de actos administrativos 
Debilidades en el ingreso de predios al FNT - Revocatoria </t>
  </si>
  <si>
    <t>Solicitamos amablemente sea ajustado como Responsable la SATN, no es responsable la DAT.
A la fecha se están adelantando los estudios de títulos respectivos para la integración al patrimonio mediante acto administrativo.
La acción de mejora se encuentra planificada para inicio de ejecución  el 2021/02/02 y finalización 2023/02/02.</t>
  </si>
  <si>
    <r>
      <rPr>
        <b/>
        <sz val="11"/>
        <color theme="1"/>
        <rFont val="Arial"/>
        <family val="2"/>
      </rPr>
      <t>28/09/2022</t>
    </r>
    <r>
      <rPr>
        <sz val="11"/>
        <color theme="1"/>
        <rFont val="Arial"/>
        <family val="2"/>
      </rPr>
      <t xml:space="preserv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t>
    </r>
    <r>
      <rPr>
        <b/>
        <sz val="11"/>
        <color theme="1"/>
        <rFont val="Arial"/>
        <family val="2"/>
      </rPr>
      <t>Evidencias:</t>
    </r>
    <r>
      <rPr>
        <sz val="11"/>
        <color theme="1"/>
        <rFont val="Arial"/>
        <family val="2"/>
      </rPr>
      <t xml:space="preserve">
PREDIOS AUDITORIA 2019_HALLAZGOS 3 Y 6
Resolución 20224300260686_Predio EL DIAMANTE</t>
    </r>
  </si>
  <si>
    <t>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t>
  </si>
  <si>
    <t>Predios sin ingreso al FNT provenientes de revocatorias
Subsidios dobles</t>
  </si>
  <si>
    <t xml:space="preserve">La Subdirección Administrativa y  Financiera mediante la circular No. 27 CIERRE VIGENCIA FISCAL 2020 – INICIO VIGENCIA 2021, da a conocer  los lineamientos y cronogramas que se establezcan para el reporte de la información de los Estados Financieros y las notas que sean requeridas a los mismos </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</si>
  <si>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AME422.</t>
  </si>
  <si>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</si>
  <si>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</si>
  <si>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La actividad se encuentra dentro de los tiempos establecidos. El pasado 10 de junio de la presente vigencia, la Subdirección Administrativa y Financiera envió a la Secretaría General y a la Oficina de Planeación la solicitud de actualización del Mapa de Riesgos Institucionales donde se incluyó el nuevo riesgo: "Fallas en la constitución de reservas presupuestales"
La Subdirección se encuentra a la espera de las observaciones e inquietudes por parte del revisor.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</si>
  <si>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t>
  </si>
  <si>
    <t>La SAF identificó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</si>
  <si>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</si>
  <si>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Se realizó la difusión de la Circular de Plan de Acción 2021, mediante correo electrónico dirigido a los Directores y Jefes de Oficina.
Se adjunta copia del correo electrónico.</t>
  </si>
  <si>
    <t>Se realizó la difusión de la Circular de Plan de Acción 2021, mediante correo electrónico dirigido a los Directores y Jefes de Oficina.
Se adjuntan copias de la Circular y del Correo electrónico.</t>
  </si>
  <si>
    <r>
      <rPr>
        <b/>
        <sz val="11"/>
        <color theme="1"/>
        <rFont val="Arial"/>
        <family val="2"/>
      </rPr>
      <t xml:space="preserve">27/01/2021. </t>
    </r>
    <r>
      <rPr>
        <sz val="11"/>
        <color theme="1"/>
        <rFont val="Arial"/>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family val="2"/>
      </rPr>
      <t xml:space="preserve">29/01/2021. </t>
    </r>
    <r>
      <rPr>
        <sz val="11"/>
        <color theme="1"/>
        <rFont val="Arial"/>
        <family val="2"/>
      </rPr>
      <t xml:space="preserve"> La Oficina de Planeación mediante correo electrónico del 29/01/2021/ hora 10:09pm, sin embargo, por la premura de suministro de la información esta será verificada en el ámbito del próximo seguimiento a realizar en el mes de abril.</t>
    </r>
  </si>
  <si>
    <t>Debilidades en la formulación de estudios y documentos previos - Acuerdo de Financiación</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</si>
  <si>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</si>
  <si>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electrónicos enviados a los supervisores y contratistas. </t>
  </si>
  <si>
    <t>Capacitaciones realizadas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t>
  </si>
  <si>
    <t>Debilidades en la conformación de los archivos de gestión -Expedientes Compra Predios - Subsidio Integral de Reforma Agraria SIRA
Debilidades en la radicación de comunicaciones de entrada</t>
  </si>
  <si>
    <t>El equipo de la Subdirección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t>
  </si>
  <si>
    <t>El equipo de la Subdirección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t>
  </si>
  <si>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family val="2"/>
      </rPr>
      <t xml:space="preserve">
19/07/2021. </t>
    </r>
    <r>
      <rPr>
        <sz val="11"/>
        <color theme="1"/>
        <rFont val="Arial"/>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identicación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</si>
  <si>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propósito de invitar a los ocupantes de los predios a la regularización de su situación, mediante ORFEO y la bandeja de correo electrónico (islasdelrosario@ant.gov.co) 
La acción presente la gestión ejecutada, la cual se encuentra documentada mediante el informe de cumplimiento de la actividad formulada y los comunicados emitidos, en los tiempos establecidos.
La verificación de la acción fue adelantada por el contratista Johan Sebastian Torres Segura.</t>
    </r>
  </si>
  <si>
    <t>La subdirección de Administración de Tierras de la Nación viene avanzando en el desarrollo de la fase de suscripción de contratos, razón por la que se elaboró el primer informe de seguimiento a la suscripción de los contratos en el cual se evidencian cada a una de las gestiones adelantadas con miras a lograr la regularización de la ocupación de los predios ubicados en las Islas. Además se adjunta los soportes de avance a la gestión de la acción de mejora AME 447 que sirven de insumo para realizar las gestiones tendientes al seguimiento de suscripción de contratos.</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</si>
  <si>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acá registrada se reporta y anexa informe con la información actualizada.</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</si>
  <si>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comunicó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</si>
  <si>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family val="2"/>
      </rPr>
      <t xml:space="preserve">
19/07/2021. </t>
    </r>
    <r>
      <rPr>
        <sz val="11"/>
        <color theme="1"/>
        <rFont val="Arial"/>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family val="2"/>
      </rPr>
      <t xml:space="preserve">
</t>
    </r>
    <r>
      <rPr>
        <sz val="11"/>
        <color theme="1"/>
        <rFont val="Arial"/>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realizado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</si>
  <si>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t>En el momento la subdirección de Administración se encuentra  en fase de suscripción de contratos, finalizada la cual se podrá avanzar con el requerimiento respectivo.</t>
  </si>
  <si>
    <t>19/07/2021.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Chía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</si>
  <si>
    <r>
      <t xml:space="preserve">La Subdirección de Administración de Tierras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family val="2"/>
      </rPr>
      <t xml:space="preserve"> se solicita tener por cumplida la presente actividad.
</t>
    </r>
    <r>
      <rPr>
        <b/>
        <i/>
        <sz val="11"/>
        <rFont val="Arial"/>
        <family val="2"/>
      </rPr>
      <t xml:space="preserve">
</t>
    </r>
    <r>
      <rPr>
        <b/>
        <sz val="11"/>
        <color theme="1"/>
        <rFont val="Arial"/>
        <family val="2"/>
      </rPr>
      <t xml:space="preserve">NOTA: Cualquier solicitud encaminada a la actualización catastral, será trasladada a la Alcaldía de Cartagena por ser de su competencia.
</t>
    </r>
  </si>
  <si>
    <t>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</si>
  <si>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r>
      <rPr>
        <b/>
        <sz val="11"/>
        <color theme="1"/>
        <rFont val="Arial"/>
        <family val="2"/>
      </rPr>
      <t>16/07/2021.</t>
    </r>
    <r>
      <rPr>
        <sz val="11"/>
        <color theme="1"/>
        <rFont val="Arial"/>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 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</si>
  <si>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t xml:space="preserve">Dando continuidad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</si>
  <si>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unidades de medida, sino la determinación de la ruta jurídica.</t>
  </si>
  <si>
    <r>
      <rPr>
        <b/>
        <sz val="11"/>
        <color theme="1"/>
        <rFont val="Arial"/>
        <family val="2"/>
      </rPr>
      <t>16/07/2021.</t>
    </r>
    <r>
      <rPr>
        <sz val="11"/>
        <color theme="1"/>
        <rFont val="Arial"/>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 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</si>
  <si>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t xml:space="preserve">Mediante la Resolución No. 9641 del 02 de octubre de 2020 </t>
    </r>
    <r>
      <rPr>
        <i/>
        <sz val="11"/>
        <color theme="1"/>
        <rFont val="Arial"/>
        <family val="2"/>
      </rPr>
      <t>“Por la cual se establece la jornada laboral, el horario de trabajo y el horario flexible para los servidores públicos de la Agencia Nacional de Tierras - ANT”</t>
    </r>
    <r>
      <rPr>
        <sz val="11"/>
        <color theme="1"/>
        <rFont val="Arial"/>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electrónico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</si>
  <si>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r>
      <rPr>
        <b/>
        <sz val="11"/>
        <color theme="1"/>
        <rFont val="Arial"/>
        <family val="2"/>
      </rPr>
      <t xml:space="preserve">14/07/2021.  </t>
    </r>
    <r>
      <rPr>
        <sz val="11"/>
        <color theme="1"/>
        <rFont val="Arial"/>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fortalecer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</si>
  <si>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t xml:space="preserve">Se reportan 3 actas de comisión, con un cumplimiento del 100%, 
 Acta Comisión a IGAC Manizales 14 de septiembre 2021.
Acta ORIP Pensilvania 13 al 16 de septiembre 2021.
Acta IGAC Tunja 23 y 24 de septiembre 2021.                                                        
Por lo tanto, se da por cumplida la actividad dentro de los términos establecidos.                                                                    </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</si>
  <si>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vio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</si>
  <si>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t>Se adelantaron los oficios de comunicación y aviso de la Resolución No. 8667 del 25 de junio de 2021 “</t>
    </r>
    <r>
      <rPr>
        <i/>
        <sz val="11"/>
        <rFont val="Arial"/>
        <family val="2"/>
      </rPr>
      <t>Por la cual se decide NO INICIAR LA SEGUNDA PARTE DE LA FASE ADMINISTRATIVA del Procedimiento Único del que trata el Decreto Ley 902 de 2017</t>
    </r>
    <r>
      <rPr>
        <sz val="11"/>
        <rFont val="Arial"/>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family val="2"/>
      </rPr>
      <t>“Por la cual se decide NO INICIAR LA SEGUNDA PARTE DE LA FASE ADMINISTRATIVA del Procedimiento Único del que trata el Decreto Ley 902 de 2017"</t>
    </r>
    <r>
      <rPr>
        <sz val="11"/>
        <rFont val="Arial"/>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t>
    </r>
  </si>
  <si>
    <t>Inventario de baldíos</t>
  </si>
  <si>
    <r>
      <rPr>
        <b/>
        <sz val="11"/>
        <color theme="1"/>
        <rFont val="Arial"/>
        <family val="2"/>
      </rPr>
      <t>28/09/2022.</t>
    </r>
    <r>
      <rPr>
        <sz val="11"/>
        <color theme="1"/>
        <rFont val="Arial"/>
        <family val="2"/>
      </rPr>
      <t xml:space="preserve"> Se unificó y actualizó la base de datos de Apertura de Folio de Matrícula Inmobiliaria con la base de datos gestionada y entregada por el convenio SUEJE a su finalización, dado que desde este convenio se estaban impulsando expedientes de este tema. 
Por otra parte, con lo usuarios de prueba se hizo una validación en el módulo de Apertura de Folio de Matrícula Inmobiliaria del Sistema Integrado de Tierras - SIT, encontrando que en este se puede cargar la documentación que reposa en los expedientes físicos, uno por uno.
Finalmente por medio del ingeniero de sistemas adscrito a esta dependencia SATN se solicitó el 28/09/2002 a Sistemas de la Información  apoyo para realizar el cargue masivo de esta base de datos al aplicativo de AFMI en el SIT.
</t>
    </r>
    <r>
      <rPr>
        <b/>
        <sz val="11"/>
        <color theme="1"/>
        <rFont val="Arial"/>
        <family val="2"/>
      </rPr>
      <t xml:space="preserve">Evidencia: </t>
    </r>
    <r>
      <rPr>
        <sz val="11"/>
        <color theme="1"/>
        <rFont val="Arial"/>
        <family val="2"/>
      </rPr>
      <t xml:space="preserve">
1. Base de datos de Apertura de Folio de Matrícula Inmobiliaria -AFMI.
2. Correo electrónico por medio del cual se evidencia el recibo de 3 bases de datos unificadas.
3. Correo solicitud de apoyo cargue masivo al aplicativo AFMI.</t>
    </r>
  </si>
  <si>
    <r>
      <t xml:space="preserve">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t>
    </r>
  </si>
  <si>
    <r>
      <rPr>
        <b/>
        <sz val="11"/>
        <color theme="1"/>
        <rFont val="Arial"/>
        <family val="2"/>
      </rPr>
      <t>16/07/2021.</t>
    </r>
    <r>
      <rPr>
        <sz val="11"/>
        <color theme="1"/>
        <rFont val="Arial"/>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temimos establecidos. 
La acción de mejora reportó gestión, que se encuentra documentada en el ajuste de la Base de Datos Folio de Matricula Inmobiliaria, por lo cual se da por ejecutada.
La verificación de la acción fue adelantada por el contratista Johan Sebastian Torres Segura.</t>
    </r>
  </si>
  <si>
    <t>Se envían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</si>
  <si>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04/04/2022 Se aporta para ejecución de esta acción de mejora, el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</si>
  <si>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actualizar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cumplimiento de esta Acción de Mejora.</t>
  </si>
  <si>
    <t xml:space="preserve">Actividad en términos para su ejecución. 
Se presentará avance en la presentación de la información en el seguimiento al plan de mejoramiento del siguiente trimestre de la vigencia 2021. </t>
  </si>
  <si>
    <r>
      <rPr>
        <b/>
        <sz val="11"/>
        <color theme="1"/>
        <rFont val="Arial"/>
        <family val="2"/>
      </rPr>
      <t xml:space="preserve">31/03/2021 </t>
    </r>
    <r>
      <rPr>
        <sz val="11"/>
        <color theme="1"/>
        <rFont val="Arial"/>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t>
    </r>
  </si>
  <si>
    <t>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t>
  </si>
  <si>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</si>
  <si>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términos para su ejecución.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</si>
  <si>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</si>
  <si>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 la Titulación de baldíos entregados por el PAR INCODER. Adicionalmente se adjuntan actas de reunión en donde se evidencia la información expuesta. </t>
  </si>
  <si>
    <t xml:space="preserve">Gestión Documental
Titulación de baldíos </t>
  </si>
  <si>
    <t>Inconsistencias en relación a los archivos recibidos por INCODER</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</si>
  <si>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</si>
  <si>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baldíos persona natural ya que dicho proceso se encuentra en proceso de actualización de acuerdo a la ultiva versión del ACCTI-P-003
</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</si>
  <si>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actividad dentro de los términos establecidos.</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</si>
  <si>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</si>
  <si>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Se reporta base de expedientes intervenidos con diccionario de datos y con la proyección de gestión por adelantar. Por lo tanto, se da por cumplida la actividad dentro de los términos establecidos.</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</si>
  <si>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física y digital de los expedientes para asegurar que los mismos ya cumplan con la respectiva ejecutoria y frente aquellos casos que fueron remitidos de manera efectiva a la SATN
</t>
  </si>
  <si>
    <t>La actividad se cumplió en el tercer trimestre del 2021. Se anexa Matriz de expedientes revisados de deslinde con decisión final ejecutoriada.  Por lo tanto, se da por cumplida la actividad dentro de los términos establecidos.</t>
  </si>
  <si>
    <t>Frente a los siguientes expedientes se tiene: 
- Ciénaga El Uvero se solicito la inscripción de la decisión final ante la ORIP con No.20213201420501 y 20213201671381 y al personero con No.20213201283521 de 2021, esta pendiente el registro para proceder con el auto de archivo y el memorando de traslado. 
- Humedal Gota de Leche o Román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terminación el 30/06/2022</t>
  </si>
  <si>
    <t>Para este trimestre la SPAGJ avanzo en la casusa raíz del hallazgo y adelanto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</si>
  <si>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De los casos con decisión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</si>
  <si>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Se anexa matriz de casos con decisión final, con un cumplimiento al 100%. Por lo tanto, se da por cumplida la actividad dentro de los términos establecidos.</t>
  </si>
  <si>
    <t>Se anexan actas de las capacitaciones realizadas:
Capacitación del 25 de febrero de 2021.
Capacitación del 26 de octubre de 2021.
Por lo tanto, se da por cumplida la actividad dentro de los términos establecidos.</t>
  </si>
  <si>
    <t>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t>
  </si>
  <si>
    <t>A la fecha se proyectaron unos modelos de memorandos de entendimiento para fortalecer las notificaciones en los municipios de Aquitania, Tota y cuitiva frente al deslinde de la laguna de Tota. No obstante, no se van a presentar con avance hasta tanto no exista aceptación de esta medida por parte de dichos alcaldes. Por lo tanto seguirá pendiente.</t>
  </si>
  <si>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 a por ejecutada y se cierre la respectiva acción, por haberse aportado los dos (2) informes requeridos y cumplido con el compromiso adquirido en el plan de mejoramiento.</t>
  </si>
  <si>
    <t xml:space="preserve">30/12/2021.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</si>
  <si>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</si>
  <si>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Se resuelve recurso mediante Resolución 22459 de 26 de noviembre de 2021.
Se anexan oficios de notificación y comunicación del acto administrativo. El acto aún no se encuentra ejecutoriado hasta tanto se surta con este trámite procesal.
Por lo tanto, se da por cumplida la actividad dentro de los términos establecidos.</t>
  </si>
  <si>
    <t xml:space="preserve">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</si>
  <si>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El 24 de marzo de 2021 se remitió al IGAC Casanare oficio No. 20213200272911 solicitando las respectivas fichas catastrales y prediales.</t>
  </si>
  <si>
    <t>La actividad tiene fecha de inicio 1/01/2021.</t>
  </si>
  <si>
    <t>El acto administrativo ya esta bajo revisión de la asesora de la SPAGJ, sin embargo no es posible que dicho acto quede expedido para el mes de septiembre por lo cual, dicho acto queda comprometido para ser expedido en las metas del mes de octubre de 2021.</t>
  </si>
  <si>
    <t>Se expidió la Resolución No.22514 del 26 de 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</si>
  <si>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</si>
  <si>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El auto de etapa probatoria se proyecta para expedición en el mes de octubre de 2021 de acuerdo a la planeación de metas mensuales de la SPAGJ. Actividad en términos</t>
  </si>
  <si>
    <t>Se anexa Acto Administrativo.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</si>
  <si>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expedición del auto
LOTE 1 MANZANA 3
LOTE 11 MANZANA 10
LOTE 3 MANZANA 4A
LOTE 10 MANZANA R2
LOTE 13 MANZANA R2 .
La actividad se encuentra dentro de los términos, y tiene fecha de cumplimiento 31/03/2022.</t>
  </si>
  <si>
    <r>
      <rPr>
        <b/>
        <sz val="11"/>
        <color theme="1"/>
        <rFont val="Arial"/>
        <family val="2"/>
      </rPr>
      <t xml:space="preserve">19/01/2021.  </t>
    </r>
    <r>
      <rPr>
        <sz val="11"/>
        <color theme="1"/>
        <rFont val="Arial"/>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family val="2"/>
      </rPr>
      <t xml:space="preserve">
12/07/2021.</t>
    </r>
    <r>
      <rPr>
        <sz val="11"/>
        <color theme="1"/>
        <rFont val="Arial"/>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</si>
  <si>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t>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</si>
  <si>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Pura y la ANT, dando cumplimiento a esta acción de mejora</t>
  </si>
  <si>
    <t>Con fecha  9 de diciembre de 2020,  bajo oficio con radicado  20204101326421, se remite a la  Vicepresidencia de Proyectos  de la Agencia de Desarrollo Rural, " 1.218 expedientes referentes a adjudicación de predios en el municipio de Ovejas Sucre, Decreto Ley 902 de 2017 , donde cumplimiento a lo establecido en el  Artículo 73 del Decreto Ley 902 de 2017", dentro de la remisión se encuentran los FISO 9844, FISO 7735 y FISO 10208 y FISO 9335.</t>
  </si>
  <si>
    <t>Se da cumplimiento a la actividad  y unidad de medida. Memorando de traslado No. 20204100283293- Asunto ": Remisión por competencia expedientes tramitados en el municipio de Ovejas – Sucre." en   referencia el Fiso 11260 y los FISOs 10929,11258,9447 y 11259.</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</si>
  <si>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family val="2"/>
      </rPr>
      <t>Segundo trimestre</t>
    </r>
    <r>
      <rPr>
        <sz val="11"/>
        <color theme="1"/>
        <rFont val="Arial"/>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</si>
  <si>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</si>
  <si>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r>
      <t xml:space="preserve">19/07/2021.  </t>
    </r>
    <r>
      <rPr>
        <sz val="11"/>
        <color theme="1"/>
        <rFont val="Arial"/>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</si>
  <si>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</si>
  <si>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Se envía evidencia de reporte de gestión que mediante los radicados ANT 20214301267741 y 20214301267671 se oficio a Catastro Antioquia y al IGAC, solicitando los certificados catastrales de los predios identificados con valor CERO.</t>
  </si>
  <si>
    <t>30/12/2021: Se está identificando los bienes que requieren ser remitidos al IGAC y Catastro Antioquia, para solicitar los certificados catastrales que contienen el avalúo catastral y puedan ser actualizados su valor en el inventario de bienes del Fondo de Tierras.</t>
  </si>
  <si>
    <t>31/03/2022 Reporte de gestión:
Se adjuntan los oficios correspondientes al mes de julio, no se adjunta comunicación correspondiente al mes de mayo porque no habían predios de reportar para Catastro Antioquía en ese periodo.</t>
  </si>
  <si>
    <t>30/12/2021: Se continua en la espera de la respuestas por parte de Catastro Antioquia e IGAC, con la información de los avalúos catastrales que se requieren para la actualización de los valores de los predios en el inventario de bienes del Fondo de Tierras.</t>
  </si>
  <si>
    <r>
      <t xml:space="preserve">Se consolidó un inventario de necesidades a ser atendidas para los flujos de Baldíos Persona Natural y  Baldíos Restitución. Ver anexo: Inventario Baldíos y restitución ajustado.xlsx
</t>
    </r>
    <r>
      <rPr>
        <b/>
        <sz val="11"/>
        <color theme="1"/>
        <rFont val="Arial"/>
        <family val="2"/>
      </rPr>
      <t>Ver evidencia en el siguiente link:</t>
    </r>
    <r>
      <rPr>
        <sz val="11"/>
        <color theme="1"/>
        <rFont val="Arial"/>
        <family val="2"/>
      </rPr>
      <t xml:space="preserve">
https://agenciadetierras-my.sharepoint.com/:f:/g/personal/leidy_zuniga_agenciadetierras_gov_co/EuDWD9-5zdtDuu4iwhdxujEBtzCI-U8Mj-KEdfuxMGSJCA?e=9cPohl</t>
    </r>
  </si>
  <si>
    <t>14/01/2021.  La Subdirección de Sistemas de Información de Tierras allegó los siguientes avances:
Modulo Baldíos Restitución,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Modulo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MODULO BALDÍOS RESTITUCIÓN,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MODULOS BALDÍOS PERSONA NATURAL 160,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
La verificación de la acción fue adelantada por los contratias Sergio Alejandro Matiz Parra y Johan Sebastian Torres Segura.</t>
  </si>
  <si>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Ítem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</si>
  <si>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r>
      <rPr>
        <b/>
        <sz val="11"/>
        <color theme="1"/>
        <rFont val="Arial"/>
        <family val="2"/>
      </rPr>
      <t>14/01/2021.</t>
    </r>
    <r>
      <rPr>
        <sz val="11"/>
        <color theme="1"/>
        <rFont val="Arial"/>
        <family val="2"/>
      </rPr>
      <t xml:space="preserve">  La Subdirección de Sistemas de Información de Tierras allegó los siguientes avances:
</t>
    </r>
    <r>
      <rPr>
        <b/>
        <sz val="11"/>
        <color theme="1"/>
        <rFont val="Arial"/>
        <family val="2"/>
      </rPr>
      <t xml:space="preserve">Modulo Baldíos Restitución, </t>
    </r>
    <r>
      <rPr>
        <sz val="11"/>
        <color theme="1"/>
        <rFont val="Arial"/>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family val="2"/>
      </rPr>
      <t>Modulo Baldíos Persona Natural 160:</t>
    </r>
    <r>
      <rPr>
        <sz val="11"/>
        <color theme="1"/>
        <rFont val="Arial"/>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family val="2"/>
      </rPr>
      <t>MODULO BALDÍOS RESTITUCIÓN</t>
    </r>
    <r>
      <rPr>
        <sz val="11"/>
        <color theme="1"/>
        <rFont val="Arial"/>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t>
    </r>
    <r>
      <rPr>
        <b/>
        <sz val="11"/>
        <color theme="1"/>
        <rFont val="Arial"/>
        <family val="2"/>
      </rPr>
      <t>MODULOS BALDÍOS PERSONA NATURAL 160</t>
    </r>
    <r>
      <rPr>
        <sz val="11"/>
        <color theme="1"/>
        <rFont val="Arial"/>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t>
    </r>
  </si>
  <si>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adjudicación realizando revisión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</si>
  <si>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</si>
  <si>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family val="2"/>
      </rPr>
      <t xml:space="preserve">Se solicita pasar el estado de esta acción como ejecutada, ya que:
</t>
    </r>
    <r>
      <rPr>
        <sz val="11"/>
        <color theme="1"/>
        <rFont val="Arial"/>
        <family val="2"/>
      </rPr>
      <t xml:space="preserve">
- para el </t>
    </r>
    <r>
      <rPr>
        <b/>
        <sz val="11"/>
        <color theme="1"/>
        <rFont val="Arial"/>
        <family val="2"/>
      </rPr>
      <t>Módulo Baldíos Persona Natural 160:</t>
    </r>
    <r>
      <rPr>
        <sz val="11"/>
        <color theme="1"/>
        <rFont val="Arial"/>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family val="2"/>
      </rPr>
      <t>Baldíos Restitución</t>
    </r>
    <r>
      <rPr>
        <sz val="11"/>
        <color theme="1"/>
        <rFont val="Arial"/>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</si>
  <si>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r>
      <t xml:space="preserve">Se envía memorando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family val="2"/>
      </rPr>
      <t xml:space="preserve">
Ver evidencia en el siguiente link:
</t>
    </r>
    <r>
      <rPr>
        <sz val="11"/>
        <color theme="1"/>
        <rFont val="Arial"/>
        <family val="2"/>
      </rPr>
      <t>https://agenciadetierras-my.sharepoint.com/:f:/g/personal/leidy_zuniga_agenciadetierras_gov_co/EuTKuCf0_k9DhhXTvatIXgIBZBwTkzObvxeTP_ii4o_NnA?e=o5lCyQ</t>
    </r>
  </si>
  <si>
    <r>
      <rPr>
        <b/>
        <sz val="11"/>
        <color theme="1"/>
        <rFont val="Arial"/>
        <family val="2"/>
      </rPr>
      <t xml:space="preserve">14/01/2021. </t>
    </r>
    <r>
      <rPr>
        <sz val="11"/>
        <color theme="1"/>
        <rFont val="Arial"/>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términos
La verificación de la acción fue adelantada por los contratias Sergio Alejandro Matiz Parra y Johan Sebastian Torres Segura.</t>
    </r>
  </si>
  <si>
    <t>Como avance de gestión, se esta programando reunión con las áreas pendientes de la entrega de información a la SSIT</t>
  </si>
  <si>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t>
    </r>
  </si>
  <si>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
La verificación de la acción fue adelantada por los contratias Sergio Alejandro Matiz Parra y Johan Sebastian Torres Segura.</t>
    </r>
  </si>
  <si>
    <r>
      <rPr>
        <b/>
        <sz val="11"/>
        <color theme="1"/>
        <rFont val="Arial"/>
        <family val="2"/>
      </rPr>
      <t>04/04/2022</t>
    </r>
    <r>
      <rPr>
        <sz val="11"/>
        <color theme="1"/>
        <rFont val="Arial"/>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</si>
  <si>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Se solicita pasar el estado de esta acción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</si>
  <si>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t xml:space="preserve">Se diseñó herramienta en BI en el cual se alimenta la información mensualmente para realizar seguimiento de ejecución operativa y financiar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</si>
  <si>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t xml:space="preserve">Durante le 2020 se realizaron 7 Mesas de Ordenamiento Social de la Propiedad en donde se valoró la viabilidad POSPR formulados  o aprobados:
1. Acta 001 Comité́ Res. 915 FIRMADA
2. Acta 002 Comité́ Res. 915  FIRMADA
3. Acta 003 Comité́ Res. 915  FIRMADA
4. Acta 004 Comité́ Res. 915  Agosto 13 de 2020 
5. Acta 005 Comité́ Res. 915  Octubre 22 de 2020
6. Acta 006 Comité́ Res. 915  Noviembre 27 de 2020
7. Acta 007 Comité́ Res. 915  Diciembre 4 de 2020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https://agenciadetierras-my.sharepoint.com/:f:/g/personal/leidy_zuniga_agenciadetierras_gov_co/EiZnalTWihRJnNvA54QkvHYBPAp1UquBRoRPd_mAy71uQA?e=2bQAmc</t>
    </r>
  </si>
  <si>
    <t>Se identificaron y priorizaron 20 Procesos Agrarios de Clarificación de la Propiedad y Recuperación de Baldíos.  
Al respecto se adjunta:
Se anexa Archivo Excel denominado: AME 528 Listado Procesos priorizados CGR.</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</si>
  <si>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t>
  </si>
  <si>
    <t xml:space="preserve">No se han realizado oficios. La actividad se encuentra dentro de los términos </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</si>
  <si>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 radicados en el sistema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</si>
  <si>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Paraíso: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</si>
  <si>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family val="2"/>
      </rPr>
      <t xml:space="preserve">7/01/2022.  </t>
    </r>
    <r>
      <rPr>
        <sz val="11"/>
        <color theme="1"/>
        <rFont val="Arial"/>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family val="2"/>
      </rPr>
      <t>• Las Vegas del Encanto</t>
    </r>
    <r>
      <rPr>
        <sz val="11"/>
        <color theme="1"/>
        <rFont val="Arial"/>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family val="2"/>
      </rPr>
      <t xml:space="preserve">• Maracaná: </t>
    </r>
    <r>
      <rPr>
        <sz val="11"/>
        <color theme="1"/>
        <rFont val="Arial"/>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family val="2"/>
      </rPr>
      <t xml:space="preserve">• Paraíso: </t>
    </r>
    <r>
      <rPr>
        <sz val="11"/>
        <color theme="1"/>
        <rFont val="Arial"/>
        <family val="2"/>
      </rPr>
      <t xml:space="preserve">(3 solicitudes): Octubre: 20213101280391, 20213101329811 y 20213101444861.
</t>
    </r>
    <r>
      <rPr>
        <b/>
        <sz val="11"/>
        <color theme="1"/>
        <rFont val="Arial"/>
        <family val="2"/>
      </rPr>
      <t xml:space="preserve">• Sin Nombre - Marta Sanchez Hernandez No. 1: </t>
    </r>
    <r>
      <rPr>
        <sz val="11"/>
        <color theme="1"/>
        <rFont val="Arial"/>
        <family val="2"/>
      </rPr>
      <t xml:space="preserve">(3 solicitudes) Octubre: 20213101329021. Noviembre: 20213101520451. Diciembre: 20213101640431.
</t>
    </r>
    <r>
      <rPr>
        <b/>
        <sz val="11"/>
        <color theme="1"/>
        <rFont val="Arial"/>
        <family val="2"/>
      </rPr>
      <t>• Sin Nombre - Marta Sanchez Hernandez No. 2:</t>
    </r>
    <r>
      <rPr>
        <sz val="11"/>
        <color theme="1"/>
        <rFont val="Arial"/>
        <family val="2"/>
      </rPr>
      <t xml:space="preserve"> (3 solicitudes) Octubre: 20213101329041. Noviembre: 20213101520411. Diciembre: 20213101640381.
</t>
    </r>
    <r>
      <rPr>
        <b/>
        <sz val="11"/>
        <color theme="1"/>
        <rFont val="Arial"/>
        <family val="2"/>
      </rPr>
      <t xml:space="preserve">• La Cabaña: </t>
    </r>
    <r>
      <rPr>
        <sz val="11"/>
        <color theme="1"/>
        <rFont val="Arial"/>
        <family val="2"/>
      </rPr>
      <t xml:space="preserve">(4 solicitudes) Octubre: 20213101329101 y 20213101328891. Noviembre: 20213101520541. Diciembre: 20213101656051.
• </t>
    </r>
    <r>
      <rPr>
        <b/>
        <sz val="11"/>
        <color theme="1"/>
        <rFont val="Arial"/>
        <family val="2"/>
      </rPr>
      <t xml:space="preserve">La Asamblea: </t>
    </r>
    <r>
      <rPr>
        <sz val="11"/>
        <color theme="1"/>
        <rFont val="Arial"/>
        <family val="2"/>
      </rPr>
      <t xml:space="preserve">(2 solicitudes) Octubre: 20213101328911. Diciembre: 20213101656301
• </t>
    </r>
    <r>
      <rPr>
        <b/>
        <sz val="11"/>
        <color theme="1"/>
        <rFont val="Arial"/>
        <family val="2"/>
      </rPr>
      <t xml:space="preserve">Vida Tranquila: </t>
    </r>
    <r>
      <rPr>
        <sz val="11"/>
        <color theme="1"/>
        <rFont val="Arial"/>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</si>
  <si>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En el tercer trimestre de la vigencia 2022, se expidieron 33 oficios entre los meses de julio, agosto y septiembre (29 de septiembre) de 2022 - relación que se realiza a continuación:
</t>
    </r>
    <r>
      <rPr>
        <b/>
        <i/>
        <sz val="11"/>
        <color theme="1"/>
        <rFont val="Arial"/>
        <family val="2"/>
      </rPr>
      <t>Las vegas del Encanto (10 solicitudes):</t>
    </r>
    <r>
      <rPr>
        <sz val="11"/>
        <color theme="1"/>
        <rFont val="Arial"/>
        <family val="2"/>
      </rPr>
      <t xml:space="preserve">  
Julio: 20223100840881, 20223100858861, 20223100858971 
Agosto: 20223101016981, 20223101017041, 20223101016901 
Septiembre: 20223101180821, 20223101180901, 20223101180771, 20223101180761 
</t>
    </r>
    <r>
      <rPr>
        <b/>
        <i/>
        <sz val="11"/>
        <color theme="1"/>
        <rFont val="Arial"/>
        <family val="2"/>
      </rPr>
      <t>Maracaná: (6 solicitudes):</t>
    </r>
    <r>
      <rPr>
        <sz val="11"/>
        <color theme="1"/>
        <rFont val="Arial"/>
        <family val="2"/>
      </rPr>
      <t xml:space="preserve">  
Julio: 20223100859301, 20223100859031, 20223100859211 
Agosto: 20223101017071, 20223101017101 
Septiembre: 20223101181971 
 </t>
    </r>
    <r>
      <rPr>
        <b/>
        <i/>
        <sz val="11"/>
        <color theme="1"/>
        <rFont val="Arial"/>
        <family val="2"/>
      </rPr>
      <t xml:space="preserve">El Paraíso: (1 solicitudes):  </t>
    </r>
    <r>
      <rPr>
        <sz val="11"/>
        <color theme="1"/>
        <rFont val="Arial"/>
        <family val="2"/>
      </rPr>
      <t xml:space="preserve">
Julio: 20223100859561 
</t>
    </r>
    <r>
      <rPr>
        <b/>
        <i/>
        <sz val="11"/>
        <color theme="1"/>
        <rFont val="Arial"/>
        <family val="2"/>
      </rPr>
      <t xml:space="preserve">La Cabaña: (1 solicitudes): </t>
    </r>
    <r>
      <rPr>
        <sz val="11"/>
        <color theme="1"/>
        <rFont val="Arial"/>
        <family val="2"/>
      </rPr>
      <t xml:space="preserve">
Julio: 20223100874231 
 </t>
    </r>
    <r>
      <rPr>
        <b/>
        <i/>
        <sz val="11"/>
        <color theme="1"/>
        <rFont val="Arial"/>
        <family val="2"/>
      </rPr>
      <t xml:space="preserve">La Asamblea: (1 solicitudes): </t>
    </r>
    <r>
      <rPr>
        <sz val="11"/>
        <color theme="1"/>
        <rFont val="Arial"/>
        <family val="2"/>
      </rPr>
      <t xml:space="preserve">
Julio: 20223100874781 
 </t>
    </r>
    <r>
      <rPr>
        <b/>
        <i/>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i/>
        <sz val="11"/>
        <color theme="1"/>
        <rFont val="Arial"/>
        <family val="2"/>
      </rPr>
      <t xml:space="preserve"> El Caucherazo: (8 solicitudes):</t>
    </r>
    <r>
      <rPr>
        <sz val="11"/>
        <color theme="1"/>
        <rFont val="Arial"/>
        <family val="2"/>
      </rPr>
      <t xml:space="preserve"> 
Julio: 20223100875351, 20223100875431, 20223100875541 
Agosto: 20223101012961, 20223101017361, 20223101017301 
Septiembre: 20223101185681, 20223101185651 
Se adjuntan los oficios relacionados en 3 carpetas, discriminando el mes de generación y el nombre del predio. La actividad se encuentra dentro de los términos y tiene como fecha de terminación el 30 de diciembre de 2022.</t>
    </r>
  </si>
  <si>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3 autos de cierre de etapa probatoria: 
</t>
    </r>
    <r>
      <rPr>
        <b/>
        <sz val="11"/>
        <color theme="1"/>
        <rFont val="Arial"/>
        <family val="2"/>
      </rPr>
      <t>1. Auto No. 20213100103539 de 28 de octubre de 2021</t>
    </r>
    <r>
      <rPr>
        <sz val="11"/>
        <color theme="1"/>
        <rFont val="Arial"/>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family val="2"/>
      </rPr>
      <t>2. Auto No. 20213100179059 de 21 de diciembre de 2021</t>
    </r>
    <r>
      <rPr>
        <sz val="11"/>
        <color theme="1"/>
        <rFont val="Arial"/>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family val="2"/>
      </rPr>
      <t>3- Auto No. 20213100178929 de 21 de diciembre de 2021</t>
    </r>
    <r>
      <rPr>
        <sz val="11"/>
        <color theme="1"/>
        <rFont val="Arial"/>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</si>
  <si>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t>Durante el primer trimestre de la vigencia 2022, no se expidió ningún auto de cierre de etapa probatoria dentro de los procesos identificados como priorizados, ya que aún no se cuenta con los medios de prueba necesarios para generación de los mismos. En términos.</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</si>
  <si>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</si>
  <si>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t>No se han expedido este tipo de autos dentro del tercer trimestre del año 2021, ya que ninguno de los procesos se encuentra con las condiciones procedimentales, para que esto suceda - Esta acción  se encuentra dentro de los  términos.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</si>
  <si>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términos y tiene fecha de terminación 30/12/2022.</t>
  </si>
  <si>
    <t>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actividad se encuentra dentro de los términos y tiene como fecha de terminación el 30 de diciembre de 2022.</t>
  </si>
  <si>
    <r>
      <t xml:space="preserve">En el tercer trimestre de la vigencia 2022, se expidió 1 acto administrativo finalizando un proceso de clarificación de la propiedad, que se relaciona a continuación:
1. </t>
    </r>
    <r>
      <rPr>
        <b/>
        <sz val="11"/>
        <color theme="1"/>
        <rFont val="Arial"/>
        <family val="2"/>
      </rPr>
      <t>Resolución No. 20223100270476 de 28 de septiembre de 2022</t>
    </r>
    <r>
      <rPr>
        <sz val="11"/>
        <color theme="1"/>
        <rFont val="Arial"/>
        <family val="2"/>
      </rPr>
      <t>: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Dicho acto administrativo se anexa. La actividad se encuentra dentro de los términos y tiene como fecha de terminación el 30 de diciembre de 2022.</t>
    </r>
  </si>
  <si>
    <t xml:space="preserve">En el cuarto trimestre de la vigencia 2022, se expidieron las siguientes resoluciones de cierre de los casos priorizados y sus supletorios:
1. 20223100270476 de 28 de septiembre de 2022, Por la cual se CIERRA DE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2. 20223100282016 de 25 de octubre de 2022, por la cual se cierra la fase administrativa dentro del procedimiento único de que trata el Decreto ley 902 de 2017, tendiente a la clarificación de la propiedad, adelantado sobre el predio “la cabaña”, identificado con los folios de matrícula inmobiliaria 142- 36355 y 142-6233, ubicado en la vereda las cabañas, jurisdicción del municipio de San José de Uré, departamento de Córdoba y su consecuente recuperación. 
3. 20223100289136 de 31 de octubre de 2022, Por la cual se cierra la fase administrativa dentro del Procedimiento Único de que trata el Decreto Ley 902 de 2017, tendiente a la clarificación de la propiedad, adelantado sobre el predio “BUENOS AIRES”, identificado con folio de matrícula inmobiliaria 342-412, ubicado en jurisdicción del municipio de Ovejas, departamento de Sucre y se establece su naturaleza privada.
4. 20223100293196 de 03 de noviembre de 2022, Por la cual se cierra la fase administrativa dentro del Procedimiento Único de que trata el Decreto Ley 902 de 2017, tendiente a la clarificación de la propiedad, adelantado sobre el predio “LA LUCHA”, identificado con el Folio de Matricula Inmobiliaria No. 342- 3195, ubicado en la vereda El Oso, jurisdicción del municipio de Ovejas, departamento de Sucre y su consecuente recuperación.
5. 20223100302716 de 13 de diciembre de 2022, por  la cual se cierra la fase administrativa dentro del Procedimiento Único de que trata el Decreto Ley 902 de 2017, tendiente a la clarificación de la propiedad, adelantado sobre el predio “FINCA MARACANÁ”,
identificado con folio de matrícula inmobiliaria 142-22632, ubicado en la vereda San Matías, jurisdicción del municipio de Ayapel, departamento de Córdoba.
6. 20223100302916 de 13 de diciembre de 2022, Por la cual se cierra la fase administrativa dentro del Procedimiento Único de que trata el Decreto Ley 902 de 2017, tendiente a la clarificación de la propiedad, adelantado sobre el predio “VILLA ZOILA”, identificado con el Folio de Matricula Inmobiliaria 142-22591, ubicado en la vereda Monteadero, jurisdicción del municipio de Ayapel, departamento de Córdoba y su consecuente recuperación.
</t>
  </si>
  <si>
    <r>
      <rPr>
        <b/>
        <sz val="11"/>
        <color theme="1"/>
        <rFont val="Arial"/>
        <family val="2"/>
      </rPr>
      <t>14/07/2021.</t>
    </r>
    <r>
      <rPr>
        <sz val="11"/>
        <color theme="1"/>
        <rFont val="Arial"/>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family val="2"/>
      </rPr>
      <t>http://intranet.agenciadetierras.gov.co/wp-content/uploads/2021/06/GINFO-PT-001-PROTOCOLO-REPORTE-DE-INFORMACIO%CC%81N-INSTITUCIONAL-DE-PROCESOS-MISIONALES-ORIGINAL-FIRMADO_.pdf</t>
    </r>
    <r>
      <rPr>
        <sz val="11"/>
        <color theme="1"/>
        <rFont val="Arial"/>
        <family val="2"/>
      </rPr>
      <t xml:space="preserve">
En concordancia con lo anterior, la acción de mejora presentó cumplimiento, toda vez que, se observó el protocolo para el manejo de la información. No obstante, su elaboración fue posterior a la fecha establecida para su ejecución, a saber, 15/05/2021.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</si>
  <si>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atención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</si>
  <si>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
La verificación de la acción fue adelantada por los contratias Sergio Alejandro Matiz Parra y Johan Sebastian Torres Segura.</t>
    </r>
  </si>
  <si>
    <t>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t>
  </si>
  <si>
    <t xml:space="preserve">Ejecutada. La acción de mejora se encuentra en términos, con fecha de cumplimiento  30 de junio de 2022. Se han realizado las reuniones para el análisis del reporte y registro de las entregas de predios del Fondo de Tierras. Se anexan actas.
</t>
  </si>
  <si>
    <t>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Titulación de Baldío EDP.
18.14 Ruta Apertura FMI y 18.18 Ruta Administración de predios baldíos.
18.19 Ruta Titulación de predio baldío a persona natural.</t>
  </si>
  <si>
    <t>31/03/2022 Reporte de gestión: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EVIDENCIA: Se adjunta en carpeta AME-540 los memorandos No.20224300088883 y 20224300089133.</t>
  </si>
  <si>
    <t xml:space="preserve">29/06/2022 Reporte de cumplimiento:
Ejecutada. En ejecución de esta acción de mejora,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</si>
  <si>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r>
      <rPr>
        <b/>
        <sz val="11"/>
        <color theme="1"/>
        <rFont val="Arial"/>
        <family val="2"/>
      </rPr>
      <t xml:space="preserve">19/07/2021. </t>
    </r>
    <r>
      <rPr>
        <sz val="11"/>
        <color theme="1"/>
        <rFont val="Arial"/>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</si>
  <si>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 xml:space="preserve">Valoración y titularidad de predios </t>
  </si>
  <si>
    <t>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</si>
  <si>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</si>
  <si>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En cumplimiento al seguimiento a la desagregación, registro y ejecución de las subcuentas del fondo de tierras, la Subdirección Administrativa y Financiera desarrolló el pasado 13 de julio la mesa de seguimiento, por lo cual se adjuntan las evidencias: lista de asistencia y temario.</t>
  </si>
  <si>
    <r>
      <rPr>
        <b/>
        <sz val="11"/>
        <color theme="1"/>
        <rFont val="Arial"/>
        <family val="2"/>
      </rPr>
      <t xml:space="preserve">22/07/2021.  </t>
    </r>
    <r>
      <rPr>
        <sz val="11"/>
        <color theme="1"/>
        <rFont val="Arial"/>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observándose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family val="2"/>
      </rPr>
      <t>http://intranet.agenciadetierras.gov.co/wp-content/uploads/2021/07/GEMA-I-001_PROGRAMACI%C3%93N_ZONAS_INTERVENIR_POR_LA_ANT_.pdf</t>
    </r>
    <r>
      <rPr>
        <b/>
        <sz val="11"/>
        <color rgb="FF0070C0"/>
        <rFont val="Arial"/>
        <family val="2"/>
      </rPr>
      <t xml:space="preserve">
</t>
    </r>
    <r>
      <rPr>
        <sz val="11"/>
        <rFont val="Arial"/>
        <family val="2"/>
      </rPr>
      <t xml:space="preserve">En concordancia con lo anterior, la acción de mejora presentó cumplimiento, toda vez que se observó instructivo actualizado y publicado. 
La verificación de la acción fue adelantada por los contratias Sergio Alejandro Matiz Parra y Johan Sebastian Torres Segura.
</t>
    </r>
    <r>
      <rPr>
        <b/>
        <sz val="11"/>
        <color theme="1"/>
        <rFont val="Arial"/>
        <family val="2"/>
      </rPr>
      <t xml:space="preserve">
16/07/2021. </t>
    </r>
    <r>
      <rPr>
        <sz val="11"/>
        <color theme="1"/>
        <rFont val="Arial"/>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family val="2"/>
      </rPr>
      <t>GEMA-I-001</t>
    </r>
    <r>
      <rPr>
        <sz val="11"/>
        <color theme="1"/>
        <rFont val="Arial"/>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family val="2"/>
      </rPr>
      <t>http://intranet.agenciadetierras.gov.co/wp-content/uploads/2018/04/GEMA-I-001-PROGRAMACI%CE%B1N-DE-ZONAS-A-INTERVENIR-POR-LA-ANT-MEDIANTE-PLANES-DE-ORDENAMIENTO-SO.pdf</t>
    </r>
    <r>
      <rPr>
        <sz val="11"/>
        <color theme="1"/>
        <rFont val="Arial"/>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</si>
  <si>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t>Se solicita pasar el estado de esta acción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participación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participación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tierra y las acciones diferenciales en la ruta de los POSPR y el reconocimiento de la economía del cuidado en la configuración de derechos de posesión u ocupación. 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</si>
  <si>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r>
      <rPr>
        <b/>
        <sz val="11"/>
        <color theme="1"/>
        <rFont val="Arial"/>
        <family val="2"/>
      </rPr>
      <t>Se solicita actualizar el estado de esta acción a ejecutada,</t>
    </r>
    <r>
      <rPr>
        <sz val="11"/>
        <color theme="1"/>
        <rFont val="Arial"/>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</si>
  <si>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t>
    </r>
  </si>
  <si>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</si>
  <si>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r>
      <rPr>
        <b/>
        <sz val="11"/>
        <color theme="1"/>
        <rFont val="Arial"/>
        <family val="2"/>
      </rPr>
      <t xml:space="preserve">14/07/2021.  </t>
    </r>
    <r>
      <rPr>
        <sz val="11"/>
        <color theme="1"/>
        <rFont val="Arial"/>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proceso de gestión el instrumentos y/o convenio con las siguientes entidades, MinJusticia, ART, DNP, UPRA, ARN.  Por otra parte, se allegaron los siguientes informes:
</t>
    </r>
    <r>
      <rPr>
        <b/>
        <sz val="11"/>
        <color theme="1"/>
        <rFont val="Arial"/>
        <family val="2"/>
      </rPr>
      <t>Actividades Abril 2021,</t>
    </r>
    <r>
      <rPr>
        <sz val="11"/>
        <color theme="1"/>
        <rFont val="Arial"/>
        <family val="2"/>
      </rPr>
      <t xml:space="preserve"> gestiones adelantas con la DNP y ARN.
</t>
    </r>
    <r>
      <rPr>
        <b/>
        <sz val="11"/>
        <color theme="1"/>
        <rFont val="Arial"/>
        <family val="2"/>
      </rPr>
      <t>Actividades Mayo 2021,</t>
    </r>
    <r>
      <rPr>
        <sz val="11"/>
        <color theme="1"/>
        <rFont val="Arial"/>
        <family val="2"/>
      </rPr>
      <t xml:space="preserve"> gestiones adelantadas con SNR,  ART, DNP y  X-Road.
</t>
    </r>
    <r>
      <rPr>
        <b/>
        <sz val="11"/>
        <color theme="1"/>
        <rFont val="Arial"/>
        <family val="2"/>
      </rPr>
      <t>Actividades junio  2021</t>
    </r>
    <r>
      <rPr>
        <sz val="11"/>
        <color theme="1"/>
        <rFont val="Arial"/>
        <family val="2"/>
      </rPr>
      <t>, gestiones adelantadas con el DNP,  SNR, ART y X-Road.
La acción de mejora se encuentra términos,  presentó avances de gestión documentados, su ejecución se encuentra programada para el periodo comprendido del 22/02/2021 al 17/09/2021.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</si>
  <si>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están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family val="2"/>
      </rPr>
      <t xml:space="preserve">
14/07/2021. </t>
    </r>
    <r>
      <rPr>
        <sz val="11"/>
        <color theme="1"/>
        <rFont val="Arial"/>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</si>
  <si>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Respecto a lo enunciado, se observó lo siguiente:
Tablero de indicadores del proceso RESO
Tablero de control RESO mayo
Tablero de control RESO junio
Si bien los avances están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family val="2"/>
      </rPr>
      <t xml:space="preserve">
14/07/2021.</t>
    </r>
    <r>
      <rPr>
        <sz val="11"/>
        <color theme="1"/>
        <rFont val="Arial"/>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mismo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</si>
  <si>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</si>
  <si>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ó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información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Así mismo, como se menciona en la acción de mejora se cuenta con la actualización del procedimiento de formulación y implementación de POSPR:
* Procedimiento de formulación de POSPR en el cual en el Ítem 2 se puede apreciar la información que contribuye a los controles correspondientes al contenido mínimo del expediente, ver enlace: https://agenciadetierras.sharepoint.com/sites/antintranet/sistema-integrado-de-gestion/procesos-misionales/Procedimientos%20%20Planificacin%20del%20Ordenamiento%20Soci/POSPR-P-002%20Formulacion%20de%20POSPR_.pdf
*  Procedimiento de implementación de POSPR en el cual en el Ítem 18 se puede apreciar la información que contribuye a los controles correspondientes al contenido mínimo del expediente, ver enlace:https://agenciadetierras.sharepoint.com/sites/antintranet/sistema-integrado-de-gestión/procesos-misionales/Procedimientos%20%20Planificacin%20del%20Ordenamiento%20Soci/POSPR-P-004-IMPLEMENTACI%C3%93N%20DE%20POSPR_.pdf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</si>
  <si>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Gestión Documental de la SAF de la ANT confirmando esta información</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</si>
  <si>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</si>
  <si>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rPr>
        <b/>
        <sz val="11"/>
        <color theme="1"/>
        <rFont val="Arial"/>
        <family val="2"/>
      </rPr>
      <t>14/07/2021.</t>
    </r>
    <r>
      <rPr>
        <sz val="11"/>
        <color theme="1"/>
        <rFont val="Arial"/>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</si>
  <si>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Actividad con seguimiento semestral, razón por la cual, para el presente trimestre (Julio -septiembre) no aplica su reporte - Acción se encuentra dentro de los términos.</t>
  </si>
  <si>
    <t>Actividad con seguimiento semestral, razón por la cual, para el presente trimestre (octubre -28 de diciembre) no aplica su reporte - Acción se encuentra dentro de los términos y tiene fecha de cumplimiento el 31/01/2022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</si>
  <si>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términos</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</si>
  <si>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</si>
  <si>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r>
      <rPr>
        <b/>
        <sz val="11"/>
        <color theme="1"/>
        <rFont val="Arial"/>
        <family val="2"/>
      </rPr>
      <t xml:space="preserve">22/07/2021.  </t>
    </r>
    <r>
      <rPr>
        <sz val="11"/>
        <color theme="1"/>
        <rFont val="Arial"/>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family val="2"/>
      </rPr>
      <t>Cronograma</t>
    </r>
    <r>
      <rPr>
        <sz val="11"/>
        <color theme="1"/>
        <rFont val="Arial"/>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family val="2"/>
      </rPr>
      <t>8 - 12 marzo</t>
    </r>
    <r>
      <rPr>
        <sz val="11"/>
        <color theme="1"/>
        <rFont val="Arial"/>
        <family val="2"/>
      </rPr>
      <t xml:space="preserve"> Posesión conjunta y economía del cuidado,  </t>
    </r>
    <r>
      <rPr>
        <b/>
        <sz val="11"/>
        <color theme="1"/>
        <rFont val="Arial"/>
        <family val="2"/>
      </rPr>
      <t xml:space="preserve">Abril </t>
    </r>
    <r>
      <rPr>
        <sz val="11"/>
        <color theme="1"/>
        <rFont val="Arial"/>
        <family val="2"/>
      </rPr>
      <t xml:space="preserve">Mujer Rural / Posesión conjunta con título, </t>
    </r>
    <r>
      <rPr>
        <b/>
        <sz val="11"/>
        <color theme="1"/>
        <rFont val="Arial"/>
        <family val="2"/>
      </rPr>
      <t>1 al 8 mayo</t>
    </r>
    <r>
      <rPr>
        <sz val="11"/>
        <color theme="1"/>
        <rFont val="Arial"/>
        <family val="2"/>
      </rPr>
      <t xml:space="preserve"> Mujer Rural / Posesión conjunta con título, </t>
    </r>
    <r>
      <rPr>
        <b/>
        <sz val="11"/>
        <color theme="1"/>
        <rFont val="Arial"/>
        <family val="2"/>
      </rPr>
      <t>20 de mayo</t>
    </r>
    <r>
      <rPr>
        <sz val="11"/>
        <color theme="1"/>
        <rFont val="Arial"/>
        <family val="2"/>
      </rPr>
      <t xml:space="preserve">  Mujer Rural / Posesión conjunta con </t>
    </r>
    <r>
      <rPr>
        <b/>
        <sz val="11"/>
        <color theme="1"/>
        <rFont val="Arial"/>
        <family val="2"/>
      </rPr>
      <t>título, 15 - 22 mayo</t>
    </r>
    <r>
      <rPr>
        <sz val="11"/>
        <color theme="1"/>
        <rFont val="Arial"/>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family val="2"/>
      </rPr>
      <t xml:space="preserve">
12/07/2021.</t>
    </r>
    <r>
      <rPr>
        <sz val="11"/>
        <color theme="1"/>
        <rFont val="Arial"/>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family val="2"/>
      </rPr>
      <t>FEBRERO:</t>
    </r>
    <r>
      <rPr>
        <sz val="11"/>
        <color theme="1"/>
        <rFont val="Arial"/>
        <family val="2"/>
      </rPr>
      <t xml:space="preserve"> 1 feb Formalización de la propiedad privada y 19 feb Jornada de Capacitación Mercy Corps. No se allegaron listados de asistencia.
</t>
    </r>
    <r>
      <rPr>
        <b/>
        <sz val="11"/>
        <color theme="1"/>
        <rFont val="Arial"/>
        <family val="2"/>
      </rPr>
      <t>MARZO:</t>
    </r>
    <r>
      <rPr>
        <sz val="11"/>
        <color theme="1"/>
        <rFont val="Arial"/>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family val="2"/>
      </rPr>
      <t xml:space="preserve">ABRIL:  </t>
    </r>
    <r>
      <rPr>
        <sz val="11"/>
        <color theme="1"/>
        <rFont val="Arial"/>
        <family val="2"/>
      </rPr>
      <t xml:space="preserve">Mujer Rural, titulación conjunta. 
</t>
    </r>
    <r>
      <rPr>
        <b/>
        <sz val="11"/>
        <color theme="1"/>
        <rFont val="Arial"/>
        <family val="2"/>
      </rPr>
      <t xml:space="preserve">MAYO: </t>
    </r>
    <r>
      <rPr>
        <sz val="11"/>
        <color theme="1"/>
        <rFont val="Arial"/>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</si>
  <si>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t>Durante el periodo de evaluación, se realizó la siguiente actividad:
-Capacitación realizada en el 31 de agosto de 2021 a funcionarios de la alcaldía de Sora, departamento de Boyacá, atendiendo temas referentes a mujer rural y titulación conjunta.
Se anexa listado de participación y copia de la presentación realizada.</t>
  </si>
  <si>
    <t xml:space="preserve">29092021: Acción ejecutada,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Se anexa soporte de la Guía. </t>
  </si>
  <si>
    <t>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</si>
  <si>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</si>
  <si>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t>19/07/2021.</t>
    </r>
    <r>
      <rPr>
        <sz val="11"/>
        <color rgb="FF000000"/>
        <rFont val="Arial"/>
        <family val="2"/>
      </rPr>
      <t xml:space="preserve"> 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</si>
  <si>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</si>
  <si>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19/10/2021. </t>
    </r>
    <r>
      <rPr>
        <sz val="11"/>
        <color rgb="FF000000"/>
        <rFont val="Arial"/>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family val="2"/>
      </rPr>
      <t>Por la cual se adopta el Plan Nacional de Formalización Masiva de la Propiedad Rural, formulado en cumplimiento de los puntos 1.1.1. y 1.1.5 del Acuerdo Final”</t>
    </r>
    <r>
      <rPr>
        <sz val="11"/>
        <color rgb="FF000000"/>
        <rFont val="Arial"/>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family val="2"/>
      </rPr>
      <t xml:space="preserve">
04/08/2021.  </t>
    </r>
    <r>
      <rPr>
        <sz val="11"/>
        <color rgb="FF000000"/>
        <rFont val="Arial"/>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</si>
  <si>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t>
  </si>
  <si>
    <r>
      <rPr>
        <b/>
        <sz val="11"/>
        <color theme="1"/>
        <rFont val="Arial"/>
        <family val="2"/>
      </rPr>
      <t>19/07/2021.</t>
    </r>
    <r>
      <rPr>
        <sz val="11"/>
        <color theme="1"/>
        <rFont val="Arial"/>
        <family val="2"/>
      </rPr>
      <t xml:space="preserve"> La Oficina de Planeación, manifestó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
La acción de mejora  tiene una fecha de ejecución del 11/08/2021 al 30/12/2021,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</si>
  <si>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 xml:space="preserve">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t>
  </si>
  <si>
    <t>Acción en términos de ejecución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</si>
  <si>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rPr>
        <b/>
        <sz val="11"/>
        <color rgb="FF000000"/>
        <rFont val="Arial"/>
        <family val="2"/>
      </rPr>
      <t>19/07/2021.</t>
    </r>
    <r>
      <rPr>
        <sz val="11"/>
        <color rgb="FF000000"/>
        <rFont val="Arial"/>
        <family val="2"/>
      </rPr>
      <t xml:space="preserve"> La Oficina de Planeación, manifestó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</si>
  <si>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</si>
  <si>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</si>
  <si>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rPr>
        <b/>
        <sz val="11"/>
        <color theme="1"/>
        <rFont val="Arial"/>
        <family val="2"/>
      </rPr>
      <t xml:space="preserve">19/07/2021. </t>
    </r>
    <r>
      <rPr>
        <sz val="11"/>
        <color theme="1"/>
        <rFont val="Arial"/>
        <family val="2"/>
      </rPr>
      <t>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</si>
  <si>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
19/10/2021. </t>
    </r>
    <r>
      <rPr>
        <sz val="11"/>
        <color rgb="FF000000"/>
        <rFont val="Arial"/>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family val="2"/>
      </rPr>
      <t xml:space="preserve">
04/08/2021.  </t>
    </r>
    <r>
      <rPr>
        <sz val="11"/>
        <color rgb="FF000000"/>
        <rFont val="Arial"/>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</si>
  <si>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t xml:space="preserve">Acción en términos de ejecución (30/11/2021)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</si>
  <si>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r>
      <rPr>
        <b/>
        <sz val="11"/>
        <color theme="1"/>
        <rFont val="Arial"/>
        <family val="2"/>
      </rPr>
      <t xml:space="preserve">19/07/2021. </t>
    </r>
    <r>
      <rPr>
        <sz val="11"/>
        <color theme="1"/>
        <rFont val="Arial"/>
        <family val="2"/>
      </rPr>
      <t>La Oficina de Planeación, manifestó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</si>
  <si>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Actividad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</si>
  <si>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</si>
  <si>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</si>
  <si>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screenshot "Agenda mesa de trabajo 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</si>
  <si>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t>de acuerdo a los compromisos se realizo capacitaciones a los lideres de la UGT y atención al ciudadano.</t>
  </si>
  <si>
    <t>De acuerdo a los compromisos se realizo capacitaciones a los lideres de la UGT y atención al ciudadano  se realizaron las siguientes capacitaciones:   
A) El 19 de Junio, se realizó una sesión virtual llamada: “Final de Reinducción a Servicio al Ciudadano” .   
B) 17 de Julio, se llevó a cabo un fortalecimiento virtual donde se buscó Fortalecer las capacidades y conocimientos del personal de Servicio al Ciudadano de la ANT sobre las diversidades sexuales y de género. 
C) 28 de Octubre, se realizó una Capacitación a funcionarios y contratistas sobre los enfoques diferenciales, la mujer rural y étnica. ( Primer Bloque) 
D) 09 de Diciembre, se realizó un Fortalecimiento interno dirigido a funcionarios y contratistas dentro del marco de la Unidad Coordinadora de Género. ( Segundo Bloque)</t>
  </si>
  <si>
    <t>Actividad en términos de ejecución (31/12/2021) 
En junio de 2021 comenzó la revisión del Macro proceso "Comunicación y gestión con grupos de interés". Se adjuntan registros de asistencia de  la mesa de trabajo Numero 1  y Copia de la Caracterización del proceso, con el control de los cambios consolidados</t>
  </si>
  <si>
    <r>
      <rPr>
        <b/>
        <sz val="11"/>
        <color theme="1"/>
        <rFont val="Arial"/>
        <family val="2"/>
      </rPr>
      <t>20/07/2021.</t>
    </r>
    <r>
      <rPr>
        <sz val="11"/>
        <color theme="1"/>
        <rFont val="Arial"/>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</si>
  <si>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t>Actividad en términos de ejecución (31/12/2021) 
Durante el tercer trimestre de 2021 se continuó la revisión del Macro proceso "Comunicación y gestión con grupos de interés.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</si>
  <si>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Macroprocesos se someterán a aprobación de la Dirección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</si>
  <si>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t>
  </si>
  <si>
    <r>
      <rPr>
        <b/>
        <sz val="11"/>
        <color theme="1"/>
        <rFont val="Arial"/>
        <family val="2"/>
      </rPr>
      <t xml:space="preserve">26/10/2021.  </t>
    </r>
    <r>
      <rPr>
        <sz val="11"/>
        <color theme="1"/>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family val="2"/>
      </rPr>
      <t xml:space="preserve">
19/10/2021.</t>
    </r>
    <r>
      <rPr>
        <sz val="11"/>
        <color theme="1"/>
        <rFont val="Arial"/>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</si>
  <si>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</si>
  <si>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</si>
  <si>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Acción en términos de Ejecución (30/12/2021)
El indicador se ha venido reportando (ven anexo "soporte del reporte indicador ODS 1.4") sin embargo se está a la espera de la solicitud de ajuste a la ficha técnica como a los reporte, lo anterior sustentado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</si>
  <si>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conforme protocolo establecido</t>
  </si>
  <si>
    <t>Acción en términos de ejecución (31/12/2021).
El reporte de la vigencia 2020 se realizó el 25 de marzo de 2021, sin embargo este se ajustaría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</si>
  <si>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Se han realizado durante el primer trimestre varias reuniones virtuales con el equipo del dañe los días 24 y 25 de marzo con el fin de que los datos queden publicados.
https://danegovco-my.sharepoint.com/:v:/g/personal/pfmedinat_dane_gov_co/EVnqMpRX5yZBoWmn3BC7f-gBKMMptegdP1PMTPwXrL2REQ</t>
  </si>
  <si>
    <t>Acción en términos de ejecución (31/12/2021).
SE esta a la espera de la aprobación de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</si>
  <si>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t xml:space="preserve">20/07/2021. </t>
    </r>
    <r>
      <rPr>
        <sz val="11"/>
        <color theme="1"/>
        <rFont val="Arial"/>
        <family val="2"/>
      </rPr>
      <t>La dependencia manifiesta que 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</si>
  <si>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family val="2"/>
      </rPr>
      <t>1. El procedimiento POSPR-P-002 Formulación de POSPR</t>
    </r>
    <r>
      <rPr>
        <sz val="11"/>
        <color theme="1"/>
        <rFont val="Arial"/>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family val="2"/>
      </rPr>
      <t xml:space="preserve">
Se solicita pasar el estado de esta acción a ejecutada</t>
    </r>
    <r>
      <rPr>
        <sz val="11"/>
        <color theme="1"/>
        <rFont val="Arial"/>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</si>
  <si>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 xml:space="preserve">23/07/2021. </t>
    </r>
    <r>
      <rPr>
        <sz val="11"/>
        <color theme="1"/>
        <rFont val="Arial"/>
        <family val="2"/>
      </rPr>
      <t xml:space="preserve">El responsable de ejecución no reporto avances, La acción de mejora se encuentra registra inicio de ejecución  el 2020/11/01 y su finalización esta programada para 2021/11/01
La verificación de la acción fue adelantada por los contratias Sergio Alejandro Matiz Parra y Johan Sebastian Torres Segura.
</t>
    </r>
    <r>
      <rPr>
        <b/>
        <sz val="11"/>
        <color theme="1"/>
        <rFont val="Arial"/>
        <family val="2"/>
      </rPr>
      <t xml:space="preserve">14/04/2021. </t>
    </r>
    <r>
      <rPr>
        <sz val="11"/>
        <color theme="1"/>
        <rFont val="Arial"/>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</si>
  <si>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t xml:space="preserve">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</si>
  <si>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t xml:space="preserve">La Subdirección de Talento Humano atendiendo la acción de mejora establecida envía los seguimientos sobre el reintegro de incapacidades presentadas por los funcionarios de la ANT.
Se adjuntan reportes de seguimiento. </t>
  </si>
  <si>
    <t>Se reporta Base de datos de 31 casos identificados.  Actividad en términos</t>
  </si>
  <si>
    <t>Se reporta Base de datos de 16 casos. Actividad en términos.</t>
  </si>
  <si>
    <t xml:space="preserve">Se anexa informe  elaborado conjuntamente con la Dirección de Asuntos Étnicos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Oficina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</si>
  <si>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 xml:space="preserve">29092021: Acción en gestión: se han remitido a la Subdirección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</si>
  <si>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t xml:space="preserve">Acción ejecutada: a los tres Informes de Ejecución Financiera de Convenios (Formato GEFIN-F-019), remitidos a la Subdirección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</si>
  <si>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La forma GEFIN-F-019  INFORME DE EJECUCIÓN FINANCIERA DE CONVENIOS Y/O CONTRATOS INTERADMINISTRATIVOS, DE ASOCIACIÓN Y DE COOPERACIÓN PARA AMORTIZACÓN CONTABLE, ha sido implementada para 8 convenios desarrollados en la vigencia 2021. Se aporta como evidencia para los convenios: 1254 COFESCO, 1056 COFESCO, 1097 CORPROGRESO, 1303 Naciones Unidas, 1552 OEI, 1261 SUEJE, 784 UNODC y 1498 Universidad de Pamplona. </t>
  </si>
  <si>
    <t>En sesión del Comité Institucional de Control Interno, de fecha 30 de junio de 2021, se acordó el cambio de la acción de mejora en el sentido de Realizar el procedimiento técnico contenido en el acuerdo 024 de 1996 para la presentación al Consejo Directivo de los proyectos de acuerdo</t>
  </si>
  <si>
    <r>
      <rPr>
        <b/>
        <sz val="11"/>
        <color theme="1"/>
        <rFont val="Arial"/>
        <family val="2"/>
      </rPr>
      <t xml:space="preserve">30/06/2021. </t>
    </r>
    <r>
      <rPr>
        <sz val="11"/>
        <color theme="1"/>
        <rFont val="Arial"/>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La verificación de la acción fue adelantada por los contratias Sergio Alejandro Matiz Parra y Johan Sebastian Torres Segura.</t>
    </r>
  </si>
  <si>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envían como reporte de gestión los siguientes documentos:
*Tres (3) conceptos de viabilidad jurídica ZRC en constitución Losada, Güejar y Sumapaz.
*Un (1) Borrador Concepto Viabilidad Técnica ZRC en Constitución Güejar
*Un (1) Borrador Concepto Viabilidad Técnica ZRC en Constitución Losada_09092021 Ajustado
*Un (1)Concepto Técnico Viabilidad Zona de Reserva Campesina Sumapaz</t>
  </si>
  <si>
    <t>En el mes de abril de la presente vigencia, se realizó capacitación sobre los aspectos generales del proceso presupuestal y cadena presupuestas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</si>
  <si>
    <t xml:space="preserve">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</si>
  <si>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</si>
  <si>
    <t>05/04/2022.  Igualmente atendiendo los compromisos acordados en dicha acta, se decidió actualizar el 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</si>
  <si>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</si>
  <si>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t>
  </si>
  <si>
    <r>
      <t xml:space="preserve">28/09/2022. </t>
    </r>
    <r>
      <rPr>
        <sz val="11"/>
        <color theme="1"/>
        <rFont val="Arial"/>
        <family val="2"/>
      </rPr>
      <t xml:space="preserve">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t>
    </r>
    <r>
      <rPr>
        <b/>
        <sz val="11"/>
        <color theme="1"/>
        <rFont val="Arial"/>
        <family val="2"/>
      </rPr>
      <t xml:space="preserve">
Evidencia:
</t>
    </r>
    <r>
      <rPr>
        <sz val="11"/>
        <color theme="1"/>
        <rFont val="Arial"/>
        <family val="2"/>
      </rPr>
      <t>ACTA_REUNIÓN_PRESENCIAL_ACCIONES_DE_MEJORA_AME_636_ 640_647, 648_660_665
INTI-F-002-Forma-PARA-ELABORAR-PROCEDIMIENTO-V-3
PROCEDIMIENTO ISLAS - BORRADOR</t>
    </r>
  </si>
  <si>
    <t>Se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t>
  </si>
  <si>
    <t xml:space="preserve">Desde la Secretaría General se adelanta la elaboración de documentos que permitan ver las etapas para la declaratoria de incumplimiento de los contratos de arrendamiento que celebre la ANT respecto a Islas del Rosario y San Bernardo. Se adjunta como evidencia dos documentos borrador, los cuales serán objeto de revisión por parte de las dependencias participantes. </t>
  </si>
  <si>
    <t xml:space="preserve">Arrendatarios fallecidos continúan figurando como deudores en Estado Financieros
No se evidencia activación de las pólizas por lo adeudo, ni pago alguno de los herederos o causahabientes, sin embargo si se observa que los mismos, se encuentran gozando y disfrutando del bien sin contraprestación a la ANT por concepto de arriendo
</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</si>
  <si>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Ocupantes Archipiélago de San Bernardo e Informe de Ocupantes Archipiélago del Rosario.</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</si>
  <si>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</si>
  <si>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Se aporta informe semestral de visita de inspección en los predios de las islas, y considerando las observaciones de la Oficina de Control Interno en su informe del 3er Trimestre de 2022.</t>
  </si>
  <si>
    <t>07/04/2022.  Se anexa documento preliminar con análisis jurídico técnico de 21 predios
31/03/2022.  La actividad se encuentra dentro de los términos, con fecha de terminación 31/10/2022.</t>
  </si>
  <si>
    <t>Se anexa informe parcial con avance a mayo de 2022. La actividad tiene fecha de terminación 31/12/2022</t>
  </si>
  <si>
    <t xml:space="preserve">En el mes de diciembre se reporta el informe final,  el cual se adjunta. Por lo tanto se da por cumplida la acción. </t>
  </si>
  <si>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términos, con fecha de terminación 31/10/2022, no obstante para el mes de abril se remitirá a Administración de Tierras al menos 23 expedientes finalizados y se cargará al plan el respectivo memorando como evidencia
31/03/2022.  La actividad se encuentra dentro de los términos, con fecha de terminación 31/10/2022.</t>
  </si>
  <si>
    <t>La SPAGJ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BUENAESPERANZA y JULIANA</t>
  </si>
  <si>
    <t>07/04/2022.  La actividad se encuentra dentro de los términos, con fecha de terminación 31/10/2022. No se ha realizado el respectivo oficio remisorio aun, se informa que en abril (hoy 7) se van a remitir 23 expedientes a administración, pero la evidencia no se incluye hasta cuando salga el oficio".
La actividad se encuentra dentro de los términos, con fecha de terminación 31/10/2022.</t>
  </si>
  <si>
    <t>Esta acción de mejora no se encuentra a cargo de la Oficina Jurídica sino del Grupo Interno de Gestión Contractual.</t>
  </si>
  <si>
    <t>La Oficina Jurídica se encuentra gestionando el hallazgo, adelantando el seguimiento con las demás dependencias, para su cumplimiento.</t>
  </si>
  <si>
    <t>Actuaciones judiciales tardías con respecto al término de la vigencia del contrato
Contrato reportado como finalizado con más de 90 días de mora</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</si>
  <si>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t>
  </si>
  <si>
    <t>31/03/2022 Reporte de gestión:
En desarrollo de la actividad de revisar y organizar los expedientes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</si>
  <si>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</si>
  <si>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correspondientes a los contratos de arrendamiento de Islas del Rosario y San Bernardo, de acuerdo con la normatividad archivística vigente.</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</si>
  <si>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AME-653 documento de la proyección.</t>
  </si>
  <si>
    <r>
      <rPr>
        <b/>
        <sz val="11"/>
        <color theme="1"/>
        <rFont val="Arial"/>
        <family val="2"/>
      </rPr>
      <t>28/09/2022.</t>
    </r>
    <r>
      <rPr>
        <sz val="11"/>
        <color theme="1"/>
        <rFont val="Arial"/>
        <family val="2"/>
      </rPr>
      <t xml:space="preserv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t>
    </r>
    <r>
      <rPr>
        <b/>
        <sz val="11"/>
        <color theme="1"/>
        <rFont val="Arial"/>
        <family val="2"/>
      </rPr>
      <t>Evidencia:</t>
    </r>
    <r>
      <rPr>
        <sz val="11"/>
        <color theme="1"/>
        <rFont val="Arial"/>
        <family val="2"/>
      </rPr>
      <t xml:space="preserve">
ADMTI-G-004 VISITA DE INSPECCIÓN OCULAR BALDÍOS EN ISLAS, ISLOTES Y CAYOS</t>
    </r>
  </si>
  <si>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AME-654 documento de la proyección.</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</si>
  <si>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</si>
  <si>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</si>
  <si>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</si>
  <si>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</si>
  <si>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AME-658 documento de la proyección.</t>
  </si>
  <si>
    <t xml:space="preserve">Con memorando No20221030007653 de fecha 19 de enero de 2022 se solicita a la Oficina de Talento Humano que se programe fecha de socialización del Manual de Cobro Coactivo , así mismo se invite a todas las áreas de la entidad. </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</si>
  <si>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</si>
  <si>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family val="2"/>
      </rPr>
      <t>23/01/2023</t>
    </r>
    <r>
      <rPr>
        <sz val="11"/>
        <color theme="1"/>
        <rFont val="Arial"/>
        <family val="2"/>
      </rPr>
      <t>.  En atención a los avances de gestión y evidencias aportadas, la acción de mejora presentó cumplimiento, toda vez que, se observó archivo Excel matriz de casos.</t>
    </r>
  </si>
  <si>
    <t>07/04/2022. Se anexa matriz de 238 expedientes asociados a procesos agrarios en el archipiélago de Islas del Rosario y de San Bernardo 
31/03/2022.  La actividad se encuentra dentro de los términos, con fecha de terminación 31/10/2022.</t>
  </si>
  <si>
    <t>Para este trimestre no se actualizó la base y sigue en términos la acción. La actividad tiene fecha de terminación 31/10/2022</t>
  </si>
  <si>
    <t>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t>
  </si>
  <si>
    <t>07/04/2022. Se anexa documento preliminar con análisis jurídico técnico de 21 predios pero revisando la matriz se ve una duplicidad con la acción 644
31/03/2022.  La actividad se encuentra dentro de los términos, con fecha de terminación 31/10/2022.</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</si>
  <si>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</si>
  <si>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t>Se reporta al grupo de representación el predio el Picadero, en el cual procede la acción de reparación directa dado que el predio no ha sido reintegrado a la ANT, y presenta 240 días de mora.</t>
  </si>
  <si>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family val="2"/>
      </rPr>
      <t xml:space="preserve">PREDIO LA PUNTICA </t>
    </r>
    <r>
      <rPr>
        <sz val="11"/>
        <color theme="1"/>
        <rFont val="Arial"/>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relación de 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</si>
  <si>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t>
    </r>
  </si>
  <si>
    <r>
      <rPr>
        <b/>
        <sz val="11"/>
        <color theme="1"/>
        <rFont val="Arial"/>
        <family val="2"/>
      </rPr>
      <t>24/01/2023</t>
    </r>
    <r>
      <rPr>
        <sz val="11"/>
        <color theme="1"/>
        <rFont val="Arial"/>
        <family val="2"/>
      </rPr>
      <t>.  La acción se encuentra en términos, su finalización está programada para el 31/07/2023; se espera que para antes de dicha fecha la DAÉ presente para aprobación del CICCI las nuevas acciones en concordancia a las nuevas dinámicas institucionales respecto al FISO.</t>
    </r>
  </si>
  <si>
    <r>
      <rPr>
        <b/>
        <sz val="11"/>
        <color theme="1"/>
        <rFont val="Arial"/>
        <family val="2"/>
      </rPr>
      <t xml:space="preserve">24/01/2023. </t>
    </r>
    <r>
      <rPr>
        <sz val="11"/>
        <color theme="1"/>
        <rFont val="Arial"/>
        <family val="2"/>
      </rPr>
      <t xml:space="preserve"> La acción se encuentra en términos, su finalización está programada para el 31/07/2023; se espera que para antes de dicha fecha la DAÉ presente para aprobación del CICCI las nuevas acciones en concordancia a las nuevas dinámicas institucionales respecto al FISO.</t>
    </r>
  </si>
  <si>
    <r>
      <t xml:space="preserve">La Subdirección Administrativa y Financiera reporta que, se está realizando la actualización Manual de Políticas Contables, dando inicio con el tema de Convenios y Deudas de Difícil Recaudo para cumplimiento en tiempos del Plan de Mejoramiento. Se aporta como evidencia el documento borrador con las modificaciones realizadas.
</t>
    </r>
    <r>
      <rPr>
        <b/>
        <sz val="11"/>
        <rFont val="Arial"/>
        <family val="2"/>
      </rPr>
      <t xml:space="preserve">Numerales modificados:
</t>
    </r>
    <r>
      <rPr>
        <sz val="11"/>
        <rFont val="Arial"/>
        <family val="2"/>
      </rPr>
      <t>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t>
    </r>
  </si>
  <si>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Estos dos documentos se encuentran debidamente publicados en la Intranet de la Agencia.</t>
  </si>
  <si>
    <t>La Subdirección Administrativa y Financiera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De lo anterior se adjunta el link de la grabación de la reunión la cual se llevo acabo por Teams.
https://agenciadetierras-my.sharepoint.com/personal/ana_alzatea_ant_gov_co/_layouts/15/stream.aspx?id=%2Fpersonal%2Fana%5Falzatea%5Fant%5Fgov%5Fco%2FDocuments%2FGrabaciones%2FRE%5F%20Seguimiento%20Plan%20de%20Mejoramiento%2D%20Ejecuci%C3%B3n%20Presupuestal%20%2D%20Estado%20de%20Convenios%2D20221003%5F101931%2DGrabaci%C3%B3n%20de%20la%20reuni%C3%B3n%2Emp4&amp;ga=1</t>
  </si>
  <si>
    <t xml:space="preserve">La Subdirección Administrativa y Financiera; al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t>
  </si>
  <si>
    <r>
      <rPr>
        <b/>
        <sz val="11"/>
        <rFont val="Arial"/>
        <family val="2"/>
      </rPr>
      <t>10/01/2023</t>
    </r>
    <r>
      <rPr>
        <sz val="11"/>
        <rFont val="Arial"/>
        <family val="2"/>
      </rPr>
      <t>.  La acción de mejora se encuentra en términos,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t>
    </r>
  </si>
  <si>
    <r>
      <rPr>
        <b/>
        <sz val="11"/>
        <rFont val="Arial"/>
        <family val="2"/>
      </rPr>
      <t xml:space="preserve">30/09/2022 </t>
    </r>
    <r>
      <rPr>
        <sz val="11"/>
        <rFont val="Arial"/>
        <family val="2"/>
      </rPr>
      <t>Actividad en gestión: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auditaría realizada por la Contraloría.</t>
    </r>
  </si>
  <si>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 xml:space="preserve">09/12/2022. </t>
    </r>
    <r>
      <rPr>
        <sz val="11"/>
        <color theme="1"/>
        <rFont val="Arial"/>
        <family val="2"/>
      </rPr>
      <t xml:space="preserve">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</si>
  <si>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t>De acuerdo a su programación, el seguimiento y realización de esta acción, iniciará a partir de octubre del 2022.</t>
  </si>
  <si>
    <t>La acción de mejora se encuentra dentro de los términos, tiene fecha de terminación 31/12/2023</t>
  </si>
  <si>
    <r>
      <rPr>
        <b/>
        <sz val="11"/>
        <rFont val="Arial"/>
        <family val="2"/>
      </rPr>
      <t>28/09/2022.</t>
    </r>
    <r>
      <rPr>
        <sz val="11"/>
        <rFont val="Arial"/>
        <family val="2"/>
      </rPr>
      <t xml:space="preserve"> Acción de mejora programada para inicio el 30 de abril de 2023</t>
    </r>
  </si>
  <si>
    <t>Acción de mejora programada para inicio el 30 de abril de 2023</t>
  </si>
  <si>
    <t>La Subdirección Administrativa y Financiera realizó el 31 de Agosto de esta vigencia, el seguimiento presupuestal al estado de los convenio suscritos en la Agencia Nacional de Tierras y la ejecución a la Reserva Presupuestal constituida en la vigencia 2021. En constancia a lo anterior, se aporta el acta de esta reunión
Igualmente el día 3 de Octubre se realizó la segunda mesa de seguimiento a la ejecución presupuestal. De lo anterior se adjunta el link de la grabación de la reunión la cual se llevo acabo por Teams.</t>
  </si>
  <si>
    <t xml:space="preserve">En cumplimiento a la acción de mejora la Secretaría General y Coordinación para la Gestión Contractual, elaboraron formatos de reporte y seguimiento de la supervisión tanto para persona natural como para persona jurídica, como evidencia se adjuntan los formatos. Es importante aclarar que el formato para la su versión de personas jurídicas se encuentra publicado en el Sistema Integrado de gestión bajo el código ADQBS-F-022 y la forma para persona natural se utilizará para su desarrollo y cargue en el aplicativo KLIC lo cual se encuentra en proceso de ejecución. </t>
  </si>
  <si>
    <t>La Subdirección Administrativa y Financiera ha venido realizando un seguimiento a los compromisos presupuestales de toda la Agencia. Dentro estos comprensos se encuentra lo relacionado a compra de predios. Estos mesas de seguimientos se desarrollaron en los meses de Octubre, Noviembre y Diciembre. se aportan los soportes correspondientes.</t>
  </si>
  <si>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t>
  </si>
  <si>
    <t>Debilidades en el reconocimiento contable de la cartera de difícil cobro</t>
  </si>
  <si>
    <t>Ausencia de políticas contables para el manejo de cartera y reconocimiento de intereses y deuda de difícil cobro
Debilidades en los procedimientos de saneamiento contable</t>
  </si>
  <si>
    <t xml:space="preserve">Con corte a 30 de septiembre de 2022 la Subdirección Administrativa y Financiera no ha realizado la citación al Comité de Sostenibilidad Contable, sin embargo se proyecta su convocatoria para el mes de octubre. </t>
  </si>
  <si>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Se aporta el documento preliminar.</t>
  </si>
  <si>
    <t>El 18 de agosto de 2022 se realizó la reunión entre la Oficina Jurídica y Subdirección Administrativa y Financiera, con el fin de hacer seguimiento a los avances de la demanda sobre el acuerdo de pago del contrato 002-08 (Islas del Rosario). Se adjunta acta de la reunión.</t>
  </si>
  <si>
    <t xml:space="preserve">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t>
  </si>
  <si>
    <t>Ordenes de pago ( obligaciones ) por mayor valor al que efectivamente se encuentra soportado</t>
  </si>
  <si>
    <t>De acuerdo a la implementación de este plan, el área de tesorería viene realizando un seguimiento de solicitud y ejecución del PAC con las demás dependencias de la Agencia. Dentro de estos correos se evidencia los valores de PAC que se ha padago y los compromisos que falta por pagar. Igualmente, la Subdirección ya tiene contemplado seguir realizando estos seguimientos la próxima vigencia.</t>
  </si>
  <si>
    <t xml:space="preserve">En cumplimiento de la acción de mejora, el Grupo de Contratos adjunta archivo PDF denominado "AME-699. Diagnostico Serie Documental Contratos" en el cual se podrá validar la situación actual de la serie documental "CONTRATOS". </t>
  </si>
  <si>
    <t xml:space="preserve">Ausencia de informes de supervisión de contratistas y/o proveedores en los expedientes documentales </t>
  </si>
  <si>
    <t xml:space="preserve">La Secretaría General y Coordinación para la Gestión Contractual realizaron la revisión y actualización de los Manuales de Contratación y Supervisión de la ANT, donde se modificó en el de supervisión lo siguiente: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Para el Manual de Contratación se reestructuró el numeral 8 Manejo de las Controversias y la Solución de Conflictos Derivados de los Contratos Suscritos por la ANT o Subrogados a La ANT; Se redefinió el numeral 9.7 Prácticas Anticorrupción; Se modificó el numeral 11.1.1 Delegación para contratar; Se ajustó la redacción del numeral  11.3 Dependencias Áreas Encargada de cada una de las Etapas del Proceso de Contratación; El numeral 11.4 fue reformulado quedando así “Conformación de los Comités Evaluadores; Se redefinió el numeral 12. Administración Documental de los Procesos Contractuales; Se ajustó la redacción del numeral eliminando la palabra contratos quedando así 14.1Convenios de Cooperación; Fueron adicionados requisitos en el numeral 15.2.2 Requisitos de Perfeccionamiento y de Ejecución; Se ajustó el numeral 15.2.4.1 Modificación a los Contratos ajustando un artículo y adicionando los incisos finales; Se ajustó la redacción del numeral  15.3.2.1.4 Seguimiento a las actividades posteriores a la liquidación de los contratos; El numeral 15.3.2.1.5 Acta de Finalización y Cierre Financiero, fue reformulado; El anexo I fue modificado mejorando la redacción y precisando algunos conceptos, en el marco legal de este anexo se eliminó el Artículo 13 de la Ley 80 de 1993.  Así mismo se adicionaron y modificaron los incisos finales del título Supervisión y seguimiento a la ejecución de los convenios de cooperación internacional; En el Anexo II se precisó la redacción y contenido de algunos apartados.
</t>
  </si>
  <si>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09/12/2022.</t>
    </r>
    <r>
      <rPr>
        <sz val="11"/>
        <color theme="1"/>
        <rFont val="Arial"/>
        <family val="2"/>
      </rPr>
      <t xml:space="preserve"> 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</si>
  <si>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r>
      <t xml:space="preserve">30/09/2022 </t>
    </r>
    <r>
      <rPr>
        <sz val="11"/>
        <rFont val="Arial"/>
        <family val="2"/>
      </rPr>
      <t>Actividad en gestión:</t>
    </r>
    <r>
      <rPr>
        <b/>
        <sz val="11"/>
        <rFont val="Arial"/>
        <family val="2"/>
      </rPr>
      <t xml:space="preserve">
</t>
    </r>
    <r>
      <rPr>
        <sz val="11"/>
        <rFont val="Arial"/>
        <family val="2"/>
      </rPr>
      <t>Se llevó a cabo reunión presencial el 27/09/2022 en la DAE, para socializar aspectos a tener en cuentan en la actualización de la Guía operativa, como evidencia se anexa listado de asistencia.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</si>
  <si>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 xml:space="preserve">09/12/2022. </t>
    </r>
    <r>
      <rPr>
        <sz val="11"/>
        <color theme="1"/>
        <rFont val="Arial"/>
        <family val="2"/>
      </rPr>
      <t>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</si>
  <si>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09/12/2022.</t>
    </r>
    <r>
      <rPr>
        <sz val="11"/>
        <color theme="1"/>
        <rFont val="Arial"/>
        <family val="2"/>
      </rPr>
      <t xml:space="preserve"> 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</si>
  <si>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 xml:space="preserve">15/10/2020. </t>
    </r>
    <r>
      <rPr>
        <sz val="11"/>
        <color theme="1"/>
        <rFont val="Arial"/>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</si>
  <si>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family val="2"/>
      </rPr>
      <t xml:space="preserve">16/07/2021. </t>
    </r>
    <r>
      <rPr>
        <sz val="11"/>
        <color theme="1"/>
        <rFont val="Arial"/>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contratistas Sergio Alejandro Matiz Parra y Johan Sebastian Torres Segura.</t>
    </r>
  </si>
  <si>
    <r>
      <rPr>
        <b/>
        <sz val="11"/>
        <rFont val="Arial"/>
        <family val="2"/>
      </rPr>
      <t>20/04/2020.</t>
    </r>
    <r>
      <rPr>
        <sz val="11"/>
        <rFont val="Arial"/>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ADMBS–P-009 – búsqueda y atención de solicitudes del archivo centralizado; admbs-f-052 solicitud de copias y resolución no. 103 de 2017).</t>
    </r>
  </si>
  <si>
    <r>
      <rPr>
        <b/>
        <sz val="11"/>
        <color theme="1"/>
        <rFont val="Arial"/>
        <family val="2"/>
      </rPr>
      <t xml:space="preserve">15/10/2021. </t>
    </r>
    <r>
      <rPr>
        <sz val="11"/>
        <color theme="1"/>
        <rFont val="Arial"/>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etapa actual y última actuación, así como, los procedimientos sugeridos a seguir.
La acción de mejora presentó avances de gestión documentados relacionados con 1 de los 4 informes trimestrales que determinen el estado de la solicitud de titulación colectiva en el marco del Plan de Atención para comunidades negras.
</t>
    </r>
  </si>
  <si>
    <r>
      <rPr>
        <b/>
        <sz val="11"/>
        <color theme="1"/>
        <rFont val="Arial"/>
        <family val="2"/>
      </rPr>
      <t xml:space="preserve">16/07/2020. </t>
    </r>
    <r>
      <rPr>
        <sz val="11"/>
        <color theme="1"/>
        <rFont val="Arial"/>
        <family val="2"/>
      </rPr>
      <t>Se observaron documentos asociados a mesas de seguimiento de implementación en los municipios de Ataco, Ciénaga, Córdoba,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Benito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</si>
  <si>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family val="2"/>
      </rPr>
      <t xml:space="preserve">13/07/2021. </t>
    </r>
    <r>
      <rPr>
        <sz val="11"/>
        <color theme="1"/>
        <rFont val="Arial"/>
        <family val="2"/>
      </rPr>
      <t xml:space="preserve">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 xml:space="preserve">
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</si>
  <si>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indexed="8"/>
        <rFont val="Arial"/>
        <family val="2"/>
      </rPr>
      <t xml:space="preserve">22/01/2018. </t>
    </r>
    <r>
      <rPr>
        <sz val="11"/>
        <color indexed="8"/>
        <rFont val="Arial"/>
        <family val="2"/>
      </rPr>
      <t xml:space="preserve"> Se adelantaron mesas d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efectiva.</t>
    </r>
  </si>
  <si>
    <r>
      <rPr>
        <b/>
        <sz val="11"/>
        <color indexed="8"/>
        <rFont val="Arial"/>
        <family val="2"/>
      </rPr>
      <t>22/01/2018.</t>
    </r>
    <r>
      <rPr>
        <sz val="11"/>
        <color indexed="8"/>
        <rFont val="Arial"/>
        <family val="2"/>
      </rPr>
      <t xml:space="preserve">  Se elaboró el procedimiento ACCTI-P-002 ADJUDI. PREDIOS ORDEN JUD-RES. LEY 1448 DE 2011 V1 el 26/04/2017, el cual describe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</si>
  <si>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family val="2"/>
      </rPr>
      <t>04/10/2022.</t>
    </r>
    <r>
      <rPr>
        <sz val="11"/>
        <color theme="1"/>
        <rFont val="Arial"/>
        <family val="2"/>
      </rPr>
      <t xml:space="preserve">  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</si>
  <si>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 xml:space="preserve">06/10/2022. </t>
    </r>
    <r>
      <rPr>
        <sz val="11"/>
        <color theme="1"/>
        <rFont val="Arial"/>
        <family val="2"/>
      </rPr>
      <t xml:space="preserve"> En atención a los avances de gestión y evidencias aportadas, la acción de mejora presentó cumplimiento, toda vez que, se observó la comunicación a la SATN de la Resolución 998 del 14/02/2020, solicitud a la ORIP de inscripción de la misma y consulta VUR.</t>
    </r>
  </si>
  <si>
    <r>
      <rPr>
        <b/>
        <sz val="11"/>
        <color theme="1"/>
        <rFont val="Arial"/>
        <family val="2"/>
      </rPr>
      <t xml:space="preserve">07/10/2022.  </t>
    </r>
    <r>
      <rPr>
        <sz val="11"/>
        <color theme="1"/>
        <rFont val="Arial"/>
        <family val="2"/>
      </rPr>
      <t>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t>
    </r>
  </si>
  <si>
    <r>
      <rPr>
        <b/>
        <sz val="11"/>
        <color theme="1"/>
        <rFont val="Arial"/>
        <family val="2"/>
      </rPr>
      <t xml:space="preserve">18/10/2022. </t>
    </r>
    <r>
      <rPr>
        <sz val="11"/>
        <color theme="1"/>
        <rFont val="Arial"/>
        <family val="2"/>
      </rPr>
      <t xml:space="preserve"> En atención a los avances de gestión y evidencias aportadas con corte al presente seguimiento, la acción de mejora presentó cumplimiento, dado que, se observaron las resoluciones de incorporación al fondo e ingreso a contabilidad de los predios Maracaibo y Diamante.</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</si>
  <si>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</si>
  <si>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t>Lo anterior ocasionado por deficiencias en la planeación y dilaciones en el trámite de adquisición que no hacen eficiente el avance del proceso, principalmente en lo que tiene que ver con la realización de visitas técnicas a los predios, para emitir concepto de viabilidad y realización de avalúos comerciales.</t>
  </si>
  <si>
    <t>Posible ausencia o inexistencia de instrumentos de planeación a través de los cuales se le haga seguimiento a desembolso de subsidios</t>
  </si>
  <si>
    <t xml:space="preserve">Incluir en el manual de supervisión de la ANT la obligación por parte de los supervisores de seguimiento expreso y certificación detallada de la ejecución de los recursos de contrapartida en los convenios de cooperación </t>
  </si>
  <si>
    <t>Notificar al área de contratos mediante el respectivo informe de supervisión,  los contratos en que persista la ausencia de póliza</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</si>
  <si>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débil articulación entre el archivo de la ANT y el SIT para el cargue documental, y la falta de información física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</si>
  <si>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</si>
  <si>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El SIT de la Atesta en proceso de construcción y mejoramiento. Por la limitación de recursos, alto número de frentes a atender y a la dinámica de los procesos de la ANT, hay módulos y flujos de proceso que aún no están construidos y otros deben mejorar. Se realizó diagnóstico y priorización en conjunto con las áreas misionales, para enfocar los esfuerzos según disponibilidad de recursos.</t>
  </si>
  <si>
    <t>Realizar reuniones en las que se analice la situación presupuestal de las Subcuentas del Fondo de Tierras para la Reforma Rural Integral, utilizando para su registro y trazabilidad la forma de Acta de Reunión INTI-F-008</t>
  </si>
  <si>
    <t>Ajustar el proyecto de ficha técnica  aclarando los conceptos propios de medición del indicador (qué significa pequeña y mediana propiedad rural, qué significa formalizar, etc.).</t>
  </si>
  <si>
    <t>Comunicación a las dependencias, sobre el lineamiento definido para incluir a los estudios previos de convenios internacionales.</t>
  </si>
  <si>
    <t>Analizar los posibles riesgos asociados al procedimiento de compras y formalización</t>
  </si>
  <si>
    <t>Actualizar en el Sistema Integrado de Gestión la lista de chequeo del procedimiento de Adquisición de Predios.</t>
  </si>
  <si>
    <t>Elaborar el informe de administración del predio "Terreno baldío sin nombre conocido", con destino a la Oficina Jurídica, que contenga el reporte de la gestión adelantada, con miras a determinar el cumplimiento o no de la obligación de "hacer", consignada en el acuerdo de pago.</t>
  </si>
  <si>
    <t>De determinarse el incumplimiento por parte de SATN de la obligación "de hacer" contenida en el acuerdo de pago correspondiente al contrato No 002 de 2008, la OJ iniciará el cobro según lo establecido en el Código General del Proceso Artículo 433.</t>
  </si>
  <si>
    <t>En el desarrollo de la Auditoría por parte de la CGR no se había concluido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</si>
  <si>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No se evidencia gestión o tramite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t>
  </si>
  <si>
    <t>Elaborar oficio a la Oficina de Registro de Instrumentos Públicos de Cartagena, para el registro de la Resolución que resuelve un recurso de reposición relacionado con el predio Buena Esperanza.</t>
  </si>
  <si>
    <t>Se evidencia alto deterioro de la cartera debido a la ausencia de controles adecuados, encaminados a lograr la baja de la edad, así como, la recuperación de la cartera de la entidad</t>
  </si>
  <si>
    <t xml:space="preserve">La actuación  tardía de la entidad,  para el inicio de los procedimientos administrativos tendientes a declarar el incumplimiento de los contratos y su terminación cuando el incumplimiento persiste.
</t>
  </si>
  <si>
    <t>No se evidencia una depuración real y concreta de los expedientes con el fin de lograr su organización, de acuerdo con lo dispuesto por las tablas de retención documental y las directrices archivísticas</t>
  </si>
  <si>
    <t xml:space="preserve">Revisar y organizar los expedientes de los predios baldíos de la Nación ubicados en las islas </t>
  </si>
  <si>
    <t xml:space="preserve">No se evidencia una depuración real y concreta de los expedientes con el fin de lograr su organización.
</t>
  </si>
  <si>
    <t>Adelantar la clasificación, ordenación, foliación, descripción, levantamiento de hojas de control e Inventario Documental de los expedientes correspondientes a los contratos de arrendamiento de Islas del Rosario y San Bernardo, de acuerdo con 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</si>
  <si>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</si>
  <si>
    <t>Inobservancia con lo dispuesto por la exigencia normativa en lo relacionado con un profesional con la experticia en construcción, para la realización de las visitas de inspección ocular a los predios de las Islas</t>
  </si>
  <si>
    <t xml:space="preserve">
No se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t>
  </si>
  <si>
    <t>Falta de gestión por parte de la entidad y sus oficinas asesoras para iniciar oportunamente las acciones, tanto de recuperación de la cartera morosa, como la recuperación del predio</t>
  </si>
  <si>
    <t>Memorando dirigido a Talento Humano para acordar fecha de socialización la cual se debe desarrollar entre el 30 de octubre de 2021 al 30 de noviembre de 2021.                         
•	Acta de participación a la socialización.</t>
  </si>
  <si>
    <t xml:space="preserve">Deficiente articulación de las dependencias intervinientes en el proceso de conformación de  los títulos ejecutivos para hacer exigibles las obligaciones vía ejecutiva o coactiva.
</t>
  </si>
  <si>
    <t>Memorando dirigido a la Talento Humano para acordar fecha de socialización la cual se debe desarrollar entre el 30 de octubre de 2021 al 30 de noviembre de 2021.               
Acta de participación a la socialización.</t>
  </si>
  <si>
    <t>Solicitud de interponer demandas correspondiente a acciones de reparación directa.</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</si>
  <si>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</si>
  <si>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Expedir Constancia de ejecutoria Revocatoria 998 del 14/02/2020, mediante la cual se revoca la Resolución 3034 del 28 de noviembre de 2007 cuota parte del predio El Diamante-Diomedes y su cónyuge; Enviar oficio a la ORIP inscripción de revocatoria cuota parte del predio El Diamante en el FMI; Remitir a SATN memorando con soportes documentales para ingreso al Fondo de tierras.</t>
  </si>
  <si>
    <t>AME-458
AME-329</t>
  </si>
  <si>
    <t>AME-561
AME-365</t>
  </si>
  <si>
    <t>AME-561
AME-366</t>
  </si>
  <si>
    <t xml:space="preserve">AME-409 </t>
  </si>
  <si>
    <r>
      <rPr>
        <b/>
        <sz val="11"/>
        <color theme="1"/>
        <rFont val="Arial"/>
        <family val="2"/>
      </rPr>
      <t>26/01/2023.</t>
    </r>
    <r>
      <rPr>
        <sz val="11"/>
        <color theme="1"/>
        <rFont val="Arial"/>
        <family val="2"/>
      </rPr>
      <t xml:space="preserve">  En atención a los avances de gestión y aclaraciones allegadas, la acción de mejora presentó cumplimiento, toda vez que, se suministraton los autos de cierra de etapa probatoria emitidos en el periodo de ejecución de la acción</t>
    </r>
  </si>
  <si>
    <r>
      <rPr>
        <b/>
        <sz val="11"/>
        <color theme="1"/>
        <rFont val="Arial"/>
        <family val="2"/>
      </rPr>
      <t>26/01/2023. L</t>
    </r>
    <r>
      <rPr>
        <sz val="11"/>
        <color theme="1"/>
        <rFont val="Arial"/>
        <family val="2"/>
      </rPr>
      <t>a acción mejora se encuentra en términos, con corte al periodo evaluado, se observaron la incorporación al patrimonio de la ANT de 7 de los 9 predios enunciados por el Ente de control.  No obstante, esta pendiente se allegue la comunicación a Contabilidad de la Resolución 20224300257036 del 07/09/2022 perteneciente a la incorporación del Predio Santa Inés.</t>
    </r>
  </si>
  <si>
    <r>
      <rPr>
        <b/>
        <sz val="11"/>
        <color theme="1"/>
        <rFont val="Arial"/>
        <family val="2"/>
      </rPr>
      <t>26/01/2023. L</t>
    </r>
    <r>
      <rPr>
        <sz val="11"/>
        <color theme="1"/>
        <rFont val="Arial"/>
        <family val="2"/>
      </rPr>
      <t xml:space="preserve">a acción mejora se encuentra en términos, su finalización está programada para el 2/02/2023; con corte al periodo evaluado, se observó la inscripción en el folio de matrícula de las actos administrativos de integración al patrimonio de la Agencia de los siguientes predios, Monserrate 1, Villa Diana, Bolivia y La Esperanza y Normandia. </t>
    </r>
  </si>
  <si>
    <r>
      <rPr>
        <b/>
        <sz val="11"/>
        <color theme="1"/>
        <rFont val="Arial"/>
        <family val="2"/>
      </rPr>
      <t xml:space="preserve">26/01/2023. </t>
    </r>
    <r>
      <rPr>
        <sz val="11"/>
        <color theme="1"/>
        <rFont val="Arial"/>
        <family val="2"/>
      </rPr>
      <t xml:space="preserve"> La acción de mejora se encuentra en términos,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t>
    </r>
  </si>
  <si>
    <r>
      <rPr>
        <b/>
        <sz val="11"/>
        <color theme="1"/>
        <rFont val="Arial"/>
        <family val="2"/>
      </rPr>
      <t xml:space="preserve">26/01/2023. </t>
    </r>
    <r>
      <rPr>
        <sz val="11"/>
        <color theme="1"/>
        <rFont val="Arial"/>
        <family val="2"/>
      </rPr>
      <t>En atención al alcace allegado y evidencias aportadas, la acción de mejora presentó cumplimiento, toda vez que, se observó el archivo en formato Excel, que de acuerdo a la Dirección hace referencia a la validación de la información conforme al protocolo, complementando la información.</t>
    </r>
  </si>
  <si>
    <r>
      <rPr>
        <b/>
        <sz val="11"/>
        <color theme="1"/>
        <rFont val="Arial"/>
        <family val="2"/>
      </rPr>
      <t>26012023.</t>
    </r>
    <r>
      <rPr>
        <sz val="11"/>
        <color theme="1"/>
        <rFont val="Arial"/>
        <family val="2"/>
      </rPr>
      <t xml:space="preserve">  La Subdirección de Seguridad Jurídica de Tierras en el marco de la etapa preliminar indicó que, en el periodo comprendido del 17/11/2020 al 30/12/2022, se expidieron 9 autos de cierre de etapa probatoria a saber:
</t>
    </r>
    <r>
      <rPr>
        <b/>
        <sz val="11"/>
        <color theme="1"/>
        <rFont val="Arial"/>
        <family val="2"/>
      </rPr>
      <t>1.      20203100088289 de 23 de diciembre de 2020,</t>
    </r>
    <r>
      <rPr>
        <sz val="11"/>
        <color theme="1"/>
        <rFont val="Arial"/>
        <family val="2"/>
      </rPr>
      <t xml:space="preserve"> por medio del cual se ordena el cierre de la etapa probatoria dentro del procedimiento de Recuperación del predio "Lote - EL Mochilero", ubicado en Ataco - Tolima.
</t>
    </r>
    <r>
      <rPr>
        <b/>
        <sz val="11"/>
        <color theme="1"/>
        <rFont val="Arial"/>
        <family val="2"/>
      </rPr>
      <t>2.    20203100088749 de 29 de diciembre de 2020</t>
    </r>
    <r>
      <rPr>
        <sz val="11"/>
        <color theme="1"/>
        <rFont val="Arial"/>
        <family val="2"/>
      </rPr>
      <t xml:space="preserve">, por medio del cual se ordena el cierre de la etapa probatoria dentro del procedimiento de Clarificación del predio "Playa del Muerto" ubicado en Santa Marta – Magdalena.
</t>
    </r>
    <r>
      <rPr>
        <b/>
        <sz val="11"/>
        <color theme="1"/>
        <rFont val="Arial"/>
        <family val="2"/>
      </rPr>
      <t>3.      20213100075239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t>
    </r>
    <r>
      <rPr>
        <b/>
        <sz val="11"/>
        <color theme="1"/>
        <rFont val="Arial"/>
        <family val="2"/>
      </rPr>
      <t>4.      20213100075209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t>
    </r>
    <r>
      <rPr>
        <b/>
        <sz val="11"/>
        <color theme="1"/>
        <rFont val="Arial"/>
        <family val="2"/>
      </rPr>
      <t>5.      20213100077839 de 27 de septiembre de 2021</t>
    </r>
    <r>
      <rPr>
        <sz val="11"/>
        <color theme="1"/>
        <rFont val="Arial"/>
        <family val="2"/>
      </rPr>
      <t xml:space="preserve">: Por medio del cual se ordena el cierre de la etapa probatoria dentro del procedimiento de Clarificación de las tierras desde el punto de vista de la propiedad del predio “LA FLORESTA”, ubicado en jurisdicción del municipio de San Juan del César, departamento de La Guajira”
</t>
    </r>
    <r>
      <rPr>
        <b/>
        <sz val="11"/>
        <color theme="1"/>
        <rFont val="Arial"/>
        <family val="2"/>
      </rPr>
      <t>6.   Auto No. 20213100103539 de 28 de octubre de 2021</t>
    </r>
    <r>
      <rPr>
        <sz val="11"/>
        <color theme="1"/>
        <rFont val="Arial"/>
        <family val="2"/>
      </rPr>
      <t xml:space="preserve">, Por medio del cual se cierra la Etapa Probatoria del proceso de Recuperación de Baldíos indebidamente ocupados, adelantado sobre el predio SANTA ROSA, ubicado en el municipio de Santa Marta, Magdalena.
</t>
    </r>
    <r>
      <rPr>
        <b/>
        <sz val="11"/>
        <color theme="1"/>
        <rFont val="Arial"/>
        <family val="2"/>
      </rPr>
      <t>7.   Auto No. 20213100179059 de 21 de diciembre de 2021</t>
    </r>
    <r>
      <rPr>
        <sz val="11"/>
        <color theme="1"/>
        <rFont val="Arial"/>
        <family val="2"/>
      </rPr>
      <t xml:space="preserve">, Por medio del cual se cierra la Etapa Probatoria del proceso de Clarificación adelantado sobre el predio Sin nombre - MARTHA SANCHEZ HERNANDEZ N° 1, ubicado en el municipio de Puerto Libertador, Córdoba.
</t>
    </r>
    <r>
      <rPr>
        <b/>
        <sz val="11"/>
        <color theme="1"/>
        <rFont val="Arial"/>
        <family val="2"/>
      </rPr>
      <t>8.   Auto No. 20213100178929 de 21 de diciembre de 2021</t>
    </r>
    <r>
      <rPr>
        <sz val="11"/>
        <color theme="1"/>
        <rFont val="Arial"/>
        <family val="2"/>
      </rPr>
      <t xml:space="preserve">, por medio del del cual se cierra la Etapa Probatoria del proceso de Clarificación adelantado sobre el predio Sin nombre - MARTHA SANCHEZ HERNANDEZ N° 2, ubicado en el municipio de Puerto Libertador, Córdoba.
</t>
    </r>
    <r>
      <rPr>
        <b/>
        <sz val="11"/>
        <color theme="1"/>
        <rFont val="Arial"/>
        <family val="2"/>
      </rPr>
      <t>9.   20223100034919 del 10 de mayo de 2022</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En atención a los avances de gestión y aclaraciones allegadas, la acción de mejora presentó cumplimiento, toda vez que, se suministraron los autos de cierra de etapa probatoria emitidos en el periodo de ejecución de la acción, lo anterior, de acuerdo a lo indicado por la dependencia responsable de ejecución.
</t>
    </r>
    <r>
      <rPr>
        <b/>
        <sz val="11"/>
        <color theme="1"/>
        <rFont val="Arial"/>
        <family val="2"/>
      </rPr>
      <t xml:space="preserve">
23/01/2023.</t>
    </r>
    <r>
      <rPr>
        <sz val="11"/>
        <color theme="1"/>
        <rFont val="Arial"/>
        <family val="2"/>
      </rPr>
      <t xml:space="preserve">  La Subdirección de Seguridad Jurídica de Tierras indicó que, 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Frente a lo enunciado, es preciso indicar que la Dirección de Gestión Jurídica de Tierras mediante memorando 20223000373683 del 12/12/2022 informó a la Oficina de Control Interno el ajuste de los casos priorizados en la acción AME-528, lo cuales quedaron así:
</t>
    </r>
    <r>
      <rPr>
        <b/>
        <sz val="11"/>
        <color theme="1"/>
        <rFont val="Arial"/>
        <family val="2"/>
      </rPr>
      <t>Predios El Paraíso y Vida Tranquila</t>
    </r>
    <r>
      <rPr>
        <sz val="11"/>
        <color theme="1"/>
        <rFont val="Arial"/>
        <family val="2"/>
      </rPr>
      <t xml:space="preserve">,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t>
    </r>
    <r>
      <rPr>
        <b/>
        <sz val="11"/>
        <color theme="1"/>
        <rFont val="Arial"/>
        <family val="2"/>
      </rPr>
      <t>Predios Las Vegas del Encanto y El Caucherazo</t>
    </r>
    <r>
      <rPr>
        <sz val="11"/>
        <color theme="1"/>
        <rFont val="Arial"/>
        <family val="2"/>
      </rPr>
      <t xml:space="preserve">,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Los remplazos de los 2 casos enunciados son: Sin nombre - Otilio José Santana y Villa Zoila.
</t>
    </r>
    <r>
      <rPr>
        <b/>
        <sz val="11"/>
        <color theme="1"/>
        <rFont val="Arial"/>
        <family val="2"/>
      </rPr>
      <t>Predio Maracaná</t>
    </r>
    <r>
      <rPr>
        <sz val="11"/>
        <color theme="1"/>
        <rFont val="Arial"/>
        <family val="2"/>
      </rPr>
      <t>,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la planificación de acción, se solicita se allegue la relación y actos administrativos de los casos clarificación y recuperación de baldíos que en el periodo comprendido del 17/11/2020 al 30/12/2022 se le haya generado el auto de cierre de la etapa probatoria.  Lo anterior, a fin de evaluar la ejecución de la acción.</t>
    </r>
  </si>
  <si>
    <r>
      <rPr>
        <b/>
        <sz val="11"/>
        <color theme="1"/>
        <rFont val="Arial"/>
        <family val="2"/>
      </rPr>
      <t xml:space="preserve">26/01/2022. </t>
    </r>
    <r>
      <rPr>
        <sz val="11"/>
        <color theme="1"/>
        <rFont val="Arial"/>
        <family val="2"/>
      </rPr>
      <t xml:space="preserve">La Dirección de Acceso a Tierras en el marco de la fase preliminar informó que, dado que el Ente de control centra su observación en que tan solo el 13 % de quienes han diligenciado los formularios para el ingreso al RESO han sido inscritos, desde la Subdirección de Sistemas de Información se adelantó la inscripción requerida en el RESO, logrando contar con la base de datos, según el protocolo que se haya establecido para cargar la información. Resultado de ello, el documento aportado donde se evidencia la inscripción en el RESO, para los sujetos de ordenamiento, de mayo de 2021 y meses anteriores. Con ello se corrige la causa de la generación de datos y de falta de inscripción de los sujetos de ordenamiento en el RESO. 
Referente a la ampliación de la información que solicita la Oficina de Control Interno sobre las acciones adelantadas a los 6331 FISO relacionados de la base de datos generada por la Subdirección de Sistemas de Información y aportada por la Dirección de Acceso a Tierras, se entiende que han seguido el curso normal para su análisis, por ejemplo, formalización, titulación, asignación de derechos, etc. y que cada uno de ellos está en su etapa particular del proceso y en el área respectiva para la gestión, por lo que dar explicación sobre cada uno de ellos no apuntaría a lo observado por la Contraloría General de la República en su hallazgo auditor.  
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
</t>
    </r>
    <r>
      <rPr>
        <b/>
        <sz val="11"/>
        <color theme="1"/>
        <rFont val="Arial"/>
        <family val="2"/>
      </rPr>
      <t xml:space="preserve">
20/01/2023.  </t>
    </r>
    <r>
      <rPr>
        <sz val="11"/>
        <color theme="1"/>
        <rFont val="Arial"/>
        <family val="2"/>
      </rPr>
      <t>La Dirección de Acceso a Tierras informó que, 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
Frente a lo informado, se observó archivo Excel "BASE_INFORME_HALLAZGO_CONTRALORIA", sin embargo, dado a la información dispuesta en esta, es preciso se amplie la información sobre las acciones adelantadas a los 6331 FISO relacionados.
La acción de mejora se encuentra en términos, su finalización está programada para el 1/07/2023, para el periodo evaluado se reportaron gestiones documentadas, sin embargo, es preciso se amplie la actividades adelantadas a los FISOs relacionados en el archivo.</t>
    </r>
  </si>
  <si>
    <r>
      <rPr>
        <b/>
        <sz val="11"/>
        <rFont val="Arial"/>
        <family val="2"/>
      </rPr>
      <t xml:space="preserve">26/01/2023.  </t>
    </r>
    <r>
      <rPr>
        <sz val="11"/>
        <rFont val="Arial"/>
        <family val="2"/>
      </rPr>
      <t>La Dirección de Ordenamiento Social de la Propiedad en etapa preliminar indicó que, se da un alcance del primer informe a corte de diciembre del 2022 elaborado por la DGOSP, que evidencia el control para la implementación de los ajustes y actualización en los procesos de seguimiento y supervisión de los contratos y/o convenios desde el alcance de esta Dirección. Solicitando, que esta actualización sea tenida dentro de los soportes de esta acción de mejora.
Respecto a lo anterior, se observó el documento  PRIMER (1°) INFORME PARA EL CONTROL DE LA IMPLEMENTACIÓN DE LOS AJUSTES Y ACTUALIZACIÓN EN LOS PROCESOS DE SEGUIMIENTO Y SUPERVISIÓN DE LOS CONVENIOS DE LA ENTIDAD, el cual referencia el estado de los 2 convenios que actualmente tiene vigente la DOSPR.
En atención a los avances, observaciones y evidencias allegadas, la acción de encuentra en términos, su finalización está programada para el 30/06/2023;  para el periodo evaluado reportó avances de gestión documentados relacionados con 1 de los 2 informes de monitoreo.
Se recomienda que los informes brinden información de sí el reconocimiento de la legalización de los recursos entregados en administración se efectúa de forma mensual o por operaciones,  sí el reconocimiento contable se hace con los respectivos soportes que dan cuenta de la ejecución contractual, tales como facturas, órdenes de pago, contratos derivados, y demás documentos que permitan validar las cifras de la legalización de los gastos y sí realizan conciliaciones de forma oportuna y confiables, frente a los soportes de ejecución de los recursos como informes de supervisión financiera y/u otros documentos.</t>
    </r>
    <r>
      <rPr>
        <b/>
        <sz val="11"/>
        <rFont val="Arial"/>
        <family val="2"/>
      </rPr>
      <t xml:space="preserve">
23/01/2023.</t>
    </r>
    <r>
      <rPr>
        <sz val="11"/>
        <rFont val="Arial"/>
        <family val="2"/>
      </rPr>
      <t xml:space="preserve">  La Dirección de Ordenamiento Social de la Propiedad informó que,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Frente a lo enunciado, se observó el documento PRIMER (1°) INFORME PARA EL CONTROL DE LA IMPLEMENTACIÓN DE LOS AJUSTES Y ACTUALIZACIÓN EN LOS PROCESOS DE SEGUIMIENTO Y SUPERVISIÓN DE LOS CONTRATOS Y/O CONVENIOS DE LA ENTIDAD para el periodo comprendido de octubre a diciembre 2022.  Sin embargo, es preciso se fortalezca el documento en cuanto a: Estado de la conformación del expediente documental de los Convenios a cargo de la DOSP y objeto de análisis por la CGR en el presente hallazgo, así mismo, su avance financiero y si los GEFIN-F-019 han sido remitidos oportunamente a la SAF.
La acción de mejora se encuentra en términos para su ejecución, su finalización está programada para el 30/06/2023.  Para el periodo evaluado reportó avances de gestión documentados, sin embargo, se espera que, para el próximo seguimiento se allegue los informes con la información requerida, a fin de dar avance físico a la acción.</t>
    </r>
  </si>
  <si>
    <r>
      <rPr>
        <b/>
        <sz val="11"/>
        <rFont val="Arial"/>
        <family val="2"/>
      </rPr>
      <t>26/01/2023</t>
    </r>
    <r>
      <rPr>
        <sz val="11"/>
        <rFont val="Arial"/>
        <family val="2"/>
      </rPr>
      <t>.  En atención a los avances, observaciones y evidencias allegadas, la acción de encuentra en términos, su finalización está programada para el 30/06/2023;  para el periodo evaluado reportó avances de gestión documentados relacionados con 1 de los 2 informes de monitoreo.</t>
    </r>
  </si>
  <si>
    <r>
      <rPr>
        <b/>
        <sz val="11"/>
        <color theme="1"/>
        <rFont val="Arial"/>
        <family val="2"/>
      </rPr>
      <t xml:space="preserve">27/01/2023. </t>
    </r>
    <r>
      <rPr>
        <sz val="11"/>
        <color theme="1"/>
        <rFont val="Arial"/>
        <family val="2"/>
      </rPr>
      <t xml:space="preserve">La Subdirección de Administración de Tierras de la Nación en fase preliminar indicó que, durante la vigencia 2022 solicitaron el reporte del plan de mejoramiento con fecha del 12 de diciembre de 2022. La acción de mejora AMI -206 tiene fecha de vencimiento del 31 de diciembre del 2022. El documento con el estudio de identificación y costeo para la conformación de expedientes de Bienes Fiscales Patrimoniales se realizó posterior al reporte y antes del 31 de diciembre del 2022 y por tanto, se adjunta al presente reporte". 
En atención a lo enunciado se observó el documento "JUSTIFICACIÓN CONTRATACIÓN DE GESTORES DOCUMENTALES PARA EL EQUIPO DE ADMINISTRACIÓN DE BIENES DEL FONDO DE TIERRAS." dispuesto por la dependencia el día 26/01/2023 en respuesta al informe preliminar de seguimiento al PMI encontrando que se ajusta a lo definido en la unidad de medida por lo que la actividad se encuentra cumplida.
</t>
    </r>
    <r>
      <rPr>
        <b/>
        <sz val="11"/>
        <color theme="1"/>
        <rFont val="Arial"/>
        <family val="2"/>
      </rPr>
      <t xml:space="preserve">18/01/2023. </t>
    </r>
    <r>
      <rPr>
        <sz val="11"/>
        <color theme="1"/>
        <rFont val="Arial"/>
        <family val="2"/>
      </rPr>
      <t>Mediante correo electrónico del día 12/12/2022 la dependencia allegó avance de la actividad así como reporte del Fondo de Tierras con 4982 registros de bienes fiscales patrimoniales.
Teniendo en cuenta la fecha de finalización y lo reportado en el avance se recomienda al responsable de la actividad ejecutar las acciones que permitan atender la no conformidad  de acuerdo a la unidad de medida definida a saber "Documento estudio de identificación y costeo para la conformación de expedientes de Bienes Fiscales Patrimoniales"
Verificación adelantada por el contratista Sergio Alejandro Matiz Parra.</t>
    </r>
  </si>
  <si>
    <t>Acción de mejora que inicia el 2 de enero de 2023.Tiene como prerrequisito la AMI-206.</t>
  </si>
  <si>
    <r>
      <t xml:space="preserve">27/01/2023. </t>
    </r>
    <r>
      <rPr>
        <sz val="11"/>
        <color theme="1"/>
        <rFont val="Arial"/>
        <family val="2"/>
      </rPr>
      <t xml:space="preserve">La acción de mejora se encuentra en términos, su finalización está planificada para el 30/03/2023, se realizó revisión a los soportes aportados por la dependencia encontrando debilidades en el diligenciamiento de la hoja de control. Se recomendó garantizar la correcta tipificación de los documentos de acuerdo con los tipos documentales definidos en las TRD.
</t>
    </r>
  </si>
  <si>
    <r>
      <rPr>
        <b/>
        <sz val="11"/>
        <color theme="1"/>
        <rFont val="Arial"/>
        <family val="2"/>
      </rPr>
      <t xml:space="preserve">26/01/2023.  </t>
    </r>
    <r>
      <rPr>
        <sz val="11"/>
        <color theme="1"/>
        <rFont val="Arial"/>
        <family val="2"/>
      </rPr>
      <t xml:space="preserve">La Dirección de Acceso a Tierras en fase preliminar indicó que, las Resoluciones 20224300260686 del 14/09/2022 y 20224300299576 del 6/12/2022 no han sido inscritas en el folio de matrícula inmobiliaria por parte la Oficina de Registro de Instrumentos Públicos de Calarcá, en ese sentido, no se ha efectuado la novedad en el inventario de bienes del Fondo de Tierras y por lo tanto no se ha reportado a la SAF.
En atención a lo expuesto, con corte al presente seguimiento se observó lo siguiente:
</t>
    </r>
    <r>
      <rPr>
        <b/>
        <sz val="11"/>
        <color theme="1"/>
        <rFont val="Arial"/>
        <family val="2"/>
      </rPr>
      <t xml:space="preserve">Predio Maracaibo
</t>
    </r>
    <r>
      <rPr>
        <sz val="11"/>
        <color theme="1"/>
        <rFont val="Arial"/>
        <family val="2"/>
      </rPr>
      <t xml:space="preserve">Resolución 7826 del 01/09/2020 de integración al patrimonio de la ANT, registrada en el FMI 282-38808 bajo ANOTACION: Nro. 7 Fecha: 15-10-2020 Radicación: 2020-2152.  Conciliación contable Dic 2021.
</t>
    </r>
    <r>
      <rPr>
        <b/>
        <sz val="11"/>
        <color theme="1"/>
        <rFont val="Arial"/>
        <family val="2"/>
      </rPr>
      <t>Predio El Diamante</t>
    </r>
    <r>
      <rPr>
        <sz val="11"/>
        <color theme="1"/>
        <rFont val="Arial"/>
        <family val="2"/>
      </rPr>
      <t xml:space="preserve">
Resolución 20224300299576 del 06/12/2022 de integración al patrimonio de la ANT de 17/23 cuotas partes, con corte al presente seguimiento el enunciado acto administrativo no se encontraba inscrito en el FMI 282-38807.
Resolución 20224300260686 del 14/09/2022 de integración al patrimonio de la ANT de 16/23 cuotas partes, con corte al presente seguimiento el enunciado acto administrativo no se encontraba inscrito en el FMI 282-38807.
Resolución 18517 del 22/11/2019 de integración al patrimonio de la ANT de 12/23 cuotas partes, inscrita en FMI 282-38807 mediante ANOTACIÓN No. 11 FECHA 10/12/2019 Radicado 2019-3389.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
</t>
    </r>
    <r>
      <rPr>
        <b/>
        <sz val="11"/>
        <color theme="1"/>
        <rFont val="Arial"/>
        <family val="2"/>
      </rPr>
      <t xml:space="preserve">
20/01/2023. </t>
    </r>
    <r>
      <rPr>
        <sz val="11"/>
        <color theme="1"/>
        <rFont val="Arial"/>
        <family val="2"/>
      </rPr>
      <t xml:space="preserve"> La Dirección de Acceso a Tierras indicó que, 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
Respecto a lo informado, se observaron los siguientes documentos:
</t>
    </r>
    <r>
      <rPr>
        <b/>
        <sz val="11"/>
        <color theme="1"/>
        <rFont val="Arial"/>
        <family val="2"/>
      </rPr>
      <t>Resolución 20224300299576 del 06/12/2022</t>
    </r>
    <r>
      <rPr>
        <sz val="11"/>
        <color theme="1"/>
        <rFont val="Arial"/>
        <family val="2"/>
      </rPr>
      <t xml:space="preserve">, integrar al patrimonio de la ANT, una 1/23 ava parte del predio denominado “Lote el Diamante” y su respectivo subsidio, que fueron revocados a la familia Segundo Servando Guerrero Layton y Socorro Ruiz Vinasco, mediante Resolución No 20224000272976 del 29/09/2022.  Que el total cuotas partes integradas al patrimonio corresponderá a 17/23 del predio denominado El Diamante identificad con folio de matricula 282-38807 y cuyo valor del subsidio recuperado es de $339.496.426.
</t>
    </r>
    <r>
      <rPr>
        <b/>
        <sz val="11"/>
        <color theme="1"/>
        <rFont val="Arial"/>
        <family val="2"/>
      </rPr>
      <t>Comunicación oficial 20224301580361 del 06/12/2022</t>
    </r>
    <r>
      <rPr>
        <sz val="11"/>
        <color theme="1"/>
        <rFont val="Arial"/>
        <family val="2"/>
      </rPr>
      <t>, a través de la cual se solicita a la ORIP de Calarcá inscribir la Resolución 20224300299576 del 06/12/2022, así mismo, reitera la solicitud de inscripción de la Resolución20224300260686 del 14/09/2022.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Se solicita se alleguen los documentos que evidencien el reporte a Contabilidad de la 17/23 cuotas partes, así como, su ingreso al Fondo de Tierras.  Por otra parte y en atención a lo observado por el Ente de control, es necesario se alleguen las resoluciones de revocatoria de los subsidios otorgados por el INCODER mediante resoluciones No. 12145, 12143, 12138, 12156 y 12157 de diciembre 9 de 2013.</t>
    </r>
  </si>
  <si>
    <r>
      <rPr>
        <b/>
        <sz val="11"/>
        <color theme="1"/>
        <rFont val="Arial Narrow"/>
        <family val="2"/>
      </rPr>
      <t>18/01/2023.</t>
    </r>
    <r>
      <rPr>
        <sz val="11"/>
        <color theme="1"/>
        <rFont val="Arial Narrow"/>
        <family val="2"/>
      </rPr>
      <t xml:space="preserve"> La Subdirección de Procesos Agrarios y Gestión Jurídica de Tierras en el marco del seguimiento de evaluación del Plan de Mejoramiento Institucional, remitió informe de “ARCHIPIÉLAGOS DE NUESTRA SEÑORA DEL ROSARIO Y SAN BERNARDO”. 
El documento contiene Rutas de la actuación administrativa, naturaleza jurídica de las islas nacionales; fundamento legal y reglamentario del procedimiento de recuperación de baldíos sobre las islas; Distribución de competencias para la recuperación de los bienes baldíos indebidamente ocupados, Entrega formal a la Dirección de Acceso a Tierras, Avances en las rutas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aspectos jurídicos y catastrales comunes a los predios, situación jurídica y de tenencia de los predios, Sobre procesos de recuperación de baldíos provenientes de Incidir impulsados por la ANT, Actos administrativos de ejecución que incorporan levantamientos topográficos y tramites de comunicación, registro y remisión a Acceso a Tierras.
Realizada la verificación del documento final, se observa que fueron incluidos temas importantes que se relacionan con la situación jurídica y de tenencia de los predios, aspectos catastrales, la asignación de roles o competencias en el trámite de recuperación, además de las funciones que le asisten a la Dirección de Acceso a Tierras, así como tramites de comunicación y actos administrativos de ejecución, puntos que ayudan a fortalecer los aspectos descritos en la actividad.
En el documento se relacionan, además, las actuaciones adelantadas por el Incidir y por la ANT frente a cada predio, las resoluciones finales expedidas y el estado procesal.
También se observa que fueron incluidos los logos empleados por la ANT en los documentos internos y externos y una portada indicando el tipo de documento, nombre, dependencia, año, lo que permitió formalizar el documento. 
Lo anterior, permite inferir el cumplimiento de la acción, toda vez que se realizó el informe teniendo en cuenta cada uno de los puntos que fueron descritos en la actividad. 
Verificación adelantada por la contratista Eliana Paola Castro Arrieta.</t>
    </r>
  </si>
  <si>
    <r>
      <t xml:space="preserve">27/01/2023. </t>
    </r>
    <r>
      <rPr>
        <sz val="11"/>
        <color theme="1"/>
        <rFont val="Arial"/>
        <family val="2"/>
      </rPr>
      <t xml:space="preserve">La Subdirección de Administración de Tierras de la Nación en fase preliminar solicitó a la Oficina de Control Interno ampliar la razón por la cual sugiere que la documentación en los expedientes no guarda concordancia con los tipos documentales definidos en la tabla de retención documental de la entidad, cuando se realiza la tipificación documental, por cuanto el único que guarda relación con la gestión de administración de baldíos insulares, corresponden a los utilizados en la hoja de control.  No obstante, es preciso indicar que desde diciembre de la vigencia 2021, se está solicitando la actualización de la tabla de retención documental, con el efecto de adecuar los tipos documentales en concordancia con las actuaciones generadas en ejercicio de la administración de los mencionados predios baldíos.  Hasta tanto, la tabla de retención no sea actualizada por parte de la Agencia Nacional de Tierras no es posible utilizar tipos documentales existentes, diferentes a comunicación oficial. 
Por otro lado, se verificarán las hojas de control respecto del número de expediente ORFEO faltante. 
En atención a lo solicitado, es preciso que la clasificación presentada en las hojas de control hace referencia a la serie y subserie "ADMINISTRACION DE PREDIOS BALDIOS / Historial de Predios Baldíos" misma que no se encuentra en las TRD convalidadas por el AGN por lo que se debe solicitar al responsable de la gestión documental en la Entidad la actualización de los tipos documentales para la correcta tipificación en el parco de las funciones y procedimientos de la Unidad productora. 
La acción de mejora se mantiene en términos.
Verificación realizada por el contratista Sergio Alejandro Matiz.
</t>
    </r>
    <r>
      <rPr>
        <b/>
        <sz val="11"/>
        <color theme="1"/>
        <rFont val="Arial"/>
        <family val="2"/>
      </rPr>
      <t xml:space="preserve">
18/01/2023. </t>
    </r>
    <r>
      <rPr>
        <sz val="11"/>
        <color theme="1"/>
        <rFont val="Arial"/>
        <family val="2"/>
      </rPr>
      <t>La Oficina de Control Interno realizó revisión a los soportes aportados por la dependencia responsable dentro de las cuales se encontraron algunas debilidades en el diligenciamiento así:
*Algunas hojas de control no cuenta con el Numero del expediente Orfeo
** En la totalidad de hojas de control se utiliza El tipo documental "Comunicación Oficial" para la descripción de los documentos
Si bien en los archivos digitalizados se observa correspondencia con los registros de la hoja de control se recomienda a la dependencia garantizar la correcta tipificación de los documentos que conforman el expediente en concordancia con los tipos documentales definidos en las Tablas de Retención Documental de la Entidad.
Verificación realizada por el contratista Sergio Alejandro Matiz.</t>
    </r>
    <r>
      <rPr>
        <b/>
        <sz val="11"/>
        <color theme="1"/>
        <rFont val="Arial"/>
        <family val="2"/>
      </rPr>
      <t xml:space="preserve">
</t>
    </r>
  </si>
  <si>
    <r>
      <t xml:space="preserve">18/01/2023.  </t>
    </r>
    <r>
      <rPr>
        <sz val="11"/>
        <rFont val="Arial"/>
        <family val="2"/>
      </rPr>
      <t xml:space="preserve">La Subdirección Administrativa y Financiera indicó que con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Frente a lo enunciado, se observaron los siguientes documentos:
</t>
    </r>
    <r>
      <rPr>
        <b/>
        <sz val="11"/>
        <rFont val="Arial"/>
        <family val="2"/>
      </rPr>
      <t xml:space="preserve">Acta No. 1 del 31/08/2022, </t>
    </r>
    <r>
      <rPr>
        <sz val="11"/>
        <rFont val="Arial"/>
        <family val="2"/>
      </rPr>
      <t xml:space="preserve">la cual contó con la participación de colaboradores de la DG y SAF y donde se dio a conocer el estado de los Convenios con corte al 31/07/2022 por dependencias responsable de supervisión y la periodicidad en la que se han suministrado los informes de ejecución a la SAF.
</t>
    </r>
    <r>
      <rPr>
        <b/>
        <sz val="11"/>
        <rFont val="Arial"/>
        <family val="2"/>
      </rPr>
      <t>Acta No. 2 del 03/10/2022,</t>
    </r>
    <r>
      <rPr>
        <sz val="11"/>
        <rFont val="Arial"/>
        <family val="2"/>
      </rPr>
      <t xml:space="preserve"> la cual contó con la participación de colaboradores de la DG, SAF, SATDD, SPAGJ, SATN, SATZF, DAÉ, SSJ y DOSP, cuyo orden del día fue el estado de 29 Convenios con corte al 31/08/2022, la ejecución presupuestal y reservas presupuestales.
</t>
    </r>
    <r>
      <rPr>
        <b/>
        <sz val="11"/>
        <rFont val="Arial"/>
        <family val="2"/>
      </rPr>
      <t>Acta No. 3 del 08/11/2022</t>
    </r>
    <r>
      <rPr>
        <sz val="11"/>
        <rFont val="Arial"/>
        <family val="2"/>
      </rPr>
      <t>, la cual contó con la participación de colaboradores de la SG, SAF, DAÉ, DGJT y DAT, cuyo orden del día fue el estado de los Convenios, a saber: Convenio 1303 OFICINA DE LAS NACIONES UNIDAS CONTRA LA DROGA Y EL DELITO UNODC, Convenio 1410 ORGANIZACION DE LAS NACIONES UNIDAS PARA LA AGRICULTURA Y LA ALIMENTACION FAO, Convenio 1424 ORGANIZACION DE ESTADOS IBEROAMERICANOS OEI, Convenio 943 PROGRAMA DE LAS NACIONES UNIDAS PARA EL DESARROLLO PNUD, Convenio 1767 OFICINA DE LAS NACIONES UNIDAS CONTRA LA DROGA Y EL DELITO UNODC, Convenio 1170 AMAZON CONSERVATION TEAM, Convenio 1550 FUNDACION PARA EL DESARROLLO REGIONAL DEL PACIFICO, Convenio 1550, Convenio 1332 PROGRAMA DE LAS NACIONES UNIDAS PARA EL DESARROLLO PNUD, Convenio 875 de la ORGANIZACION DE LAS NACIONES UNIDAS PARA LA AGRICULTURA Y LA ALIMENTACION FAO y el Convenio 877 de la ORGANIZACION INTERNACIONAL PARA LAS MIGRACIONES OIM. 
La acción de mejora se encuentra en términos, su finalización está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</si>
  <si>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18/01/2023.</t>
    </r>
    <r>
      <rPr>
        <sz val="11"/>
        <rFont val="Arial"/>
        <family val="2"/>
      </rPr>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La acción de mejora se encuentra en términos, su finalización está programada para el 31/03/2023.  Para el periodo evaluado, se observaron avances de gestión documentados relacionados con el Acta No. 01 del 24/10/2022, la cual se encuentra en proceso de recolección de firmas.  Se espera que, para el próximo seguimiento se allegue las 4 Fichas de saneamiento contable y el acta con el total de firmas.</t>
    </r>
  </si>
  <si>
    <r>
      <t xml:space="preserve">26/01/2023.  </t>
    </r>
    <r>
      <rPr>
        <sz val="11"/>
        <color theme="1"/>
        <rFont val="Arial"/>
        <family val="2"/>
      </rPr>
      <t xml:space="preserve">La Dirección de Acceso a Tierras en fase preliminar indicó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y se están adelantando las gestiones. 
En atención a lo expuesto, con corte al presente seguimiento se observó lo siguiente:
</t>
    </r>
    <r>
      <rPr>
        <b/>
        <sz val="11"/>
        <color theme="1"/>
        <rFont val="Arial"/>
        <family val="2"/>
      </rPr>
      <t>1.  Resolución de revocatoria 517 del 21/01/2019 -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2. Resolución de revocatoria 592 del 24/01/2019 - 1. Predio Santa Inés</t>
    </r>
    <r>
      <rPr>
        <sz val="11"/>
        <color theme="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inscripción en el folio de matrícula de las actos administrativos de integración al patrimonio de la Agencia de los siguientes predios: Monserrate 1, Villa Diana, Bolivia y La Esperanza y Normandía. 
Se solicita que para el próximo seguimiento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t>
    </r>
    <r>
      <rPr>
        <b/>
        <sz val="11"/>
        <color theme="1"/>
        <rFont val="Arial"/>
        <family val="2"/>
      </rPr>
      <t xml:space="preserve">
20/01/2023.  </t>
    </r>
    <r>
      <rPr>
        <sz val="11"/>
        <color theme="1"/>
        <rFont val="Arial"/>
        <family val="2"/>
      </rPr>
      <t xml:space="preserve">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5 de los 9 predios.  Sin embargo, se precisa lo siguiente, a fin que se aporten los documentos requeridos:
</t>
    </r>
    <r>
      <rPr>
        <b/>
        <sz val="11"/>
        <color theme="1"/>
        <rFont val="Arial"/>
        <family val="2"/>
      </rPr>
      <t>1. Predio Santa Inés</t>
    </r>
    <r>
      <rPr>
        <sz val="11"/>
        <color theme="1"/>
        <rFont val="Arial"/>
        <family val="2"/>
      </rPr>
      <t xml:space="preserve">
Resolución 20224300257036 incorporación al patrimonio de la ANT de 21/30 cuotas partes, registrada en FM.
Resolución 20224300051486 incorporación al patrimonio de la ANT de 19/30 cuotas partes, registrada en FM.
</t>
    </r>
    <r>
      <rPr>
        <b/>
        <sz val="11"/>
        <color theme="1"/>
        <rFont val="Arial"/>
        <family val="2"/>
      </rPr>
      <t>2. Predio Monserrate 1</t>
    </r>
    <r>
      <rPr>
        <sz val="11"/>
        <color theme="1"/>
        <rFont val="Arial"/>
        <family val="2"/>
      </rPr>
      <t xml:space="preserve">
Resolución 7784 del 20200831 Incorporación al patrimonio ANT, registrada en FM.
</t>
    </r>
    <r>
      <rPr>
        <b/>
        <sz val="11"/>
        <color theme="1"/>
        <rFont val="Arial"/>
        <family val="2"/>
      </rPr>
      <t>3. Predio Villa Diana</t>
    </r>
    <r>
      <rPr>
        <sz val="11"/>
        <color theme="1"/>
        <rFont val="Arial"/>
        <family val="2"/>
      </rPr>
      <t xml:space="preserve">
Resolución 20224300048556 del 20220317 Incorporación al Patrimonio ANT 28-66CP, registrada en FM.
</t>
    </r>
    <r>
      <rPr>
        <b/>
        <sz val="11"/>
        <color theme="1"/>
        <rFont val="Arial"/>
        <family val="2"/>
      </rPr>
      <t>4. Predio Bolivia</t>
    </r>
    <r>
      <rPr>
        <sz val="11"/>
        <color theme="1"/>
        <rFont val="Arial"/>
        <family val="2"/>
      </rPr>
      <t xml:space="preserve">
Resolución 1227 del 2018051 Incorporación al Patrimonio ANT 21-22CP, registrada en FM.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registrada en FM.
</t>
    </r>
    <r>
      <rPr>
        <b/>
        <sz val="11"/>
        <color theme="1"/>
        <rFont val="Arial"/>
        <family val="2"/>
      </rPr>
      <t>7. Predio El Diamante</t>
    </r>
    <r>
      <rPr>
        <sz val="11"/>
        <color theme="1"/>
        <rFont val="Arial"/>
        <family val="2"/>
      </rPr>
      <t xml:space="preserve">
Resolución 20224300299576 del 06/12/2022 Incorporación al Patrimonio ANT 17/23 cuotas partes.  Pendiente de registro en FM.
Resolución 20224300260686 del 14/09/2022 Incorporación al Patrimonio ANT 16/23 cuotas partes.  Pendiente de registro en FM.
Resolución 18517 del 22/11/2019 Incorporación al Patrimonio ANT 12/23 cuotas partes, registrada en FM.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indique sí en la actualidad la Agencia se encuentra pendiente de adelantar proceso de revocatoria sobre la cuartas partes restantes y está a la espera de incorporarlas al patrimonio de la Agencia en los siguientes predios: Santa Inés (21/30CP) Villa Diana (28/66CP), Bolivia (21/22), La Esperanza y Normandía (1/10) y El Diamante (17/23). 
</t>
    </r>
  </si>
  <si>
    <r>
      <rPr>
        <b/>
        <sz val="11"/>
        <color theme="1"/>
        <rFont val="Arial"/>
        <family val="2"/>
      </rPr>
      <t xml:space="preserve">27/01/2023.  </t>
    </r>
    <r>
      <rPr>
        <sz val="11"/>
        <color theme="1"/>
        <rFont val="Arial"/>
        <family val="2"/>
      </rPr>
      <t>La acción presentó cumplimiento, toda vez que, se observaron los soportes de las reuniónes planificadas en el cronograma para lo cual realizaron el seguimiento al SSIT en cuanto a su funcionamiento y la oportunidad de mejora. No obstante, se recomienda seguir realizando los seguimientos pertinentes para dar las observaciones de mejora a seguir.</t>
    </r>
  </si>
  <si>
    <r>
      <rPr>
        <b/>
        <sz val="11"/>
        <color theme="1"/>
        <rFont val="Arial"/>
        <family val="2"/>
      </rPr>
      <t xml:space="preserve">20/01/2023. </t>
    </r>
    <r>
      <rPr>
        <sz val="11"/>
        <color theme="1"/>
        <rFont val="Arial"/>
        <family val="2"/>
      </rPr>
      <t xml:space="preserve"> La Subdirección de Acceso a Tierras en Zonas Focalizadas indicó que, junto a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
Frente a lo enunciado, se observó memorando 20224100272513 del 09/09/2022 de asunto alcance al memorando con radicado No. 20221030150823 - Concepto jurídico interpretación
normativa – Término para culminar el Procedimiento de Revocatoria Directa en Ley 160 de 1994.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</si>
  <si>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color theme="1"/>
        <rFont val="Arial"/>
        <family val="2"/>
      </rPr>
      <t xml:space="preserve">27/01/2023.  </t>
    </r>
    <r>
      <rPr>
        <sz val="11"/>
        <color theme="1"/>
        <rFont val="Arial"/>
        <family val="2"/>
      </rPr>
      <t xml:space="preserve">En atención a las observaciones allegadas en fase preliminar, la Oficina de Control Interno se permite dar alcance al estado anteriormente comunicado, el cual queda en los siguientes términos:
La acción de mejora AME-523 presenta el estado de eficacia "en términos" finalizando está en abril del 2023. Se tiene programado 6 actas presentándose a la fecha 5 actas, desglosadas de la siguiente manera: tres del módulo de restitución SIT con fechas del 10 de marzo, 27 de mayo y 30 de septiembre del 2022 y para el módulo de personas natural 160 se cuenta con dos actas, una realizada el 21 de septiembre y 9 de diciembre del 2022 </t>
    </r>
    <r>
      <rPr>
        <b/>
        <sz val="11"/>
        <color theme="1"/>
        <rFont val="Arial"/>
        <family val="2"/>
      </rPr>
      <t xml:space="preserve">
</t>
    </r>
    <r>
      <rPr>
        <sz val="11"/>
        <color theme="1"/>
        <rFont val="Arial"/>
        <family val="2"/>
      </rPr>
      <t>Verificación realizada por la contratista Diana Mayerly Bernal Zapata.</t>
    </r>
    <r>
      <rPr>
        <b/>
        <sz val="11"/>
        <color theme="1"/>
        <rFont val="Arial"/>
        <family val="2"/>
      </rPr>
      <t xml:space="preserve">
27/01/2023. </t>
    </r>
    <r>
      <rPr>
        <sz val="11"/>
        <color theme="1"/>
        <rFont val="Arial"/>
        <family val="2"/>
      </rPr>
      <t>La Dirección de Ordenamiento Social de la Propiedad en fase preliminar informó que, para el módulo de Restitución SIT ya se cuenta con las tres (3) actas de seguimiento entregadas el 10 de marzo, el 27 de mayo y el 30 de septiembre del 2022 que ya fueron cargadas y reportadas en los periodos pasados entre los seguimientos del primer, segundo y tercer trimestre evidenciándose esta trazabilidad de las dos primeras actas en las observaciones que ha realizado la Oficina de Control Interno en las columnas AS y AW y la tercera en el reporte del cuarto trimestre del 2022.  Por otra parte, se adjunta y se carga la segunda reunión del módulo de Persona Natural realizada el 9 de diciembre.
Respecto a lo enunciado se analizaron las actas  03-2022, 04-2022, 05-2022 aportadas, estableciendo que se cumplió con las reuniones planificadas en el cronograma para lo cual realizaron el seguimiento al SSIT en cuanto a su funcionamiento y la oportunidad de mejora. No obstante, se recomienda seguir realizando los seguimientos pertinentes para dar las observaciones de mejora a seguir.
Verificación realizada por la contratista Diana Mayerly Bernal Zapata.</t>
    </r>
    <r>
      <rPr>
        <b/>
        <sz val="11"/>
        <color theme="1"/>
        <rFont val="Arial"/>
        <family val="2"/>
      </rPr>
      <t xml:space="preserve">
12/12/2022. </t>
    </r>
    <r>
      <rPr>
        <sz val="11"/>
        <color theme="1"/>
        <rFont val="Arial"/>
        <family val="2"/>
      </rPr>
      <t>La acción de mejora se encuentra en términos, todas vez que a la fecha de esta evaluación se evidencian las siguientes actas de seguimiento a los productos entregados por parte de la Subdirección de Sistemas de Información de Tierras (SSIT):
•	Para el módulo de Persona Natural se tiene un acta de reunión, pendiente dos reuniones (actas de reunión) por realizar.
•	Para el Módulo de Restitución SIT se cuenta con la segunda acta de reunión de seguimiento (pendiente un acta de reunión). 
Por lo anterior la acción de mejora AME-523 se encuentra en Términos, toda vez que, la fecha de la programación final esta para el 1/04/2023. Se recomienda a la SSIT adjuntar las actas de seguimiento los cuales son insumos de verificación.
Verificación realizada por el contratista Marco Aurelio Cumbe Andrade.</t>
    </r>
  </si>
  <si>
    <r>
      <rPr>
        <b/>
        <sz val="11"/>
        <color theme="1"/>
        <rFont val="Arial"/>
        <family val="2"/>
      </rPr>
      <t xml:space="preserve">27/01/2023. </t>
    </r>
    <r>
      <rPr>
        <sz val="11"/>
        <color theme="1"/>
        <rFont val="Arial"/>
        <family val="2"/>
      </rPr>
      <t xml:space="preserve"> La acción de mejora presentó cumplimiento, toda vez que, se observaron 20 resoluciones que finalizan procesos agrarios de clarificación y recuperación de baldíos pertenecientes a los casos priorizados ajustados.
</t>
    </r>
  </si>
  <si>
    <r>
      <t xml:space="preserve">27/01/2023.  </t>
    </r>
    <r>
      <rPr>
        <sz val="11"/>
        <color theme="1"/>
        <rFont val="Arial"/>
        <family val="2"/>
      </rPr>
      <t>La Subdirección de Seguridad Jurídica de Tierras en el marco de la fase preliminar alllegó el memorando 20233000012953 mediante el cual informan el ajuste a los casos priorizados por las situaciones sitadas en este.  Así mismo, aportó la Resolución No. 20233100004986 de fecha 27 de enero de 2023, "Por la cual se CIERRA LA FASE ADMINISTRATIVA dentro del Procedimiento Único de que trata elDecreto Ley 902 de 2017, tendiente a la clarificación de la propiedad, adelantado sobre el predio “FINCA EL CAUCHERAZO”, identificado con folio de matrícula inmobiliaria 142-22570, ubicado en la vereda Alfonzo López, jurisdicción del municipio de Ayapel, departamento de Córdoba".</t>
    </r>
    <r>
      <rPr>
        <b/>
        <sz val="11"/>
        <color theme="1"/>
        <rFont val="Arial"/>
        <family val="2"/>
      </rPr>
      <t xml:space="preserve">
</t>
    </r>
    <r>
      <rPr>
        <sz val="11"/>
        <color theme="1"/>
        <rFont val="Arial"/>
        <family val="2"/>
      </rPr>
      <t>En atención a los avances gestión y evidencias suministradas en fase preliminar, la acción de mejora presentó cumplimiento, toda vez que, se observaron 20 resoluciones que finalizan procesos agrarios de clarificación y recuperación de baldíos pertenecientes a los casos priorizados ajustados.</t>
    </r>
    <r>
      <rPr>
        <b/>
        <sz val="11"/>
        <color theme="1"/>
        <rFont val="Arial"/>
        <family val="2"/>
      </rPr>
      <t xml:space="preserve">
23/01/2023.</t>
    </r>
    <r>
      <rPr>
        <sz val="11"/>
        <color theme="1"/>
        <rFont val="Arial"/>
        <family val="2"/>
      </rPr>
      <t xml:space="preserve">  La Subdirección de Seguridad Jurídica de Tierras informó que, se expidieron las siguientes resoluciones de cierre de los casos priorizados y sus supletorios:
</t>
    </r>
    <r>
      <rPr>
        <b/>
        <sz val="11"/>
        <color theme="1"/>
        <rFont val="Arial"/>
        <family val="2"/>
      </rPr>
      <t>1.</t>
    </r>
    <r>
      <rPr>
        <sz val="11"/>
        <color theme="1"/>
        <rFont val="Arial"/>
        <family val="2"/>
      </rPr>
      <t xml:space="preserve"> </t>
    </r>
    <r>
      <rPr>
        <b/>
        <sz val="11"/>
        <color theme="1"/>
        <rFont val="Arial"/>
        <family val="2"/>
      </rPr>
      <t>20223100270476 de 28 de septiembre de 2022</t>
    </r>
    <r>
      <rPr>
        <sz val="11"/>
        <color theme="1"/>
        <rFont val="Arial"/>
        <family val="2"/>
      </rPr>
      <t>, Por la cual se CIERRA DE LA FASE ADMINISTRATIVA dentro del Procedimiento Único de que trata el Decreto Ley 902 de 2017, tendiente a la clarificación de la propiedad, adelantado sobre el predio “</t>
    </r>
    <r>
      <rPr>
        <b/>
        <sz val="11"/>
        <color theme="1"/>
        <rFont val="Arial"/>
        <family val="2"/>
      </rPr>
      <t>LA ASAMBLEA</t>
    </r>
    <r>
      <rPr>
        <sz val="11"/>
        <color theme="1"/>
        <rFont val="Arial"/>
        <family val="2"/>
      </rPr>
      <t xml:space="preserve">”, identificado con número predial 238550000000000740002000000000, ubicado en las veredas María de Jesús y La Culebra, jurisdicción del municipio de Valencia, departamento de Córdoba y su consecuente recuperación.
</t>
    </r>
    <r>
      <rPr>
        <b/>
        <sz val="11"/>
        <color theme="1"/>
        <rFont val="Arial"/>
        <family val="2"/>
      </rPr>
      <t>2. 20223100282016 de 25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cabaña</t>
    </r>
    <r>
      <rPr>
        <sz val="11"/>
        <color theme="1"/>
        <rFont val="Arial"/>
        <family val="2"/>
      </rPr>
      <t xml:space="preserve">”, identificado con los folios de matrícula inmobiliaria 142- 36355 y 142-6233, ubicado en la vereda las cabañas, jurisdicción del municipio de San José de Uré, departamento de Córdoba y su consecuente recuperación. 
</t>
    </r>
    <r>
      <rPr>
        <b/>
        <sz val="11"/>
        <color theme="1"/>
        <rFont val="Arial"/>
        <family val="2"/>
      </rPr>
      <t>3. 20223100289136 de 31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BUENOS AIRES</t>
    </r>
    <r>
      <rPr>
        <sz val="11"/>
        <color theme="1"/>
        <rFont val="Arial"/>
        <family val="2"/>
      </rPr>
      <t xml:space="preserve">”, identificado con folio de matrícula inmobiliaria 342-412, ubicado en jurisdicción del municipio de Ovejas, departamento de Sucre y se establece su naturaleza privada.
</t>
    </r>
    <r>
      <rPr>
        <b/>
        <sz val="11"/>
        <color theme="1"/>
        <rFont val="Arial"/>
        <family val="2"/>
      </rPr>
      <t>4. 20223100293196 de 03 de noviembre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LUCHA</t>
    </r>
    <r>
      <rPr>
        <sz val="11"/>
        <color theme="1"/>
        <rFont val="Arial"/>
        <family val="2"/>
      </rPr>
      <t xml:space="preserve">”, identificado con el Folio de Matricula Inmobiliaria No. 342- 3195, ubicado en la vereda El Oso, jurisdicción del municipio de Ovejas, departamento de Sucre y su consecuente recuperación.
</t>
    </r>
    <r>
      <rPr>
        <b/>
        <sz val="11"/>
        <color theme="1"/>
        <rFont val="Arial"/>
        <family val="2"/>
      </rPr>
      <t>5. 20223100302716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FINCA MARACANÁ</t>
    </r>
    <r>
      <rPr>
        <sz val="11"/>
        <color theme="1"/>
        <rFont val="Arial"/>
        <family val="2"/>
      </rPr>
      <t>”, identificado con folio de matrícula inmobiliaria 142-22632, ubicado en la vereda San Matías, jurisdicción del municipio de Ayapel, departamento de Córdoba.
6</t>
    </r>
    <r>
      <rPr>
        <b/>
        <sz val="11"/>
        <color theme="1"/>
        <rFont val="Arial"/>
        <family val="2"/>
      </rPr>
      <t>. 20223100302916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VILLA ZOILA</t>
    </r>
    <r>
      <rPr>
        <sz val="11"/>
        <color theme="1"/>
        <rFont val="Arial"/>
        <family val="2"/>
      </rPr>
      <t>”, identificado con el Folio de Matricula Inmobiliaria 142-22591, ubicado en la vereda Monteadero, jurisdicción del municipio de Ayapel, departamento de Córdoba y su consecuente recuperación.
Frente a lo enunciado, es preciso indicar que la Dirección de Gestión Jurídica de Tierras mediante memorando 20223000373683 del 12/12/2022 informó a la Oficina de Control Interno el ajuste de los casos priorizados en la acción AME-528, lo cuales quedaron así:
Predios El Paraíso y Vida Tranquila,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Predios Las Vegas del Encanto y El Caucherazo,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El remplazo de los 2 casos enunciados son: Sin nombre - Otilio José Santana y Villa Zoila.
Predio Maracaná,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los avances gestión y evidencias suministradas, la acción de mejora presentó incumplimiento, toda vez que, se observaron 19 de los 20 resoluciones que finalicen procesos agrarios de clarificación y recuperación de baldíos pertenecientes a los casos priorizados.</t>
    </r>
    <r>
      <rPr>
        <b/>
        <sz val="11"/>
        <color theme="1"/>
        <rFont val="Arial"/>
        <family val="2"/>
      </rPr>
      <t xml:space="preserve">
22/12/2022.</t>
    </r>
    <r>
      <rPr>
        <sz val="11"/>
        <color theme="1"/>
        <rFont val="Arial"/>
        <family val="2"/>
      </rPr>
      <t xml:space="preserve">  La Dirección de Gestión Jurídica de Tierras mediante memorandos 20223000362353, 20223000369083 y 20223000373683</t>
    </r>
  </si>
  <si>
    <r>
      <rPr>
        <b/>
        <sz val="11"/>
        <color theme="1"/>
        <rFont val="Arial "/>
      </rPr>
      <t>18/01/2023.</t>
    </r>
    <r>
      <rPr>
        <sz val="11"/>
        <color theme="1"/>
        <rFont val="Arial "/>
      </rPr>
      <t xml:space="preserve"> La Subdirección de Procesos Agrarios y Gestión Jurídica de Tierras en el marco del seguimiento de evaluación del Plan de Mejoramiento Institucional, remitió informe de “ARCHIPIÉLAGOS DE NUESTRA SEÑORA DEL ROSARIO Y SAN BERNARDO”. 
El documento contiene Rutas de la actuación administrativa, naturaleza jurídica de las islas nacionales; fundamento legal y reglamentario del procedimiento de recuperación de baldíos sobre las islas; Distribución de competencias para la recuperación de los bienes baldíos indebidamente ocupados, Entrega formal a la Dirección de Acceso a Tierras, Avances en las rutas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aspectos jurídicos y catastrales comunes a los predios, situación jurídica y de tenencia de los predios, Sobre procesos de recuperación de baldíos provenientes de Incidir impulsados por la ANT, Actos administrativos de ejecución que incorporan levantamientos topográficos y tramites de comunicación, registro y remisión a Acceso a Tierras.
Realizada la verificación del documento final, se observa que fueron incluidos temas importantes que se relacionan con la situación jurídica y de tenencia de los predios, aspectos catastrales, la asignación de roles o competencias en el trámite de recuperación, además de las funciones que le asisten a la Dirección de Acceso a Tierras, así como tramites de comunicación y actos administrativos de ejecución, puntos que ayudan a fortalecer los aspectos descritos en la actividad.
En el documento se relacionan, además, las actuaciones adelantadas por el Incidir y por la ANT frente a cada predio, las resoluciones finales expedidas y el estado procesal.
También se observa que fueron incluidos los logos empleados por la ANT en los documentos internos y externos y una portada indicando el tipo de documento, nombre, dependencia, año, lo que permitió formalizar el documento. 
Lo anterior, permite inferir el cumplimiento de la acción, toda vez que se realizó el informe teniendo en cuenta cada uno de los puntos que fueron descritos en la actividad. 
Verificación adelantada por la contratista Eliana Paola Castro Arrieta.</t>
    </r>
  </si>
  <si>
    <t xml:space="preserve">Se observó informe de PM elaborado por la SATDD, en el q describen las actividades desarrolladas en el marco del plan de trabajo de Descongestión de Revocatorias con la definición de estas actuaciones, Actos administrativos de archivo y Revocatoria de titulación de baldíos. Se observaron los soportes correspondientes de la ejecución de dicho plan entre oct 2018 y mar 2019.
</t>
  </si>
  <si>
    <t>Memorando 20234300014743 del 30/01/2023</t>
  </si>
  <si>
    <r>
      <rPr>
        <b/>
        <sz val="11"/>
        <color theme="1"/>
        <rFont val="Arial"/>
        <family val="2"/>
      </rPr>
      <t xml:space="preserve">30/01/2023.  </t>
    </r>
    <r>
      <rPr>
        <sz val="11"/>
        <color theme="1"/>
        <rFont val="Arial"/>
        <family val="2"/>
      </rPr>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</si>
  <si>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r>
      <rPr>
        <b/>
        <sz val="11"/>
        <color theme="1"/>
        <rFont val="Arial"/>
        <family val="2"/>
      </rPr>
      <t xml:space="preserve">30/01/2023.  </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</si>
  <si>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</si>
  <si>
    <r>
      <rPr>
        <b/>
        <sz val="11"/>
        <color theme="1"/>
        <rFont val="Arial"/>
        <family val="2"/>
      </rPr>
      <t>30/01/2023.</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t>
    </r>
  </si>
  <si>
    <r>
      <rPr>
        <b/>
        <sz val="11"/>
        <color theme="1"/>
        <rFont val="Arial"/>
        <family val="2"/>
      </rPr>
      <t>30/01/2023.</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formalice en la próxima sesión del CICCI.</t>
    </r>
  </si>
  <si>
    <t>Tota EI</t>
  </si>
  <si>
    <t>Información con corte al 31/01/2023</t>
  </si>
  <si>
    <r>
      <rPr>
        <b/>
        <sz val="11"/>
        <color theme="1"/>
        <rFont val="Arial"/>
        <family val="2"/>
      </rPr>
      <t xml:space="preserve">19/01/2023. </t>
    </r>
    <r>
      <rPr>
        <sz val="11"/>
        <color theme="1"/>
        <rFont val="Arial"/>
        <family val="2"/>
      </rPr>
      <t xml:space="preserve"> La Subdirección de Administración de Tierras de la Nación indicó que, se elaboró el informe semestral de visita de inspección en los predios de las islas, y considerando las observaciones de la Oficina de Control Interno en su informe del 3er Trimestre de 2022.
Frente a lo enunciado, se observó INFORME OCUPANTES ARCHIPIELAGO DE SAN BERNARDO CORRESPONDIENTE A CORTE 30 DE NOVIEMBRE DE LA VIGENCIA 2022, el cual referencia la visita a 158 predios en el segundo semestre del 2022, referenciándose su gestión administrativa y jurídica.
En atención a los avances de gestión y evidencias aportadas, la acción de mejora presentó cumplimiento, toda vez que se observaron 2 informes de visitas de inspección a los predios de las Islas.</t>
    </r>
  </si>
  <si>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Secretaría General - Equipo de Infraestructura y Soporte Tecnológico (AMI-108) en aras de superar la No Conformidad No. 2, producto del informe Seguimiento a Derechos de Autor de Software, vigencia 2019.
Por lo anterior, esta Oficina procedió a realizar la revisión de los documentos asociados al proceso de Inteligencia de la Información de la Agencia Nacional de Tierras con el propósito de evaluar la existencia de un documento asociado a la administración que se aplica a la configuración de los equipos de cómputo, observando que la misma se encuentra formalizada y publicada en el Sistema Integrado de Gestión de la Entidad, como se evidencia a continuación:
Sin embargo, en el marco de la evaluación de la efectividad de esta actividad esta Oficina procedió a validar los documentos formalizados en el Sistema Integrade de Gestión  asociados a los procedimientos bajo la responsabilidad de la Secretaría General – Equipo de Infraestructura y Soporte Tecnológico, con el propósito de validar que la actividad formulada haya dado tratamiento razonablemente a la causa identificada por los responsables “Desconocimiento de las necesidades de documentación de los procesos asociados a Inteligencia de la Información, para prestar un mejor servicio.” Observando lo
siguiente:
Tipo de Documento
	Nombre	Codigo	Fecha de Expedición	Responsable
Procedimiento	GENERACIÓN COPIAS DE RESPALDO DE LA INFORMACIÓN CRITICA DE LA AGENCIA NACIONAL DE TIERRAS	GINFO-P-009	27/08/21	Equipo de Infraestructura y Soporte Tecnológico - Secretaría General
Procedimiento	ADMINISTRACIÓN Y MANTENIMIENTO DE BASES DE DATOS	GINFO-P-010	27/08/21	Equipo de Infraestructura y Soporte Tecnológico - Secretaría General
Procedimiento	MANTENIMIENTO PREVENTIVO, CORRECTIVO Y EVOLUTIVO DE LA INFRAESTRUCTURA TECNOLÓGICA Y EQUIPOS DE CÓMPUTO	GINFO-P-013	8/09/22	Secretaría General
Procedimiento	GESTIÓN DE PARCHES Y ACTUALIZACIONES	GINFO-P-014	12/04/21	Secretaría General
Procedimiento	CONTROL DE ACCESO FÍSICO AL CENTRO DE PROCESAMIENTO DE DATOS	GINFO-P-015	1/06/21	Secretaría General
Instructivo 	BUENAS PRÁCTICAS EN ITIL PARA LA GESTIÓN DE LOS SERVICIOS DE TI	GINFO-I-015	29/10/21	Equipo de Infraestructura y Soporte Tecnológico - Secretaría General
Procedimiento	ADMINISTRACIÓN DE CUENTAS DE USUARIO Y ACCESO A LOS RECURSOS TECNOLÓGICOS	ADMBS-P-014	8/09/22	Secretaría General - Equipo de Infraestructura y Soporte Tecnológico, Dirección de Gestión del Ordenamiento Social de la Propiedad, Subdirección de Sistemas de Información
Procedimiento	SOLICITUD DE FIRMA DIGITAL	ADMBS-P-015	8/09/22	Secretaría General (Equipo de Infraestructura y Soporte Tecnológico)
De acuerdo con lo anterior, esta Oficina en el marco de esta evaluación a la efectividad de la acción de mejora interna AMI- 108, la determina superada de manera EFECTIVA, ya que la acción formulada permitió generar o actualizar según el caso, los procedimientos a cargo de la Secretaría General – Equipo de Infraestructura y Soporte Tecnológico asociados con los procesos de Gestión de la Información y Administración de Bienes y Servicios.</t>
  </si>
  <si>
    <t>•	Sistema de gestión
•	revisión de los documentos asociados al proceso de Inteligencia de la Información de la Agencia Nacional de Tierras
•	https://agenciadetierras.sharepoint.com/sites/antintranet/sistema-integrado-de-gestion/procesos-misionales/Paginas/gestión-de-la-información.aspx#InplviewHash8a90e88c-311a-478a-937e-74d7b54624c9=</t>
  </si>
  <si>
    <t xml:space="preserve">Informes de seguimiento a Derechos de Autor de Software, vigencia 2021 y 2022. </t>
  </si>
  <si>
    <t xml:space="preserve">Eliana Paola Castro Arrieta
</t>
  </si>
  <si>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Oficina de Planeación (AMI-116) en aras de superar la Conclusión No. 2, producto del informe Seguimiento a los indicadores SINERGIA vigencia 2020 realizado por esta Oficina. 
Por lo anterior, esta Oficina procedió a revisar lo evidenciado dentro de los informes al Seguimiento a los Indicadores SINERGIA de la vigencia 2021 y 2022, en cuanto a la oportunidad del cargue de los documentos soportes de gestión de las tres (3) metas con las que cuenta la Agencia Nacional de Tierras, a saber: 
PROGRAMA	INDICADORES	META
CUATRIENIO
2018-2022
Ordenamiento social y uso productivo del territorio rural	Mujeres rurales con derechos de tenencia reconocidos mediante títulos a su nombre o con sus parejas	20.628
	Títulos formalizados que otorgan acceso a tierras	43.358
	Títulos formalizados sobre predios privados	26.615
Una vez realizada la revisión de los informes realizados por esta Oficina se logró observar que para las vigencias 2022 y 2021, se concluye que “Para el periodo evaluado, noviembre de 2021 a 31 de julio de 2022, se evidencia el cargue de los documentos soporte del indicador dando cumplimiento con el Decreto 1082 de 2015, artículo 2.2.7.2.3.4. paso 3 “Generar información complementaria de indicadores y programas” y “Para el periodo evaluado, mayo de 2020 a junio de 2021, en concordancia con las imágenes anteriormente relacionadas se evidencia el cargue de los documentos soporte del indicador dando cumplimiento con el Decreto 1082 de 2015, artículo 2.2.7.2.3.4. paso3 “Generar información complementaria de indicadores y programas”.
Sin embargo, esta Oficina en el marco de esta evaluación procedió a realizar una revisión adicional en la página web del Departamento Nacional de Planeación, dispuesta para el cargue de los documentos soporte de las metas de gobierno para la ANT https://sinergiapp.dnp.gov.co/#HomeSeguimiento.
Evidenciando en cuanto al cargue de los documentos asociados de las metas de la Agencia Nacional de Tierras que: 
•	Documentos asociados – Meta: Mujeres rurales con derechos de tenencia reconocidos mediante títulos a su nombre o con sus parejas
•	Documentos asociados – Meta: Títulos formalizados que otorgan acceso a tierras
•	Documentos asociados – Meta: Títulos formalizados sobre predios privados
Por lo anterior, en el marco de esta evaluación realizada por la Oficina de Control Interno a la efectividad de la acción de mejora interna AMI-116 se da por superada EFECTIVA, ya que la acción formulada por la Oficina de Planeación aseguro razonablemente el cargue de todos los documentos asociados a los tres indicadores SINERGIA vigencias 2021 y 2022 a cargo de la Agencia Nacional de Tierras.</t>
  </si>
  <si>
    <t xml:space="preserve">
•	cargue de los documentos soporte de gestión de las tres (3) metas con las que cuenta la Agencia Nacional de Tierras
•	Programa: Ordenamiento social y uso productivo del territorio rural, Indicadores: Mujeres rurales con derechos de tenencia reconocidos mediante títulos a su nombre o con sus parejas, Títulos formalizados que otorgan acceso a tierras y Títulos formalizados sobre predios privados
•	página web del Departamento Nacional de Planeación, dispuesta para el cargue de los documentos soporte de las metas de gobierno para la ANT https://sinergiapp.dnp.gov.co/#HomeSeguimiento</t>
  </si>
  <si>
    <t xml:space="preserve">Informes de seguimiento a las metas de gobierno Sinergia de la vigencia 2021 y 2022.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</si>
  <si>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(30/07/2021), esta Oficina solicitó la Resolución de conformación del Comité Paritario de Seguridad y Salud en el Trabajo y las actas de reunión del mismo de la vigencia 2022,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mediante la Resolución 20211000022616 se conformó el Comité Paritario de Seguridad y Salud en el Trabajo – COPASST para el periodo 2021 – 2023, estipulando en su Artículo tercero que debe sesionar una vez al mes, siendo convocado por el presidente. De la misma manera se evidenciaron las actas del Comité de los meses enero a septiembre de 2022.
Por lo anterior, esta oficina concluye que la acción formulada por la STH para el tratamiento de la oportunidad de mejora (OP2)  identificada por esta Oficina es EFECTIVA ya que para la vigencia 2022 el Comité ha sesionado de manera mensual según lo estipulado en la Resolución 20211000022616.</t>
  </si>
  <si>
    <t>•	Resolución de conformación del Comité Paritario de Seguridad y Salud en el Trabajo 
•	Actas de reunión
•	Resolución 20211000022616</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</si>
  <si>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y 31/08/2021), esta Oficina solicitó el Programa de capacitación anual y la matriz de identificación de peligros,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matriz de peligros sigue focalizada por dependencias y no por centros de trabajo. De la misma manera, el cronograma de capacitaciones que remitió la STH aunque tiene las fechas de presentación de las actividades a realizar en el año 2022 no contempla la capacitación relacionada con el Sistema de Gestión de Seguridad y Salud en el Trabajo.
Por lo anterior, esta Oficina concluye que las actividades formuladas por la STH para el tratamiento de la oportunidad de mejora (OP4)  identificada por esta Oficina son INEFECTIVAS.
Observaciones Subdirección de Talento Humano: Respecto de la Actividad AMI-178, “la matriz de peligros sigue focalizada por dependencias y no por centros de trabajo” nos permitimos informar que, las Matrices de La Agencia Nacional de Tierras se encuentran agrupadas por Centro de trabajo, es decir, cada archivo corresponde a una sede de la Entidad y dentro de éste, se agrupa por dependencia, dado que es así como se distribuyen las actividades a realizar y con ellas, los riesgos a los que se expone la población.
Adicional a ello informamos que, ha sido programado con el proveedor de servicios contratado por la ARL Positiva, para contar al finalizar la vigencia 2022, con la actualización de las Matrices de Identificación de Peligro, Valoración y Evaluación de Riesgos (IPVER), continuando con la distribución por centro de trabajo. 
En relación con su observación frente a la Actividad AMI-179 “el cronograma de capacitaciones que remitió la STH aunque tiene las fechas de presentación de las actividades a realizar en el año 2022 no contempla la capacitación relacionada con el Sistema de Gestión de Seguridad y Salud en el Trabajo”, se envía el cronograma unificado de Seguridad y Salud en el Trabajo, incluidas las capacitaciones programadas para la vigencia 2022, ver hoja “Plan Trabajo 2022 (PUBLICADO)” del documento “Plan de Trabajo SG SST 2022” en la carpeta de la AMI correspondiente (179).
Evaluación Observaciones de la Oficina de Control Interno: Una vez realizada la evaluación de la información suministrada por la Subdirección de Talento Humano y a lo expuesto mediante correo electrónico del 3/11/2022 en el periodo de observaciones al informe preliminar, esta Oficina observó la realización de las matrices de riesgos agrupadas por centro de trabajo (por sede) y la misma agripada por dependencias.
Igualmente, fue remitido 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las actividades formuladas por la STH (AMI-178 y AMI 179) para el tratamiento de la oportunidad de mejora (OP4)  identificada por esta Oficina son EFECTIVAS.</t>
  </si>
  <si>
    <t xml:space="preserve">•	Soportes de la convocatoria, elección, conformación del Comité Paritario de Seguridad y Salud en el Trabajo y el acta de constitución y las actas de reunión mensuales del último año del Comité Paritario.
•	Programa de capacitación anual y la matriz de identificación de peligros.
•	Registros documentales que evidencien la rendición de cuentas anua del SG-SST, al interior de la Entidad.
•	Documento que señale los criterios relacionados con SST para la evaluación y selección de proveedores, cuando la Entidad los haya establecido 
•	Reporte de registro de accidente de trabajo (FURAT) y el registro de enfermedades laborales (FUREL)
•	Registro estadístico actualizado de loa accidentes de trabajo ocurridos en la Entidad, de lo corrido del año y el año inmediatamente anterior, así como la evidencia que contiene el análisis y las conclusiones derivadas del estudio que son usadas para el mejoramiento del Sistema de Gestión de SST. 
•	"Resultados de la medición para lo corrido del año y/o el año inmediatamente anterior y donde se relacione lo siguiente:
•	comportamiento de la frecuencia de los accidentes y la relación del evento con los peligros/riesgos identificados. 
•	comportamiento de la severidad y la relación del evento con los peligros/riesgos identificados 
•	comportamiento de la mortalidad y la relación del evento con los peligros/riesgos identificados. 
•	comportamiento de la prevalencia de las enfermedades laborales y la relación del evento con los peligros/riesgos identificados. 
•	comportamiento de la incidencia de las enfermedades laborales y la relación del evento con los peligros/riesgos identificados 
•	comportamiento del ausentismo y la relación del evento con los peligros/riesgos."
•	Documento que contiene la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	Soportes que evidencien la entrega y reposición de los elementos de protección personal a los trabajadores y los soportes que evidencian la realización de la capacitación en el uso de los elementos de protección personal.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</si>
  <si>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(16/09/2021), esta Oficina solicitó el Programa de capacitación anual,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cronograma de capacitaciones que remitió la STH no contempla la capacitación relacionada con el Sistema de Gestión de Seguridad y Salud en el Trabajo.
Por lo anterior, esta Oficina concluye que la actividad formulada por la STH para el tratamiento de la oportunidad de mejora (OP5)  identificada por esta Oficina es INEFECTIVA.
Observaciones Subdirección de Talento Humano: En relación con su observación frente a la Actividad AMI-180 “el cronograma de capacitaciones que remitió la STH no contempla la capacitación relacionada con el Sistema de Gestión de Seguridad y Salud en el Trabajo.”, se envía el cronograma unificado de Seguridad y Salud en el Trabajo, incluidas las capacitaciones programadas para la vigencia 2022, ver hoja “Plan de Trabajo SST (GENERAL)” del documento “Plan de Trabajo SG SST 2022” en la carpeta de la AMI correspondiente (180), en donde se relacionan las “Actividades realizadas, adicionales al Plan” que surgieron conforme a los retos en materia de capacitación que surgieron durante la vigencia.
Evaluación Observaciones de la Oficina de Control Interno: Fue remitido mediante correo electrónico del 3/11/2022cun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 actividad formulada por la STH (AMI-180) para el tratamiento de la oportunidad de mejora (OP5)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</si>
  <si>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(31/03/2022, 03/05/2022), esta Oficina solicitó los Registros documentales que evidencien la rendición de cuentas anual del SG-SST al interior de la Entidad,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4 de mayo del 2022 se remitió un correo masivo dirigido a los funcionarios y contratistas de la Agencia Nacional de Tierras en donde se encontraba la rendición de cuentas con respecto al Sistema de Seguridad y Salud en el Trabajo. De la misma manera, se evidenció un documento denominado “SISTEMA DE GESTIÓN DE LA SEGURIDAD Y SALUD EN EL TRABAJO” en el cual se relacionan todas las actividades realizadas por la STH de la vigencia 2021, es importante mencionar que dicho documento se encuentra firmado y revisado por la Alta Dirección.
Por lo anterior, esta oficina concluye que las acciones formuladas por la STH para el tratamiento de la oportunidad de mejora (OP6)  identificada por esta Oficina son EFECTIVAS, ya que para la vigencia 2022 la Subdirección de Talento Humano cuenta con un documento revisado y aprobado por la Alta Dirección y se incluyeron todos los niveles directivos para la rendición de cuentas SG-SST de la vigencia 2021. Asegurando razonablemente el tratamiento de la oportunidad de mejora identificada por esta Oficina en el Informe de la Auditoría al Sistema de Gestión de la Seguridad y Salud en el Trabajo SG-SST.</t>
  </si>
  <si>
    <t xml:space="preserve">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(31/08/2021), esta Oficina solicitó el documento que señale los criterios relacionados con SST para la evaluación y selección de proveedores,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se remitió comunicado al Grupo Contractual de la Agencia Nacional de Tierras con el fin de elevar la solicitud de procedimiento selección, registros y evaluación de los proveedores y/o contratistas para el cumplimiento del SG – SST. De la misma manera, se evidenció en el Manual de Contratación la inclusión de los criterios sobre seguridad y salud en el trabajo en los procesos de compra y el presupuesto en la Agencia en la sección 15.1.2 PLAN ANUAL DE ADQUISICIONES. 
Por lo anterior, esta oficina concluye que la acción formulada por la STH para el tratamiento de la oportunidad de mejora (OP8)  identificada por esta Oficina es EFECTIVA.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</si>
  <si>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esta Oficina solicitó el Documento que contiene la metodología para la identificación de peligros y evaluación y valoración de los riesgos de origen físico, ergonómico o biomecánico, biológico, químico, de seguridad, público, psicosocial, entre otros,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Agencia Nacional de Tierras dentro de su Sistema Integrado de Gestión cuenta con un documento denominado INSTRUCTIVO PARA LA IDENTIFICACIÓN DE PELIGROS, EVALUACIÓN Y VALORACIÓN DE LOS RIESGOS - DETERMINACIÓN DE LOS CONTROLES, código GTHU-I-011, documento que define y formaliza la metodología institucional para la actualización de la matriz de riesgos y permitirá a las diferentes dependencias de la ANT identificar su totalidad de los riesgos. 
Por lo anterior, esta oficina concluye que la acción formulada por la STH para el tratamiento de la oportunidad de mejora (OP11)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</si>
  <si>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(31/10/2021, 31/12/2021), esta Oficina solicitó los soportes que evidencien la entrega y reposición de los elementos de protección personal a los trabajadores,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Subdirección de Talento Humano realizó la recolección de firmas de todos los elementos de protección personal que fueron entregados en la vigencia 2022.
Por lo anterior, esta oficina concluye que las acciones formuladas por la STH para el tratamiento de la oportunidad de mejora (OP12)  identificada por esta Oficina es EFECTIVA, ya que las actividades formuladas dieron tratamiento a la causa raíz de la oportunidad de mejora, asegurando de manera razonable que la debilidad no se está presentando en la actual vigencia.</t>
  </si>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</sst>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Red]0"/>
    <numFmt numFmtId="166" formatCode="0.0%"/>
    <numFmt numFmtId="167" formatCode="_-* #,##0.00\ &quot;€&quot;_-;\-* #,##0.00\ &quot;€&quot;_-;_-* &quot;-&quot;??\ &quot;€&quot;_-;_-@_-"/>
    <numFmt numFmtId="170" formatCode="d/mm/yyyy;@"/>
  </numFmts>
  <fonts count="97">
    <font>
      <sz val="11"/>
      <color theme="1"/>
      <name val="Calibri"/>
      <family val="2"/>
      <scheme val="minor"/>
    </font>
    <font>
      <b/>
      <sz val="11"/>
      <color theme="1"/>
      <name val="Arial Narrow"/>
      <family val="2"/>
    </font>
    <font>
      <b/>
      <sz val="11"/>
      <name val="Arial Narrow"/>
      <family val="2"/>
    </font>
    <font>
      <sz val="11"/>
      <color theme="1"/>
      <name val="Arial Narrow"/>
      <family val="2"/>
    </font>
    <font>
      <sz val="11"/>
      <color indexed="8"/>
      <name val="Arial Narrow"/>
      <family val="2"/>
    </font>
    <font>
      <b/>
      <sz val="11"/>
      <color indexed="8"/>
      <name val="Arial Narrow"/>
      <family val="2"/>
    </font>
    <font>
      <sz val="11"/>
      <name val="Arial Narrow"/>
      <family val="2"/>
    </font>
    <font>
      <sz val="10"/>
      <color indexed="10"/>
      <name val="Arial Narrow"/>
      <family val="2"/>
    </font>
    <font>
      <sz val="11"/>
      <color rgb="FF000000"/>
      <name val="Arial Narrow"/>
      <family val="2"/>
    </font>
    <font>
      <sz val="11"/>
      <color indexed="8"/>
      <name val="Calibri"/>
      <family val="2"/>
      <scheme val="minor"/>
    </font>
    <font>
      <b/>
      <sz val="9"/>
      <color indexed="81"/>
      <name val="Tahoma"/>
      <family val="2"/>
    </font>
    <font>
      <sz val="9"/>
      <color indexed="81"/>
      <name val="Tahoma"/>
      <family val="2"/>
    </font>
    <font>
      <i/>
      <sz val="11"/>
      <color theme="1"/>
      <name val="Arial Narrow"/>
      <family val="2"/>
    </font>
    <font>
      <b/>
      <sz val="11"/>
      <color theme="1"/>
      <name val="Calibri"/>
      <family val="2"/>
      <scheme val="minor"/>
    </font>
    <font>
      <sz val="11"/>
      <color theme="1"/>
      <name val="Calibri"/>
      <family val="2"/>
      <scheme val="minor"/>
    </font>
    <font>
      <b/>
      <sz val="11"/>
      <color rgb="FF000000"/>
      <name val="Arial Narrow"/>
      <family val="2"/>
    </font>
    <font>
      <i/>
      <sz val="11"/>
      <name val="Arial Narrow"/>
      <family val="2"/>
    </font>
    <font>
      <sz val="11"/>
      <color rgb="FF0070C0"/>
      <name val="Arial Narrow"/>
      <family val="2"/>
    </font>
    <font>
      <sz val="11"/>
      <color rgb="FFFF0000"/>
      <name val="Arial Narrow"/>
      <family val="2"/>
    </font>
    <font>
      <b/>
      <sz val="11"/>
      <name val="Calibri"/>
      <family val="2"/>
      <scheme val="minor"/>
    </font>
    <font>
      <sz val="11"/>
      <color theme="9"/>
      <name val="Arial Narrow"/>
      <family val="2"/>
    </font>
    <font>
      <sz val="11"/>
      <color theme="1"/>
      <name val="Arial"/>
      <family val="2"/>
    </font>
    <font>
      <b/>
      <sz val="11"/>
      <color theme="1"/>
      <name val="Arial"/>
      <family val="2"/>
    </font>
    <font>
      <sz val="8"/>
      <name val="Calibri"/>
      <family val="2"/>
      <scheme val="minor"/>
    </font>
    <font>
      <sz val="10"/>
      <name val="Arial"/>
      <family val="2"/>
    </font>
    <font>
      <u/>
      <sz val="11"/>
      <color theme="10"/>
      <name val="Calibri"/>
      <family val="2"/>
      <scheme val="minor"/>
    </font>
    <font>
      <b/>
      <sz val="10"/>
      <name val="Arial"/>
      <family val="2"/>
    </font>
    <font>
      <b/>
      <u/>
      <sz val="20"/>
      <color theme="1"/>
      <name val="Arial Narrow"/>
      <family val="2"/>
    </font>
    <font>
      <b/>
      <sz val="14"/>
      <color theme="1"/>
      <name val="Arial Narrow"/>
      <family val="2"/>
    </font>
    <font>
      <b/>
      <sz val="13"/>
      <color theme="1"/>
      <name val="Arial Narrow"/>
      <family val="2"/>
    </font>
    <font>
      <b/>
      <sz val="11"/>
      <color indexed="30"/>
      <name val="Arial Narrow"/>
      <family val="2"/>
    </font>
    <font>
      <b/>
      <sz val="9"/>
      <name val="Arial Narrow"/>
      <family val="2"/>
    </font>
    <font>
      <b/>
      <sz val="9"/>
      <color theme="1"/>
      <name val="Arial Narrow"/>
      <family val="2"/>
    </font>
    <font>
      <b/>
      <sz val="15"/>
      <name val="Arial Narrow"/>
      <family val="2"/>
    </font>
    <font>
      <b/>
      <sz val="15"/>
      <color indexed="8"/>
      <name val="Arial Narrow"/>
      <family val="2"/>
    </font>
    <font>
      <sz val="15"/>
      <color theme="1"/>
      <name val="Arial Narrow"/>
      <family val="2"/>
    </font>
    <font>
      <sz val="11"/>
      <color rgb="FF000000"/>
      <name val="Calibri"/>
      <family val="2"/>
      <scheme val="minor"/>
    </font>
    <font>
      <b/>
      <i/>
      <sz val="11"/>
      <color theme="1"/>
      <name val="Arial Narrow"/>
      <family val="2"/>
    </font>
    <font>
      <sz val="13"/>
      <color rgb="FFFFFFFF"/>
      <name val="Segoe UI"/>
      <family val="2"/>
    </font>
    <font>
      <b/>
      <sz val="10"/>
      <color theme="0"/>
      <name val="Arial Narrow"/>
      <family val="2"/>
    </font>
    <font>
      <sz val="10"/>
      <color theme="0"/>
      <name val="Arial Narrow"/>
      <family val="2"/>
    </font>
    <font>
      <sz val="10"/>
      <color theme="1"/>
      <name val="Arial Narrow"/>
      <family val="2"/>
    </font>
    <font>
      <sz val="10"/>
      <name val="Arial Narrow"/>
      <family val="2"/>
    </font>
    <font>
      <sz val="10"/>
      <color indexed="8"/>
      <name val="Arial Narrow"/>
      <family val="2"/>
    </font>
    <font>
      <b/>
      <sz val="10"/>
      <color theme="1"/>
      <name val="Arial Narrow"/>
      <family val="2"/>
    </font>
    <font>
      <b/>
      <sz val="14"/>
      <color indexed="8"/>
      <name val="Arial Narrow"/>
      <family val="2"/>
    </font>
    <font>
      <sz val="10"/>
      <color theme="1"/>
      <name val="Arial"/>
      <family val="2"/>
    </font>
    <font>
      <b/>
      <sz val="10"/>
      <color theme="1"/>
      <name val="Arial"/>
      <family val="2"/>
    </font>
    <font>
      <sz val="10"/>
      <color rgb="FFFF0000"/>
      <name val="Arial"/>
      <family val="2"/>
    </font>
    <font>
      <sz val="9"/>
      <color theme="1"/>
      <name val="Arial Narrow"/>
      <family val="2"/>
    </font>
    <font>
      <b/>
      <sz val="13"/>
      <color theme="1"/>
      <name val="Arial"/>
      <family val="2"/>
    </font>
    <font>
      <b/>
      <sz val="11"/>
      <color rgb="FF000000"/>
      <name val="Arial"/>
      <family val="2"/>
    </font>
    <font>
      <sz val="11"/>
      <color rgb="FF000000"/>
      <name val="Arial"/>
      <family val="2"/>
    </font>
    <font>
      <b/>
      <sz val="13"/>
      <color rgb="FF000000"/>
      <name val="Arial"/>
      <family val="2"/>
    </font>
    <font>
      <b/>
      <sz val="12"/>
      <color theme="1"/>
      <name val="Arial"/>
      <family val="2"/>
    </font>
    <font>
      <sz val="12"/>
      <color theme="1"/>
      <name val="Arial"/>
      <family val="2"/>
    </font>
    <font>
      <b/>
      <sz val="20"/>
      <color theme="1"/>
      <name val="Arial"/>
      <family val="2"/>
    </font>
    <font>
      <b/>
      <sz val="20"/>
      <name val="Arial"/>
      <family val="2"/>
    </font>
    <font>
      <b/>
      <sz val="11"/>
      <name val="Arial"/>
      <family val="2"/>
    </font>
    <font>
      <b/>
      <sz val="11"/>
      <color rgb="FFFF0000"/>
      <name val="Arial"/>
      <family val="2"/>
    </font>
    <font>
      <b/>
      <sz val="14"/>
      <color rgb="FFFF0000"/>
      <name val="Arial"/>
      <family val="2"/>
    </font>
    <font>
      <sz val="11"/>
      <name val="Arial"/>
      <family val="2"/>
    </font>
    <font>
      <i/>
      <sz val="11"/>
      <name val="Arial"/>
      <family val="2"/>
    </font>
    <font>
      <sz val="11"/>
      <color indexed="8"/>
      <name val="Arial"/>
      <family val="2"/>
    </font>
    <font>
      <i/>
      <sz val="11"/>
      <color indexed="8"/>
      <name val="Arial"/>
      <family val="2"/>
    </font>
    <font>
      <b/>
      <sz val="11"/>
      <color indexed="8"/>
      <name val="Arial"/>
      <family val="2"/>
    </font>
    <font>
      <sz val="11"/>
      <color indexed="10"/>
      <name val="Arial"/>
      <family val="2"/>
    </font>
    <font>
      <i/>
      <sz val="11"/>
      <color theme="1"/>
      <name val="Arial"/>
      <family val="2"/>
    </font>
    <font>
      <u/>
      <sz val="11"/>
      <color indexed="40"/>
      <name val="Arial"/>
      <family val="2"/>
    </font>
    <font>
      <sz val="11"/>
      <color indexed="30"/>
      <name val="Arial"/>
      <family val="2"/>
    </font>
    <font>
      <sz val="11"/>
      <color rgb="FF0070C0"/>
      <name val="Arial"/>
      <family val="2"/>
    </font>
    <font>
      <sz val="11"/>
      <color theme="8"/>
      <name val="Arial"/>
      <family val="2"/>
    </font>
    <font>
      <u/>
      <sz val="11"/>
      <color theme="10"/>
      <name val="Arial"/>
      <family val="2"/>
    </font>
    <font>
      <sz val="11"/>
      <color rgb="FF000000"/>
      <name val="Arial"/>
      <family val="2"/>
    </font>
    <font>
      <b/>
      <u/>
      <sz val="11"/>
      <name val="Arial"/>
      <family val="2"/>
    </font>
    <font>
      <sz val="11"/>
      <color rgb="FF263238"/>
      <name val="Arial"/>
      <family val="2"/>
    </font>
    <font>
      <sz val="11"/>
      <color rgb="FFFF0000"/>
      <name val="Arial"/>
      <family val="2"/>
    </font>
    <font>
      <i/>
      <sz val="11"/>
      <color rgb="FF0070C0"/>
      <name val="Arial"/>
      <family val="2"/>
    </font>
    <font>
      <i/>
      <sz val="11"/>
      <color rgb="FF000000"/>
      <name val="Arial"/>
      <family val="2"/>
    </font>
    <font>
      <b/>
      <sz val="11"/>
      <color theme="9"/>
      <name val="Arial"/>
      <family val="2"/>
    </font>
    <font>
      <sz val="11"/>
      <color theme="9"/>
      <name val="Arial"/>
      <family val="2"/>
    </font>
    <font>
      <b/>
      <sz val="11"/>
      <color theme="5"/>
      <name val="Arial"/>
      <family val="2"/>
    </font>
    <font>
      <b/>
      <sz val="11"/>
      <color rgb="FF33CC33"/>
      <name val="Arial"/>
      <family val="2"/>
    </font>
    <font>
      <b/>
      <i/>
      <sz val="11"/>
      <color rgb="FF000000"/>
      <name val="Arial"/>
      <family val="2"/>
    </font>
    <font>
      <b/>
      <sz val="11"/>
      <color rgb="FF92D050"/>
      <name val="Arial"/>
      <family val="2"/>
    </font>
    <font>
      <sz val="11"/>
      <color rgb="FF92D050"/>
      <name val="Arial"/>
      <family val="2"/>
    </font>
    <font>
      <b/>
      <i/>
      <sz val="11"/>
      <name val="Arial"/>
      <family val="2"/>
    </font>
    <font>
      <i/>
      <sz val="9"/>
      <color theme="1"/>
      <name val="Arial"/>
      <family val="2"/>
    </font>
    <font>
      <b/>
      <i/>
      <sz val="11"/>
      <color theme="1"/>
      <name val="Arial"/>
      <family val="2"/>
    </font>
    <font>
      <b/>
      <sz val="11"/>
      <color rgb="FF0070C0"/>
      <name val="Arial"/>
      <family val="2"/>
    </font>
    <font>
      <sz val="7.7"/>
      <color theme="1"/>
      <name val="Arial"/>
      <family val="2"/>
    </font>
    <font>
      <b/>
      <u/>
      <sz val="20"/>
      <color theme="1"/>
      <name val="Arial"/>
      <family val="2"/>
    </font>
    <font>
      <b/>
      <sz val="14"/>
      <color theme="1"/>
      <name val="Arial"/>
      <family val="2"/>
    </font>
    <font>
      <b/>
      <sz val="11"/>
      <color rgb="FF70AD47"/>
      <name val="Arial"/>
      <family val="2"/>
    </font>
    <font>
      <sz val="13"/>
      <color theme="1"/>
      <name val="Arial"/>
      <family val="2"/>
    </font>
    <font>
      <sz val="11"/>
      <color theme="1"/>
      <name val="Arial "/>
    </font>
    <font>
      <b/>
      <sz val="11"/>
      <color theme="1"/>
      <name val="Arial "/>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EAEAEA"/>
        <bgColor indexed="64"/>
      </patternFill>
    </fill>
    <fill>
      <patternFill patternType="solid">
        <fgColor rgb="FFFFE5FF"/>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
      <patternFill patternType="solid">
        <fgColor theme="2"/>
        <bgColor indexed="64"/>
      </patternFill>
    </fill>
    <fill>
      <patternFill patternType="solid">
        <fgColor rgb="FFD9FBD1"/>
        <bgColor indexed="64"/>
      </patternFill>
    </fill>
    <fill>
      <patternFill patternType="solid">
        <fgColor rgb="FFE1E1FF"/>
        <bgColor indexed="64"/>
      </patternFill>
    </fill>
    <fill>
      <patternFill patternType="solid">
        <fgColor rgb="FFFFCCFF"/>
        <bgColor indexed="64"/>
      </patternFill>
    </fill>
    <fill>
      <patternFill patternType="solid">
        <fgColor rgb="FFCCFF99"/>
        <bgColor indexed="64"/>
      </patternFill>
    </fill>
    <fill>
      <patternFill patternType="solid">
        <fgColor rgb="FFFFC000"/>
        <bgColor indexed="64"/>
      </patternFill>
    </fill>
    <fill>
      <patternFill patternType="solid">
        <fgColor rgb="FFE7E7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13">
    <xf numFmtId="0" fontId="0" fillId="0" borderId="0"/>
    <xf numFmtId="0" fontId="9" fillId="0" borderId="0"/>
    <xf numFmtId="9" fontId="14" fillId="0" borderId="0" applyFont="0" applyFill="0" applyBorder="0" applyAlignment="0" applyProtection="0"/>
    <xf numFmtId="44" fontId="14" fillId="0" borderId="0" applyFont="0" applyFill="0" applyBorder="0" applyAlignment="0" applyProtection="0"/>
    <xf numFmtId="0" fontId="25" fillId="0" borderId="0" applyNumberForma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24" fillId="0" borderId="0" applyFont="0" applyFill="0" applyBorder="0" applyAlignment="0" applyProtection="0"/>
    <xf numFmtId="0" fontId="24" fillId="0" borderId="0"/>
  </cellStyleXfs>
  <cellXfs count="846">
    <xf numFmtId="0" fontId="0" fillId="0" borderId="0" xfId="0"/>
    <xf numFmtId="0" fontId="3" fillId="0" borderId="1" xfId="0" applyFont="1" applyBorder="1" applyAlignment="1">
      <alignment horizontal="center" vertical="top"/>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2" borderId="1" xfId="0" applyFont="1" applyFill="1" applyBorder="1" applyAlignment="1">
      <alignment horizontal="justify" vertical="top" wrapText="1"/>
    </xf>
    <xf numFmtId="0" fontId="8" fillId="0" borderId="1" xfId="0" applyFont="1" applyBorder="1" applyAlignment="1">
      <alignment horizontal="justify" vertical="top" wrapText="1"/>
    </xf>
    <xf numFmtId="0" fontId="3" fillId="0" borderId="0" xfId="0" applyFont="1"/>
    <xf numFmtId="0" fontId="3" fillId="0" borderId="0" xfId="0" applyFont="1" applyAlignment="1">
      <alignment vertical="top"/>
    </xf>
    <xf numFmtId="0" fontId="3" fillId="0" borderId="1" xfId="0" applyFont="1" applyBorder="1" applyAlignment="1">
      <alignment horizontal="justify" vertical="top"/>
    </xf>
    <xf numFmtId="0" fontId="3"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1" xfId="0"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14" fontId="3" fillId="0" borderId="1" xfId="0" applyNumberFormat="1" applyFont="1" applyBorder="1" applyAlignment="1">
      <alignment horizontal="center" vertical="top" wrapText="1"/>
    </xf>
    <xf numFmtId="0" fontId="3" fillId="0" borderId="0" xfId="0" applyFont="1" applyAlignment="1">
      <alignment horizontal="center" vertical="top"/>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0" fontId="3" fillId="0" borderId="4" xfId="0" applyFont="1" applyBorder="1" applyAlignment="1">
      <alignment horizontal="center" vertical="top" wrapText="1"/>
    </xf>
    <xf numFmtId="0" fontId="3" fillId="0" borderId="1" xfId="0" applyFont="1" applyBorder="1"/>
    <xf numFmtId="0" fontId="3" fillId="0" borderId="2" xfId="0" applyFont="1" applyBorder="1" applyAlignment="1">
      <alignment horizontal="justify" vertical="top" wrapText="1"/>
    </xf>
    <xf numFmtId="0" fontId="3" fillId="0" borderId="0" xfId="0" applyFont="1" applyAlignment="1">
      <alignment wrapText="1"/>
    </xf>
    <xf numFmtId="0" fontId="3" fillId="0" borderId="0" xfId="0" applyFont="1" applyAlignment="1">
      <alignment horizontal="center"/>
    </xf>
    <xf numFmtId="0" fontId="3" fillId="0" borderId="1" xfId="0" applyFont="1" applyBorder="1" applyAlignment="1">
      <alignment horizontal="center"/>
    </xf>
    <xf numFmtId="14" fontId="6"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top"/>
    </xf>
    <xf numFmtId="14" fontId="3" fillId="0" borderId="4" xfId="0" applyNumberFormat="1" applyFont="1" applyBorder="1" applyAlignment="1">
      <alignment horizontal="center" vertical="top"/>
    </xf>
    <xf numFmtId="14" fontId="3" fillId="0" borderId="1" xfId="0" applyNumberFormat="1" applyFont="1" applyBorder="1" applyAlignment="1">
      <alignment horizontal="justify" vertical="top" wrapText="1"/>
    </xf>
    <xf numFmtId="14" fontId="1" fillId="0" borderId="1" xfId="0" applyNumberFormat="1" applyFont="1" applyBorder="1" applyAlignment="1">
      <alignment horizontal="justify" vertical="top" wrapText="1"/>
    </xf>
    <xf numFmtId="0" fontId="3" fillId="0" borderId="2" xfId="0" applyFont="1" applyBorder="1" applyAlignment="1">
      <alignment vertical="top" wrapText="1"/>
    </xf>
    <xf numFmtId="0" fontId="1" fillId="6" borderId="1" xfId="0" applyFont="1" applyFill="1" applyBorder="1" applyAlignment="1">
      <alignment horizontal="center" vertical="center" wrapText="1"/>
    </xf>
    <xf numFmtId="0" fontId="3" fillId="2" borderId="1" xfId="0" applyFont="1" applyFill="1" applyBorder="1" applyAlignment="1">
      <alignment vertical="top" wrapText="1"/>
    </xf>
    <xf numFmtId="1" fontId="3" fillId="0" borderId="1" xfId="0" applyNumberFormat="1" applyFont="1" applyBorder="1" applyAlignment="1">
      <alignment horizontal="center" vertical="top" wrapText="1"/>
    </xf>
    <xf numFmtId="14" fontId="6" fillId="0" borderId="1" xfId="0" applyNumberFormat="1" applyFont="1" applyBorder="1" applyAlignment="1" applyProtection="1">
      <alignment horizontal="center" vertical="top" wrapText="1"/>
      <protection locked="0"/>
    </xf>
    <xf numFmtId="0" fontId="6" fillId="2" borderId="1" xfId="0" applyFont="1" applyFill="1" applyBorder="1" applyAlignment="1">
      <alignment horizontal="justify" vertical="top" wrapText="1"/>
    </xf>
    <xf numFmtId="0" fontId="6" fillId="2" borderId="1" xfId="0" applyFont="1" applyFill="1" applyBorder="1" applyAlignment="1" applyProtection="1">
      <alignment horizontal="justify" vertical="top" wrapText="1"/>
      <protection locked="0"/>
    </xf>
    <xf numFmtId="0" fontId="8" fillId="0" borderId="1" xfId="0" applyFont="1" applyBorder="1" applyAlignment="1">
      <alignment vertical="top" wrapText="1"/>
    </xf>
    <xf numFmtId="0" fontId="3" fillId="0" borderId="0" xfId="0" applyFont="1" applyAlignment="1">
      <alignment vertical="center"/>
    </xf>
    <xf numFmtId="0" fontId="1" fillId="5" borderId="1" xfId="0" applyFont="1" applyFill="1" applyBorder="1" applyAlignment="1">
      <alignment horizontal="center" vertical="center" wrapText="1"/>
    </xf>
    <xf numFmtId="0" fontId="1" fillId="0" borderId="0" xfId="0" applyFont="1" applyAlignment="1">
      <alignment vertical="center"/>
    </xf>
    <xf numFmtId="14" fontId="6" fillId="2" borderId="1" xfId="0" applyNumberFormat="1" applyFont="1" applyFill="1" applyBorder="1" applyAlignment="1">
      <alignment horizontal="center" vertical="top" wrapText="1"/>
    </xf>
    <xf numFmtId="0" fontId="3" fillId="2" borderId="0" xfId="0" applyFont="1" applyFill="1"/>
    <xf numFmtId="0" fontId="21" fillId="0" borderId="1" xfId="0" applyFont="1" applyBorder="1" applyAlignment="1">
      <alignment horizontal="justify" vertical="top" wrapText="1"/>
    </xf>
    <xf numFmtId="0" fontId="1" fillId="0" borderId="0" xfId="0" applyFont="1" applyAlignment="1">
      <alignment horizontal="center"/>
    </xf>
    <xf numFmtId="14" fontId="24" fillId="0" borderId="1" xfId="0" applyNumberFormat="1" applyFont="1" applyBorder="1" applyAlignment="1">
      <alignment horizontal="center" vertical="top" wrapText="1"/>
    </xf>
    <xf numFmtId="0" fontId="0" fillId="0" borderId="0" xfId="0" applyAlignment="1">
      <alignment wrapText="1"/>
    </xf>
    <xf numFmtId="0" fontId="6" fillId="0" borderId="2" xfId="0" applyFont="1" applyBorder="1" applyAlignment="1">
      <alignment vertical="top" wrapText="1"/>
    </xf>
    <xf numFmtId="0" fontId="24" fillId="0" borderId="1" xfId="0" applyFont="1" applyBorder="1" applyAlignment="1">
      <alignment horizontal="justify" vertical="top" wrapText="1"/>
    </xf>
    <xf numFmtId="14" fontId="6" fillId="2" borderId="2" xfId="0" applyNumberFormat="1" applyFont="1" applyFill="1" applyBorder="1" applyAlignment="1">
      <alignment horizontal="center" vertical="top" wrapText="1"/>
    </xf>
    <xf numFmtId="14" fontId="6" fillId="2" borderId="5" xfId="0" applyNumberFormat="1" applyFont="1" applyFill="1" applyBorder="1" applyAlignment="1">
      <alignment horizontal="center" vertical="top" wrapText="1"/>
    </xf>
    <xf numFmtId="0" fontId="6" fillId="0" borderId="5" xfId="0" applyFont="1" applyBorder="1" applyAlignment="1">
      <alignment vertical="top"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vertical="center"/>
    </xf>
    <xf numFmtId="0" fontId="1" fillId="2" borderId="0" xfId="0" applyFont="1" applyFill="1" applyAlignment="1">
      <alignment horizontal="center" vertical="center" wrapText="1"/>
    </xf>
    <xf numFmtId="0" fontId="1" fillId="3"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8" borderId="1" xfId="0" applyFont="1" applyFill="1" applyBorder="1" applyAlignment="1">
      <alignment horizontal="center" vertical="center"/>
    </xf>
    <xf numFmtId="0" fontId="3" fillId="2" borderId="0" xfId="0" applyFont="1" applyFill="1" applyAlignment="1">
      <alignment horizontal="center" vertical="center"/>
    </xf>
    <xf numFmtId="0" fontId="3" fillId="0" borderId="7"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9" fontId="3" fillId="0" borderId="15" xfId="0" applyNumberFormat="1" applyFont="1" applyBorder="1" applyAlignment="1">
      <alignment vertical="center"/>
    </xf>
    <xf numFmtId="9" fontId="3" fillId="0" borderId="15" xfId="0" applyNumberFormat="1"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9" fontId="3" fillId="0" borderId="0" xfId="0" applyNumberFormat="1" applyFont="1" applyAlignment="1">
      <alignment horizontal="center" vertical="center"/>
    </xf>
    <xf numFmtId="0" fontId="30" fillId="0" borderId="7" xfId="0" applyFont="1" applyBorder="1" applyAlignment="1">
      <alignment horizontal="left" vertical="center"/>
    </xf>
    <xf numFmtId="0" fontId="30" fillId="0" borderId="15" xfId="0" applyFont="1" applyBorder="1" applyAlignment="1">
      <alignment horizontal="left" vertical="center"/>
    </xf>
    <xf numFmtId="0" fontId="30"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left" vertical="center"/>
    </xf>
    <xf numFmtId="9" fontId="30" fillId="0" borderId="15" xfId="0" applyNumberFormat="1" applyFont="1" applyBorder="1" applyAlignment="1">
      <alignment horizontal="center" vertical="center"/>
    </xf>
    <xf numFmtId="0" fontId="30" fillId="0" borderId="0" xfId="0" applyFont="1" applyAlignment="1">
      <alignment vertical="center"/>
    </xf>
    <xf numFmtId="0" fontId="35" fillId="0" borderId="0" xfId="0" applyFont="1" applyAlignment="1">
      <alignment vertical="center"/>
    </xf>
    <xf numFmtId="0" fontId="2" fillId="5"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10" fontId="6" fillId="0" borderId="1" xfId="0" applyNumberFormat="1" applyFont="1" applyBorder="1" applyAlignment="1">
      <alignment horizontal="center" vertical="top" wrapText="1"/>
    </xf>
    <xf numFmtId="165" fontId="3" fillId="0" borderId="1" xfId="0" applyNumberFormat="1" applyFont="1" applyBorder="1" applyAlignment="1">
      <alignment horizontal="justify" vertical="top" wrapText="1"/>
    </xf>
    <xf numFmtId="9" fontId="2" fillId="0" borderId="1" xfId="0" applyNumberFormat="1" applyFont="1" applyBorder="1" applyAlignment="1">
      <alignment horizontal="center" vertical="center" wrapText="1"/>
    </xf>
    <xf numFmtId="14" fontId="1" fillId="0" borderId="1" xfId="0" applyNumberFormat="1" applyFont="1" applyBorder="1" applyAlignment="1">
      <alignment horizontal="center" vertical="top" wrapText="1"/>
    </xf>
    <xf numFmtId="9" fontId="2" fillId="16" borderId="4"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top" wrapText="1"/>
    </xf>
    <xf numFmtId="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1" fillId="5" borderId="1" xfId="0" applyFont="1" applyFill="1" applyBorder="1" applyAlignment="1">
      <alignment horizontal="center" vertical="top" wrapText="1"/>
    </xf>
    <xf numFmtId="9" fontId="6" fillId="2" borderId="1" xfId="0" applyNumberFormat="1" applyFont="1" applyFill="1" applyBorder="1" applyAlignment="1">
      <alignment horizontal="justify" vertical="top" wrapText="1"/>
    </xf>
    <xf numFmtId="165" fontId="6" fillId="0" borderId="1" xfId="0" applyNumberFormat="1" applyFont="1" applyBorder="1" applyAlignment="1">
      <alignment horizontal="justify" vertical="top" wrapText="1"/>
    </xf>
    <xf numFmtId="9" fontId="2" fillId="16" borderId="1" xfId="0" applyNumberFormat="1" applyFont="1" applyFill="1" applyBorder="1" applyAlignment="1">
      <alignment horizontal="center" vertical="center" wrapText="1"/>
    </xf>
    <xf numFmtId="165" fontId="3" fillId="2" borderId="1" xfId="0" applyNumberFormat="1" applyFont="1" applyFill="1" applyBorder="1" applyAlignment="1">
      <alignment horizontal="justify" vertical="top" wrapText="1"/>
    </xf>
    <xf numFmtId="9" fontId="2" fillId="17" borderId="1" xfId="2" applyFont="1" applyFill="1" applyBorder="1" applyAlignment="1">
      <alignment horizontal="center" vertical="center" wrapText="1"/>
    </xf>
    <xf numFmtId="0" fontId="1" fillId="0" borderId="2" xfId="0" applyFont="1" applyBorder="1" applyAlignment="1">
      <alignment horizontal="center" vertical="top" wrapText="1"/>
    </xf>
    <xf numFmtId="165" fontId="6" fillId="2" borderId="1" xfId="0" applyNumberFormat="1" applyFont="1" applyFill="1" applyBorder="1" applyAlignment="1">
      <alignment horizontal="justify" vertical="top" wrapText="1"/>
    </xf>
    <xf numFmtId="10" fontId="2" fillId="18" borderId="1" xfId="0" applyNumberFormat="1" applyFont="1" applyFill="1" applyBorder="1" applyAlignment="1">
      <alignment horizontal="center" vertical="center" wrapText="1"/>
    </xf>
    <xf numFmtId="9" fontId="2" fillId="19" borderId="4" xfId="0" applyNumberFormat="1" applyFont="1" applyFill="1" applyBorder="1" applyAlignment="1">
      <alignment horizontal="center" vertical="center" wrapText="1"/>
    </xf>
    <xf numFmtId="10" fontId="2" fillId="19" borderId="1" xfId="0" applyNumberFormat="1" applyFont="1" applyFill="1" applyBorder="1" applyAlignment="1">
      <alignment horizontal="center" vertical="center" wrapText="1"/>
    </xf>
    <xf numFmtId="9" fontId="1" fillId="19"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9" fontId="2" fillId="17" borderId="4" xfId="0" applyNumberFormat="1" applyFont="1" applyFill="1" applyBorder="1" applyAlignment="1">
      <alignment horizontal="center" vertical="center" wrapText="1"/>
    </xf>
    <xf numFmtId="0" fontId="2" fillId="5" borderId="1" xfId="0" applyFont="1" applyFill="1" applyBorder="1" applyAlignment="1">
      <alignment horizontal="center" vertical="top" textRotation="90" wrapText="1"/>
    </xf>
    <xf numFmtId="9" fontId="2" fillId="2" borderId="1" xfId="0" applyNumberFormat="1" applyFont="1" applyFill="1" applyBorder="1" applyAlignment="1">
      <alignment horizontal="center" vertical="center" wrapText="1"/>
    </xf>
    <xf numFmtId="9" fontId="2" fillId="20" borderId="4" xfId="0" applyNumberFormat="1" applyFont="1" applyFill="1" applyBorder="1" applyAlignment="1">
      <alignment horizontal="center" vertical="center" wrapText="1"/>
    </xf>
    <xf numFmtId="14" fontId="3" fillId="0" borderId="14"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3" xfId="0" applyFont="1" applyBorder="1" applyAlignment="1">
      <alignment horizontal="justify" vertical="top" wrapText="1"/>
    </xf>
    <xf numFmtId="9" fontId="2" fillId="20" borderId="1" xfId="0" applyNumberFormat="1" applyFont="1" applyFill="1" applyBorder="1" applyAlignment="1">
      <alignment horizontal="center" vertical="center" wrapText="1"/>
    </xf>
    <xf numFmtId="14" fontId="6" fillId="2" borderId="1" xfId="0" applyNumberFormat="1" applyFont="1" applyFill="1" applyBorder="1" applyAlignment="1" applyProtection="1">
      <alignment horizontal="center" vertical="top" wrapText="1"/>
      <protection locked="0"/>
    </xf>
    <xf numFmtId="166" fontId="2"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top"/>
    </xf>
    <xf numFmtId="166" fontId="2" fillId="17" borderId="1" xfId="2" applyNumberFormat="1" applyFont="1" applyFill="1" applyBorder="1" applyAlignment="1">
      <alignment horizontal="center" vertical="center" wrapText="1"/>
    </xf>
    <xf numFmtId="0" fontId="36" fillId="0" borderId="1" xfId="0" applyFont="1" applyBorder="1" applyAlignment="1">
      <alignment horizontal="justify" vertical="top" wrapText="1"/>
    </xf>
    <xf numFmtId="0" fontId="6" fillId="0" borderId="3" xfId="0" applyFont="1" applyBorder="1" applyAlignment="1" applyProtection="1">
      <alignment horizontal="justify" vertical="top" wrapText="1"/>
      <protection locked="0"/>
    </xf>
    <xf numFmtId="9" fontId="1" fillId="0" borderId="1" xfId="0" applyNumberFormat="1" applyFont="1" applyBorder="1" applyAlignment="1">
      <alignment horizontal="center" vertical="top"/>
    </xf>
    <xf numFmtId="9" fontId="3" fillId="0" borderId="1" xfId="0" applyNumberFormat="1" applyFont="1" applyBorder="1" applyAlignment="1">
      <alignment horizontal="left" vertical="top" wrapText="1"/>
    </xf>
    <xf numFmtId="165" fontId="1" fillId="0" borderId="1" xfId="0" applyNumberFormat="1" applyFont="1" applyBorder="1" applyAlignment="1">
      <alignment horizontal="center" vertical="top" wrapText="1"/>
    </xf>
    <xf numFmtId="9" fontId="6" fillId="0" borderId="1" xfId="0" applyNumberFormat="1" applyFont="1" applyBorder="1" applyAlignment="1">
      <alignment horizontal="justify" vertical="top" wrapText="1"/>
    </xf>
    <xf numFmtId="10" fontId="6" fillId="0" borderId="1" xfId="0" applyNumberFormat="1" applyFont="1" applyBorder="1" applyAlignment="1">
      <alignment vertical="center" wrapText="1"/>
    </xf>
    <xf numFmtId="9" fontId="2" fillId="17"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xf>
    <xf numFmtId="9" fontId="6" fillId="0" borderId="3" xfId="0" applyNumberFormat="1" applyFont="1" applyBorder="1" applyAlignment="1">
      <alignment horizontal="justify" vertical="top" wrapText="1"/>
    </xf>
    <xf numFmtId="14" fontId="6" fillId="2" borderId="2" xfId="0" applyNumberFormat="1" applyFont="1" applyFill="1" applyBorder="1" applyAlignment="1">
      <alignment vertical="top" wrapText="1"/>
    </xf>
    <xf numFmtId="1" fontId="6" fillId="2" borderId="2" xfId="0" applyNumberFormat="1" applyFont="1" applyFill="1" applyBorder="1" applyAlignment="1">
      <alignment vertical="top" wrapText="1"/>
    </xf>
    <xf numFmtId="9" fontId="6" fillId="2" borderId="2" xfId="0" applyNumberFormat="1" applyFont="1" applyFill="1" applyBorder="1" applyAlignment="1">
      <alignment vertical="top" wrapText="1"/>
    </xf>
    <xf numFmtId="9" fontId="2" fillId="19" borderId="1" xfId="0" applyNumberFormat="1" applyFont="1" applyFill="1" applyBorder="1" applyAlignment="1">
      <alignment horizontal="center" vertical="center" wrapText="1"/>
    </xf>
    <xf numFmtId="0" fontId="38" fillId="0" borderId="1" xfId="0" applyFont="1" applyBorder="1" applyAlignment="1">
      <alignment horizontal="justify" vertical="top"/>
    </xf>
    <xf numFmtId="14" fontId="6" fillId="2" borderId="5" xfId="0" applyNumberFormat="1" applyFont="1" applyFill="1" applyBorder="1" applyAlignment="1">
      <alignment vertical="top" wrapText="1"/>
    </xf>
    <xf numFmtId="1" fontId="6" fillId="2" borderId="5" xfId="0" applyNumberFormat="1" applyFont="1" applyFill="1" applyBorder="1" applyAlignment="1">
      <alignment vertical="top" wrapText="1"/>
    </xf>
    <xf numFmtId="9" fontId="6" fillId="2" borderId="5" xfId="0" applyNumberFormat="1" applyFont="1" applyFill="1" applyBorder="1" applyAlignment="1">
      <alignment vertical="top" wrapText="1"/>
    </xf>
    <xf numFmtId="9" fontId="2" fillId="0" borderId="2" xfId="0" applyNumberFormat="1" applyFont="1" applyBorder="1" applyAlignment="1">
      <alignment horizontal="center" vertical="center" wrapText="1"/>
    </xf>
    <xf numFmtId="9" fontId="2" fillId="19" borderId="5" xfId="0" applyNumberFormat="1"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1" fontId="3" fillId="0" borderId="4" xfId="0" applyNumberFormat="1" applyFont="1" applyBorder="1" applyAlignment="1">
      <alignment horizontal="center" vertical="top"/>
    </xf>
    <xf numFmtId="0" fontId="21" fillId="0" borderId="1" xfId="0" applyFont="1" applyBorder="1" applyAlignment="1">
      <alignment vertical="top" wrapText="1"/>
    </xf>
    <xf numFmtId="0" fontId="25" fillId="0" borderId="1" xfId="4" applyBorder="1" applyAlignment="1">
      <alignment horizontal="justify" vertical="top" wrapText="1"/>
    </xf>
    <xf numFmtId="14" fontId="1" fillId="2" borderId="1" xfId="0" applyNumberFormat="1" applyFont="1" applyFill="1" applyBorder="1" applyAlignment="1">
      <alignment horizontal="center" vertical="top" wrapText="1"/>
    </xf>
    <xf numFmtId="0" fontId="1" fillId="0" borderId="4" xfId="0" applyFont="1" applyBorder="1" applyAlignment="1">
      <alignment horizontal="center" vertical="top" wrapText="1"/>
    </xf>
    <xf numFmtId="9" fontId="1" fillId="0" borderId="4" xfId="0" applyNumberFormat="1" applyFont="1" applyBorder="1" applyAlignment="1">
      <alignment horizontal="center" vertical="center"/>
    </xf>
    <xf numFmtId="0" fontId="40" fillId="0" borderId="0" xfId="0" applyFont="1" applyAlignment="1">
      <alignment horizontal="justify" vertical="center" wrapText="1"/>
    </xf>
    <xf numFmtId="9" fontId="40" fillId="0" borderId="0" xfId="0" applyNumberFormat="1" applyFont="1" applyAlignment="1">
      <alignment horizontal="justify" vertical="center" wrapText="1"/>
    </xf>
    <xf numFmtId="0" fontId="41" fillId="0" borderId="0" xfId="0" applyFont="1" applyAlignment="1">
      <alignment horizontal="justify" vertical="center" wrapText="1"/>
    </xf>
    <xf numFmtId="0" fontId="42" fillId="0" borderId="0" xfId="0" applyFont="1" applyAlignment="1">
      <alignment horizontal="center" vertical="center" wrapText="1"/>
    </xf>
    <xf numFmtId="0" fontId="2" fillId="0" borderId="0" xfId="0" applyFont="1" applyAlignment="1">
      <alignment horizontal="center" vertical="center" wrapText="1"/>
    </xf>
    <xf numFmtId="10" fontId="1" fillId="0" borderId="0" xfId="0" applyNumberFormat="1" applyFont="1" applyAlignment="1">
      <alignment horizontal="right" vertical="center" wrapText="1"/>
    </xf>
    <xf numFmtId="0" fontId="3" fillId="0" borderId="0" xfId="0" applyFont="1" applyAlignment="1">
      <alignment horizontal="justify" vertical="center" wrapText="1"/>
    </xf>
    <xf numFmtId="9" fontId="2" fillId="0" borderId="0" xfId="0" applyNumberFormat="1" applyFont="1" applyAlignment="1">
      <alignment horizontal="center" vertical="center" wrapText="1"/>
    </xf>
    <xf numFmtId="0" fontId="43" fillId="0" borderId="0" xfId="0" applyFont="1" applyAlignment="1">
      <alignment horizontal="justify" vertical="center" wrapText="1"/>
    </xf>
    <xf numFmtId="9" fontId="1" fillId="0" borderId="0" xfId="0" applyNumberFormat="1" applyFont="1" applyAlignment="1">
      <alignment vertical="center"/>
    </xf>
    <xf numFmtId="0" fontId="39" fillId="0" borderId="16" xfId="0" applyFont="1" applyBorder="1" applyAlignment="1">
      <alignment horizontal="right" vertical="center" wrapText="1"/>
    </xf>
    <xf numFmtId="0" fontId="39" fillId="0" borderId="0" xfId="0" applyFont="1" applyAlignment="1">
      <alignment horizontal="right" vertical="center" wrapText="1"/>
    </xf>
    <xf numFmtId="0" fontId="40" fillId="0" borderId="0" xfId="0" applyFont="1" applyAlignment="1">
      <alignment horizontal="right" vertical="center" wrapText="1"/>
    </xf>
    <xf numFmtId="44" fontId="41" fillId="0" borderId="0" xfId="3" applyFont="1" applyBorder="1" applyAlignment="1">
      <alignment horizontal="center" vertical="center" wrapText="1"/>
    </xf>
    <xf numFmtId="0" fontId="41" fillId="0" borderId="0" xfId="0" applyFont="1" applyAlignment="1">
      <alignment horizontal="center" vertical="center" wrapText="1"/>
    </xf>
    <xf numFmtId="10" fontId="39"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1" fillId="0" borderId="10" xfId="0" applyFont="1" applyBorder="1" applyAlignment="1">
      <alignment horizontal="justify" vertical="center" wrapText="1"/>
    </xf>
    <xf numFmtId="0" fontId="44" fillId="6" borderId="1" xfId="0" applyFont="1" applyFill="1" applyBorder="1" applyAlignment="1">
      <alignment horizontal="left" vertical="center" wrapText="1"/>
    </xf>
    <xf numFmtId="10" fontId="2" fillId="6" borderId="1" xfId="0" applyNumberFormat="1" applyFont="1" applyFill="1" applyBorder="1" applyAlignment="1">
      <alignment horizontal="center" vertical="center" wrapText="1"/>
    </xf>
    <xf numFmtId="0" fontId="3" fillId="0" borderId="10" xfId="0" applyFont="1" applyBorder="1" applyAlignment="1">
      <alignment horizontal="justify" vertical="center" wrapText="1"/>
    </xf>
    <xf numFmtId="0" fontId="44" fillId="6" borderId="1" xfId="0" applyFont="1" applyFill="1" applyBorder="1" applyAlignment="1">
      <alignment vertical="center" wrapText="1"/>
    </xf>
    <xf numFmtId="0" fontId="43" fillId="0" borderId="10" xfId="0" applyFont="1" applyBorder="1" applyAlignment="1">
      <alignment horizontal="justify" vertical="center" wrapText="1"/>
    </xf>
    <xf numFmtId="0" fontId="3" fillId="0" borderId="10" xfId="0" applyFont="1" applyBorder="1" applyAlignment="1">
      <alignment vertical="center"/>
    </xf>
    <xf numFmtId="10" fontId="2" fillId="6" borderId="0" xfId="0" applyNumberFormat="1" applyFont="1" applyFill="1" applyAlignment="1">
      <alignment horizontal="center" vertical="center" wrapText="1"/>
    </xf>
    <xf numFmtId="9" fontId="1" fillId="0" borderId="2" xfId="0" applyNumberFormat="1" applyFont="1" applyBorder="1" applyAlignment="1">
      <alignment vertical="top"/>
    </xf>
    <xf numFmtId="9" fontId="1" fillId="0" borderId="4" xfId="0" applyNumberFormat="1" applyFont="1" applyBorder="1" applyAlignment="1">
      <alignment vertical="top"/>
    </xf>
    <xf numFmtId="0" fontId="1" fillId="0" borderId="0" xfId="0" applyFont="1" applyAlignment="1">
      <alignment horizontal="center" vertical="center"/>
    </xf>
    <xf numFmtId="0" fontId="3" fillId="0" borderId="1" xfId="0" applyFont="1" applyBorder="1" applyAlignment="1">
      <alignment wrapText="1"/>
    </xf>
    <xf numFmtId="0" fontId="3" fillId="0" borderId="0" xfId="0" applyFont="1" applyAlignment="1">
      <alignment vertical="top" wrapText="1"/>
    </xf>
    <xf numFmtId="0" fontId="46" fillId="0" borderId="1" xfId="0" applyFont="1" applyBorder="1" applyAlignment="1" applyProtection="1">
      <alignment horizontal="justify" vertical="top" wrapText="1"/>
      <protection locked="0"/>
    </xf>
    <xf numFmtId="0" fontId="3" fillId="0" borderId="0" xfId="0" applyFont="1" applyAlignment="1">
      <alignment horizontal="left" vertical="center"/>
    </xf>
    <xf numFmtId="9" fontId="3" fillId="0" borderId="0" xfId="0" applyNumberFormat="1" applyFont="1" applyAlignment="1">
      <alignment horizontal="left" vertical="center"/>
    </xf>
    <xf numFmtId="9" fontId="1" fillId="0" borderId="0" xfId="0" applyNumberFormat="1" applyFont="1" applyAlignment="1">
      <alignment vertical="center" wrapText="1"/>
    </xf>
    <xf numFmtId="0" fontId="3"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3" fillId="2" borderId="1" xfId="0" applyFont="1" applyFill="1" applyBorder="1"/>
    <xf numFmtId="0" fontId="6" fillId="2" borderId="1" xfId="0" applyFont="1" applyFill="1" applyBorder="1" applyAlignment="1">
      <alignment horizontal="center"/>
    </xf>
    <xf numFmtId="0" fontId="6" fillId="0" borderId="1" xfId="0" applyFont="1" applyBorder="1" applyAlignment="1">
      <alignment horizontal="center"/>
    </xf>
    <xf numFmtId="0" fontId="1" fillId="0" borderId="1" xfId="0" applyFont="1" applyBorder="1" applyAlignment="1">
      <alignment horizont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1" fillId="0" borderId="0" xfId="0" applyFont="1"/>
    <xf numFmtId="0" fontId="22" fillId="3" borderId="1"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12" xfId="0" applyFont="1" applyFill="1" applyBorder="1" applyAlignment="1">
      <alignment horizontal="center" vertical="center" wrapText="1"/>
    </xf>
    <xf numFmtId="0" fontId="21" fillId="0" borderId="0" xfId="0" applyFont="1" applyAlignment="1">
      <alignment wrapText="1"/>
    </xf>
    <xf numFmtId="0" fontId="22" fillId="0" borderId="1" xfId="0" applyFont="1" applyBorder="1" applyAlignment="1">
      <alignment horizontal="center" vertical="center"/>
    </xf>
    <xf numFmtId="0" fontId="52" fillId="0" borderId="1" xfId="0" applyFont="1" applyBorder="1" applyAlignment="1">
      <alignment horizontal="justify" vertical="center"/>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9" fontId="51" fillId="0" borderId="1" xfId="0" applyNumberFormat="1" applyFont="1" applyBorder="1" applyAlignment="1">
      <alignment horizontal="center" vertical="center"/>
    </xf>
    <xf numFmtId="14" fontId="52" fillId="0" borderId="1" xfId="0" applyNumberFormat="1" applyFont="1" applyBorder="1" applyAlignment="1">
      <alignment horizontal="center" vertical="center"/>
    </xf>
    <xf numFmtId="14" fontId="52" fillId="0" borderId="4" xfId="0" applyNumberFormat="1" applyFont="1" applyBorder="1" applyAlignment="1">
      <alignment horizontal="center" vertical="center"/>
    </xf>
    <xf numFmtId="14" fontId="52" fillId="0" borderId="3" xfId="0" applyNumberFormat="1" applyFont="1" applyBorder="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50" fillId="3" borderId="1" xfId="0" applyFont="1" applyFill="1" applyBorder="1" applyAlignment="1">
      <alignment horizontal="center" vertical="center"/>
    </xf>
    <xf numFmtId="9" fontId="53" fillId="3" borderId="4" xfId="0" applyNumberFormat="1" applyFont="1" applyFill="1" applyBorder="1" applyAlignment="1">
      <alignment horizontal="center" vertical="center"/>
    </xf>
    <xf numFmtId="0" fontId="21" fillId="2" borderId="0" xfId="0" applyFont="1" applyFill="1" applyAlignment="1">
      <alignment vertical="center"/>
    </xf>
    <xf numFmtId="0" fontId="22" fillId="9" borderId="1" xfId="0" applyFont="1" applyFill="1" applyBorder="1" applyAlignment="1">
      <alignment horizontal="center" vertical="center"/>
    </xf>
    <xf numFmtId="0" fontId="22" fillId="21" borderId="1" xfId="0" applyFont="1" applyFill="1" applyBorder="1" applyAlignment="1">
      <alignment horizontal="center" vertical="center"/>
    </xf>
    <xf numFmtId="0" fontId="22" fillId="21" borderId="1" xfId="0" applyFont="1" applyFill="1" applyBorder="1" applyAlignment="1">
      <alignment horizontal="center" vertical="center" wrapText="1"/>
    </xf>
    <xf numFmtId="0" fontId="21" fillId="0" borderId="0" xfId="0" applyFont="1" applyAlignment="1">
      <alignment vertical="center"/>
    </xf>
    <xf numFmtId="0" fontId="55" fillId="2" borderId="0" xfId="0" applyFont="1" applyFill="1" applyAlignment="1">
      <alignment vertical="center"/>
    </xf>
    <xf numFmtId="0" fontId="54" fillId="2" borderId="1" xfId="0" applyFont="1" applyFill="1" applyBorder="1" applyAlignment="1">
      <alignment horizontal="center" vertical="center"/>
    </xf>
    <xf numFmtId="0" fontId="54" fillId="0" borderId="1" xfId="0" applyFont="1" applyBorder="1" applyAlignment="1">
      <alignment vertical="center" wrapText="1"/>
    </xf>
    <xf numFmtId="0" fontId="51" fillId="0" borderId="3" xfId="0" applyFont="1" applyBorder="1" applyAlignment="1">
      <alignment horizontal="center" vertical="center" wrapText="1"/>
    </xf>
    <xf numFmtId="0" fontId="54" fillId="12" borderId="1" xfId="0" applyFont="1" applyFill="1" applyBorder="1" applyAlignment="1">
      <alignment horizontal="center" vertical="center"/>
    </xf>
    <xf numFmtId="0" fontId="55" fillId="0" borderId="1" xfId="0" applyFont="1" applyBorder="1" applyAlignment="1">
      <alignment horizontal="left" vertical="center" wrapText="1"/>
    </xf>
    <xf numFmtId="0" fontId="54" fillId="22" borderId="1" xfId="0" applyFont="1" applyFill="1" applyBorder="1" applyAlignment="1">
      <alignment horizontal="center" vertical="center" wrapText="1"/>
    </xf>
    <xf numFmtId="0" fontId="55" fillId="0" borderId="1" xfId="0" applyFont="1" applyBorder="1" applyAlignment="1">
      <alignment horizontal="left" vertical="center"/>
    </xf>
    <xf numFmtId="0" fontId="54" fillId="23" borderId="1" xfId="0" applyFont="1" applyFill="1" applyBorder="1" applyAlignment="1">
      <alignment horizontal="center" vertical="center"/>
    </xf>
    <xf numFmtId="42" fontId="55" fillId="0" borderId="1" xfId="10" applyFont="1" applyBorder="1" applyAlignment="1">
      <alignment horizontal="left" vertical="center"/>
    </xf>
    <xf numFmtId="0" fontId="54" fillId="13" borderId="1" xfId="0" applyFont="1" applyFill="1" applyBorder="1" applyAlignment="1">
      <alignment horizontal="center" vertical="center"/>
    </xf>
    <xf numFmtId="0" fontId="54" fillId="24" borderId="1" xfId="0" applyFont="1" applyFill="1" applyBorder="1" applyAlignment="1">
      <alignment horizontal="center" vertical="center"/>
    </xf>
    <xf numFmtId="0" fontId="55" fillId="0" borderId="1" xfId="0" applyFont="1" applyBorder="1" applyAlignment="1">
      <alignment vertical="center"/>
    </xf>
    <xf numFmtId="0" fontId="54" fillId="25" borderId="1" xfId="0" applyFont="1" applyFill="1" applyBorder="1" applyAlignment="1">
      <alignment horizontal="center" vertical="center"/>
    </xf>
    <xf numFmtId="0" fontId="55" fillId="0" borderId="0" xfId="0" applyFont="1" applyAlignment="1">
      <alignment vertical="center"/>
    </xf>
    <xf numFmtId="0" fontId="55" fillId="0" borderId="1" xfId="0" applyFont="1" applyBorder="1" applyAlignment="1">
      <alignment horizontal="center" vertical="center"/>
    </xf>
    <xf numFmtId="41" fontId="55" fillId="0" borderId="1" xfId="9" applyFont="1" applyBorder="1" applyAlignment="1">
      <alignment horizontal="left" vertical="center"/>
    </xf>
    <xf numFmtId="0" fontId="55" fillId="0" borderId="1" xfId="0" applyFont="1" applyBorder="1" applyAlignment="1">
      <alignment vertical="center" wrapText="1"/>
    </xf>
    <xf numFmtId="0" fontId="51" fillId="0" borderId="1" xfId="0" applyFont="1" applyBorder="1" applyAlignment="1">
      <alignment horizontal="justify" vertical="center"/>
    </xf>
    <xf numFmtId="0" fontId="51" fillId="3" borderId="3" xfId="0" applyFont="1" applyFill="1" applyBorder="1" applyAlignment="1">
      <alignment horizontal="center" vertical="center" wrapText="1"/>
    </xf>
    <xf numFmtId="42" fontId="54" fillId="23" borderId="1" xfId="0" applyNumberFormat="1" applyFont="1" applyFill="1" applyBorder="1" applyAlignment="1">
      <alignment horizontal="center" vertical="center"/>
    </xf>
    <xf numFmtId="0" fontId="13" fillId="18" borderId="1" xfId="0" applyFont="1" applyFill="1" applyBorder="1" applyAlignment="1">
      <alignment horizontal="center" vertical="center"/>
    </xf>
    <xf numFmtId="0" fontId="13" fillId="18" borderId="1" xfId="0" applyFont="1" applyFill="1" applyBorder="1" applyAlignment="1">
      <alignment horizontal="center" vertical="center" wrapText="1"/>
    </xf>
    <xf numFmtId="0" fontId="13" fillId="0" borderId="0" xfId="0" applyFont="1" applyAlignment="1">
      <alignment horizontal="center" vertical="center"/>
    </xf>
    <xf numFmtId="0" fontId="2" fillId="18" borderId="1" xfId="0" applyFont="1" applyFill="1" applyBorder="1" applyAlignment="1">
      <alignment horizontal="center" vertical="center" wrapText="1" readingOrder="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9" fillId="0" borderId="1" xfId="0" applyFont="1" applyBorder="1" applyAlignment="1">
      <alignment horizontal="center"/>
    </xf>
    <xf numFmtId="0" fontId="13" fillId="8" borderId="1" xfId="0" applyFont="1" applyFill="1" applyBorder="1" applyAlignment="1">
      <alignment horizontal="center"/>
    </xf>
    <xf numFmtId="0" fontId="13" fillId="7" borderId="1" xfId="0" applyFont="1" applyFill="1" applyBorder="1"/>
    <xf numFmtId="0" fontId="0" fillId="0" borderId="1" xfId="0" applyBorder="1" applyAlignment="1">
      <alignment horizontal="center"/>
    </xf>
    <xf numFmtId="0" fontId="13" fillId="8" borderId="1" xfId="0" applyFont="1" applyFill="1" applyBorder="1"/>
    <xf numFmtId="0" fontId="0" fillId="0" borderId="0" xfId="0" applyAlignment="1">
      <alignment vertical="center"/>
    </xf>
    <xf numFmtId="0" fontId="2" fillId="18" borderId="1" xfId="0" applyFont="1" applyFill="1" applyBorder="1" applyAlignment="1">
      <alignment horizontal="justify" vertical="top" wrapText="1" readingOrder="1"/>
    </xf>
    <xf numFmtId="0" fontId="6" fillId="0" borderId="1" xfId="0" applyFont="1" applyBorder="1" applyAlignment="1">
      <alignment horizontal="justify" vertical="top" wrapText="1" readingOrder="1"/>
    </xf>
    <xf numFmtId="0" fontId="1" fillId="26" borderId="1" xfId="0" applyFont="1" applyFill="1" applyBorder="1" applyAlignment="1">
      <alignment horizontal="center" vertical="center" wrapText="1"/>
    </xf>
    <xf numFmtId="0" fontId="1" fillId="26" borderId="1" xfId="0" applyFont="1" applyFill="1" applyBorder="1" applyAlignment="1">
      <alignment horizontal="center" vertical="center"/>
    </xf>
    <xf numFmtId="0" fontId="3" fillId="0" borderId="1" xfId="0" applyFont="1" applyBorder="1" applyAlignment="1">
      <alignment horizontal="center" vertical="center" wrapText="1"/>
    </xf>
    <xf numFmtId="43" fontId="3" fillId="0" borderId="0" xfId="8" applyFont="1" applyAlignment="1">
      <alignment vertical="top"/>
    </xf>
    <xf numFmtId="43" fontId="3" fillId="0" borderId="0" xfId="0" applyNumberFormat="1" applyFont="1" applyAlignment="1">
      <alignment vertical="top"/>
    </xf>
    <xf numFmtId="0" fontId="21" fillId="0" borderId="1" xfId="0" applyFont="1" applyBorder="1" applyAlignment="1">
      <alignment horizontal="left" vertical="top" wrapText="1"/>
    </xf>
    <xf numFmtId="0" fontId="21" fillId="3" borderId="0" xfId="0" applyFont="1" applyFill="1" applyAlignment="1">
      <alignment vertical="center"/>
    </xf>
    <xf numFmtId="0" fontId="21" fillId="3" borderId="0" xfId="0" applyFont="1" applyFill="1" applyAlignment="1">
      <alignment horizontal="center"/>
    </xf>
    <xf numFmtId="0" fontId="22" fillId="9" borderId="1" xfId="0" applyFont="1" applyFill="1" applyBorder="1" applyAlignment="1">
      <alignment horizontal="center" vertical="center" wrapText="1"/>
    </xf>
    <xf numFmtId="0" fontId="58" fillId="9" borderId="1" xfId="0" applyFont="1" applyFill="1" applyBorder="1" applyAlignment="1">
      <alignment horizontal="center" vertical="center" wrapText="1"/>
    </xf>
    <xf numFmtId="0" fontId="59" fillId="9"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60" fillId="6" borderId="1" xfId="0" applyFont="1" applyFill="1" applyBorder="1" applyAlignment="1">
      <alignment horizontal="center" vertical="center" wrapText="1"/>
    </xf>
    <xf numFmtId="0" fontId="58" fillId="6" borderId="1"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58"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1" fillId="0" borderId="0" xfId="0" applyFont="1" applyAlignment="1">
      <alignment horizontal="center"/>
    </xf>
    <xf numFmtId="0" fontId="61" fillId="0" borderId="1" xfId="0" applyFont="1" applyBorder="1" applyAlignment="1">
      <alignment horizontal="center" vertical="top"/>
    </xf>
    <xf numFmtId="0" fontId="58" fillId="0" borderId="1" xfId="0" applyFont="1" applyBorder="1" applyAlignment="1">
      <alignment horizontal="center" vertical="top"/>
    </xf>
    <xf numFmtId="0" fontId="61" fillId="0" borderId="1" xfId="0" applyFont="1" applyBorder="1" applyAlignment="1">
      <alignment horizontal="center" vertical="top" wrapText="1"/>
    </xf>
    <xf numFmtId="14" fontId="61" fillId="0" borderId="1" xfId="0" applyNumberFormat="1" applyFont="1" applyBorder="1" applyAlignment="1">
      <alignment horizontal="center" vertical="top" wrapText="1"/>
    </xf>
    <xf numFmtId="0" fontId="61" fillId="0" borderId="1" xfId="0" applyFont="1" applyBorder="1" applyAlignment="1">
      <alignment horizontal="left" vertical="top" wrapText="1"/>
    </xf>
    <xf numFmtId="0" fontId="58" fillId="0" borderId="1" xfId="0" applyFont="1" applyBorder="1" applyAlignment="1">
      <alignment horizontal="center" vertical="top" wrapText="1"/>
    </xf>
    <xf numFmtId="0" fontId="61" fillId="0" borderId="1" xfId="0" applyFont="1" applyBorder="1" applyAlignment="1">
      <alignment horizontal="justify" vertical="top" wrapText="1"/>
    </xf>
    <xf numFmtId="14" fontId="58" fillId="0" borderId="1" xfId="0" applyNumberFormat="1" applyFont="1" applyBorder="1" applyAlignment="1">
      <alignment vertical="top" wrapText="1"/>
    </xf>
    <xf numFmtId="1" fontId="21" fillId="0" borderId="1" xfId="0" applyNumberFormat="1" applyFont="1" applyBorder="1" applyAlignment="1" applyProtection="1">
      <alignment horizontal="center" vertical="top"/>
      <protection locked="0"/>
    </xf>
    <xf numFmtId="1" fontId="21" fillId="7" borderId="1" xfId="0" applyNumberFormat="1" applyFont="1" applyFill="1" applyBorder="1" applyAlignment="1" applyProtection="1">
      <alignment horizontal="center" vertical="top"/>
      <protection locked="0"/>
    </xf>
    <xf numFmtId="14" fontId="61" fillId="2" borderId="1" xfId="0" applyNumberFormat="1" applyFont="1" applyFill="1" applyBorder="1" applyAlignment="1">
      <alignment horizontal="justify" vertical="top" wrapText="1"/>
    </xf>
    <xf numFmtId="0" fontId="21" fillId="2" borderId="1" xfId="0" applyFont="1" applyFill="1" applyBorder="1" applyAlignment="1">
      <alignment vertical="top" wrapText="1"/>
    </xf>
    <xf numFmtId="49" fontId="58" fillId="0" borderId="1" xfId="0" applyNumberFormat="1" applyFont="1" applyBorder="1" applyAlignment="1">
      <alignment horizontal="justify" vertical="top" wrapText="1"/>
    </xf>
    <xf numFmtId="0" fontId="61" fillId="0" borderId="1" xfId="0" applyFont="1" applyBorder="1" applyAlignment="1">
      <alignment vertical="top" wrapText="1"/>
    </xf>
    <xf numFmtId="49" fontId="61" fillId="0" borderId="1" xfId="0" applyNumberFormat="1" applyFont="1" applyBorder="1" applyAlignment="1">
      <alignment horizontal="justify" vertical="top" wrapText="1"/>
    </xf>
    <xf numFmtId="0" fontId="61" fillId="0" borderId="1" xfId="0" applyFont="1" applyBorder="1" applyAlignment="1">
      <alignment vertical="top"/>
    </xf>
    <xf numFmtId="14" fontId="61" fillId="0" borderId="1" xfId="0" applyNumberFormat="1" applyFont="1" applyBorder="1" applyAlignment="1">
      <alignment horizontal="center" vertical="top"/>
    </xf>
    <xf numFmtId="0" fontId="61" fillId="0" borderId="0" xfId="0" applyFont="1" applyAlignment="1">
      <alignment vertical="top"/>
    </xf>
    <xf numFmtId="0" fontId="61" fillId="2" borderId="1" xfId="0" applyFont="1" applyFill="1" applyBorder="1" applyAlignment="1">
      <alignment horizontal="left" vertical="top" wrapText="1"/>
    </xf>
    <xf numFmtId="14" fontId="61" fillId="2" borderId="1" xfId="0" applyNumberFormat="1" applyFont="1" applyFill="1" applyBorder="1" applyAlignment="1">
      <alignment horizontal="center" vertical="top" wrapText="1"/>
    </xf>
    <xf numFmtId="0" fontId="58" fillId="0" borderId="1" xfId="0" applyFont="1" applyBorder="1" applyAlignment="1">
      <alignment horizontal="left" vertical="top"/>
    </xf>
    <xf numFmtId="14" fontId="61" fillId="0" borderId="1" xfId="0" applyNumberFormat="1" applyFont="1" applyBorder="1" applyAlignment="1">
      <alignment vertical="top" wrapText="1"/>
    </xf>
    <xf numFmtId="0" fontId="61" fillId="0" borderId="1" xfId="0" applyFont="1" applyBorder="1" applyAlignment="1">
      <alignment horizontal="justify" vertical="top"/>
    </xf>
    <xf numFmtId="0" fontId="58" fillId="2" borderId="1" xfId="0" applyFont="1" applyFill="1" applyBorder="1" applyAlignment="1">
      <alignment horizontal="center" vertical="top" wrapText="1"/>
    </xf>
    <xf numFmtId="0" fontId="61" fillId="2" borderId="1" xfId="0" applyFont="1" applyFill="1" applyBorder="1" applyAlignment="1">
      <alignment vertical="top" wrapText="1"/>
    </xf>
    <xf numFmtId="0" fontId="61" fillId="2" borderId="1" xfId="0" applyFont="1" applyFill="1" applyBorder="1" applyAlignment="1">
      <alignment horizontal="justify" vertical="top" wrapText="1"/>
    </xf>
    <xf numFmtId="14" fontId="61" fillId="2" borderId="1" xfId="0" applyNumberFormat="1" applyFont="1" applyFill="1" applyBorder="1" applyAlignment="1">
      <alignment vertical="top" wrapText="1"/>
    </xf>
    <xf numFmtId="14" fontId="61" fillId="0" borderId="1" xfId="0" applyNumberFormat="1" applyFont="1" applyBorder="1" applyAlignment="1">
      <alignment horizontal="left" vertical="top" wrapText="1"/>
    </xf>
    <xf numFmtId="14" fontId="58" fillId="0" borderId="1" xfId="0" applyNumberFormat="1" applyFont="1" applyBorder="1" applyAlignment="1">
      <alignment vertical="top"/>
    </xf>
    <xf numFmtId="14" fontId="61" fillId="2" borderId="1" xfId="0" applyNumberFormat="1" applyFont="1" applyFill="1" applyBorder="1" applyAlignment="1">
      <alignment horizontal="center" vertical="top"/>
    </xf>
    <xf numFmtId="0" fontId="21" fillId="0" borderId="1" xfId="0" applyFont="1" applyBorder="1" applyAlignment="1">
      <alignment vertical="top"/>
    </xf>
    <xf numFmtId="0" fontId="21" fillId="0" borderId="0" xfId="0" applyFont="1" applyAlignment="1">
      <alignment vertical="top"/>
    </xf>
    <xf numFmtId="14" fontId="61" fillId="2" borderId="2" xfId="0" applyNumberFormat="1" applyFont="1" applyFill="1" applyBorder="1" applyAlignment="1">
      <alignment horizontal="center" vertical="top" wrapText="1"/>
    </xf>
    <xf numFmtId="0" fontId="61" fillId="2" borderId="1" xfId="0" applyFont="1" applyFill="1" applyBorder="1" applyAlignment="1">
      <alignment horizontal="justify" vertical="top"/>
    </xf>
    <xf numFmtId="0" fontId="63" fillId="0" borderId="1" xfId="0" applyFont="1" applyBorder="1" applyAlignment="1">
      <alignment horizontal="justify" vertical="top" wrapText="1"/>
    </xf>
    <xf numFmtId="0" fontId="22" fillId="0" borderId="1" xfId="0" applyFont="1" applyBorder="1" applyAlignment="1">
      <alignment vertical="top" wrapText="1"/>
    </xf>
    <xf numFmtId="0" fontId="21" fillId="7" borderId="1" xfId="0" applyFont="1" applyFill="1" applyBorder="1" applyAlignment="1">
      <alignment vertical="top" wrapText="1"/>
    </xf>
    <xf numFmtId="0" fontId="63" fillId="0" borderId="1" xfId="0" applyFont="1" applyBorder="1" applyAlignment="1">
      <alignment vertical="top" wrapText="1"/>
    </xf>
    <xf numFmtId="0" fontId="58" fillId="0" borderId="1" xfId="0" applyFont="1" applyBorder="1" applyAlignment="1">
      <alignment vertical="top" wrapText="1"/>
    </xf>
    <xf numFmtId="0" fontId="63" fillId="2" borderId="1" xfId="0" applyFont="1" applyFill="1" applyBorder="1" applyAlignment="1">
      <alignment horizontal="justify" vertical="top" wrapText="1"/>
    </xf>
    <xf numFmtId="0" fontId="22" fillId="0" borderId="1" xfId="0" applyFont="1" applyBorder="1" applyAlignment="1">
      <alignment vertical="top"/>
    </xf>
    <xf numFmtId="14" fontId="61" fillId="0" borderId="1" xfId="0" applyNumberFormat="1" applyFont="1" applyBorder="1" applyAlignment="1">
      <alignment horizontal="justify" vertical="top"/>
    </xf>
    <xf numFmtId="0" fontId="22" fillId="0" borderId="1" xfId="0" applyFont="1" applyBorder="1" applyAlignment="1">
      <alignment horizontal="center" vertical="top" wrapText="1"/>
    </xf>
    <xf numFmtId="14" fontId="61" fillId="0" borderId="1" xfId="0" applyNumberFormat="1" applyFont="1" applyBorder="1" applyAlignment="1">
      <alignment horizontal="justify" vertical="top" wrapText="1"/>
    </xf>
    <xf numFmtId="0" fontId="21" fillId="2" borderId="1" xfId="0" applyFont="1" applyFill="1" applyBorder="1" applyAlignment="1">
      <alignment horizontal="justify" vertical="top" wrapText="1"/>
    </xf>
    <xf numFmtId="0" fontId="65" fillId="0" borderId="1" xfId="0" applyFont="1" applyBorder="1" applyAlignment="1">
      <alignment vertical="top" wrapText="1"/>
    </xf>
    <xf numFmtId="0" fontId="63" fillId="0" borderId="1" xfId="0" applyFont="1" applyBorder="1" applyAlignment="1">
      <alignment horizontal="left" vertical="top" wrapText="1"/>
    </xf>
    <xf numFmtId="0" fontId="58" fillId="0" borderId="1" xfId="0" applyFont="1" applyBorder="1" applyAlignment="1">
      <alignment vertical="top"/>
    </xf>
    <xf numFmtId="1" fontId="21" fillId="0" borderId="1" xfId="0" applyNumberFormat="1" applyFont="1" applyBorder="1" applyAlignment="1">
      <alignment horizontal="justify" vertical="top" wrapText="1"/>
    </xf>
    <xf numFmtId="0" fontId="52" fillId="0" borderId="1" xfId="0" applyFont="1" applyBorder="1" applyAlignment="1">
      <alignment vertical="top" wrapText="1"/>
    </xf>
    <xf numFmtId="0" fontId="52" fillId="0" borderId="1" xfId="0" applyFont="1" applyBorder="1" applyAlignment="1">
      <alignment horizontal="left" vertical="top" wrapText="1"/>
    </xf>
    <xf numFmtId="14" fontId="52" fillId="0" borderId="1" xfId="0" applyNumberFormat="1" applyFont="1" applyBorder="1" applyAlignment="1">
      <alignment horizontal="center" vertical="top" wrapText="1"/>
    </xf>
    <xf numFmtId="9" fontId="61" fillId="0" borderId="1" xfId="0" applyNumberFormat="1" applyFont="1" applyBorder="1" applyAlignment="1" applyProtection="1">
      <alignment horizontal="justify" vertical="top" wrapText="1"/>
      <protection locked="0"/>
    </xf>
    <xf numFmtId="14" fontId="61" fillId="0" borderId="1" xfId="0" applyNumberFormat="1" applyFont="1" applyBorder="1" applyAlignment="1" applyProtection="1">
      <alignment horizontal="justify" vertical="top" wrapText="1"/>
      <protection locked="0"/>
    </xf>
    <xf numFmtId="0" fontId="51" fillId="0" borderId="1" xfId="0" applyFont="1" applyBorder="1" applyAlignment="1">
      <alignment vertical="top" wrapText="1"/>
    </xf>
    <xf numFmtId="0" fontId="61" fillId="0" borderId="1" xfId="0" applyFont="1" applyBorder="1" applyAlignment="1" applyProtection="1">
      <alignment horizontal="justify" vertical="top" wrapText="1"/>
      <protection locked="0"/>
    </xf>
    <xf numFmtId="0" fontId="61" fillId="0" borderId="1" xfId="0" applyFont="1" applyBorder="1" applyAlignment="1" applyProtection="1">
      <alignment vertical="top" wrapText="1"/>
      <protection locked="0"/>
    </xf>
    <xf numFmtId="0" fontId="21" fillId="2" borderId="1" xfId="0" applyFont="1" applyFill="1" applyBorder="1" applyAlignment="1">
      <alignment horizontal="left" vertical="top" wrapText="1"/>
    </xf>
    <xf numFmtId="0" fontId="21" fillId="0" borderId="1" xfId="0" applyFont="1" applyBorder="1" applyAlignment="1" applyProtection="1">
      <alignment horizontal="justify" vertical="top" wrapText="1"/>
      <protection locked="0"/>
    </xf>
    <xf numFmtId="0" fontId="21" fillId="2" borderId="1" xfId="0" applyFont="1" applyFill="1" applyBorder="1" applyAlignment="1" applyProtection="1">
      <alignment horizontal="justify" vertical="top" wrapText="1"/>
      <protection locked="0"/>
    </xf>
    <xf numFmtId="0" fontId="21" fillId="0" borderId="1" xfId="0" applyFont="1" applyBorder="1" applyAlignment="1">
      <alignment horizontal="left" vertical="top"/>
    </xf>
    <xf numFmtId="14" fontId="21" fillId="0" borderId="1" xfId="0" applyNumberFormat="1" applyFont="1" applyBorder="1" applyAlignment="1">
      <alignment horizontal="center" vertical="top" wrapText="1"/>
    </xf>
    <xf numFmtId="14" fontId="21" fillId="0" borderId="1" xfId="0" applyNumberFormat="1" applyFont="1" applyBorder="1" applyAlignment="1">
      <alignment horizontal="justify" vertical="top" wrapText="1"/>
    </xf>
    <xf numFmtId="49" fontId="63" fillId="0" borderId="1" xfId="0" applyNumberFormat="1" applyFont="1" applyBorder="1" applyAlignment="1">
      <alignment horizontal="justify" vertical="top" wrapText="1"/>
    </xf>
    <xf numFmtId="0" fontId="21" fillId="2" borderId="1" xfId="0" applyFont="1" applyFill="1" applyBorder="1" applyAlignment="1">
      <alignment horizontal="justify" vertical="top"/>
    </xf>
    <xf numFmtId="0" fontId="21" fillId="0" borderId="1" xfId="0" applyFont="1" applyBorder="1" applyAlignment="1">
      <alignment horizontal="justify" vertical="top"/>
    </xf>
    <xf numFmtId="0" fontId="22" fillId="0" borderId="1" xfId="0" applyFont="1" applyBorder="1" applyAlignment="1">
      <alignment horizontal="left" vertical="top" wrapText="1"/>
    </xf>
    <xf numFmtId="0" fontId="22" fillId="0" borderId="1" xfId="0" applyFont="1" applyBorder="1" applyAlignment="1">
      <alignment horizontal="justify" vertical="top" wrapText="1"/>
    </xf>
    <xf numFmtId="0" fontId="63" fillId="0" borderId="1" xfId="0" applyFont="1" applyBorder="1" applyAlignment="1">
      <alignment horizontal="justify" vertical="top"/>
    </xf>
    <xf numFmtId="14" fontId="21" fillId="0" borderId="1" xfId="0" applyNumberFormat="1" applyFont="1" applyBorder="1" applyAlignment="1">
      <alignment horizontal="center" vertical="top"/>
    </xf>
    <xf numFmtId="14" fontId="21" fillId="11" borderId="1" xfId="0" applyNumberFormat="1" applyFont="1" applyFill="1" applyBorder="1" applyAlignment="1">
      <alignment horizontal="center" vertical="top"/>
    </xf>
    <xf numFmtId="14" fontId="61" fillId="11" borderId="1" xfId="0" applyNumberFormat="1" applyFont="1" applyFill="1" applyBorder="1" applyAlignment="1">
      <alignment horizontal="center" vertical="top"/>
    </xf>
    <xf numFmtId="0" fontId="61" fillId="7" borderId="1" xfId="0" applyFont="1" applyFill="1" applyBorder="1" applyAlignment="1">
      <alignment horizontal="center" vertical="top" wrapText="1"/>
    </xf>
    <xf numFmtId="0" fontId="21" fillId="0" borderId="1" xfId="0" applyFont="1" applyBorder="1" applyAlignment="1">
      <alignment horizontal="center" vertical="top"/>
    </xf>
    <xf numFmtId="0" fontId="21" fillId="7" borderId="1" xfId="0" applyFont="1" applyFill="1" applyBorder="1" applyAlignment="1">
      <alignment horizontal="center" vertical="top"/>
    </xf>
    <xf numFmtId="0" fontId="22" fillId="0" borderId="1" xfId="0" applyFont="1" applyBorder="1" applyAlignment="1">
      <alignment horizontal="center" vertical="top"/>
    </xf>
    <xf numFmtId="0" fontId="61" fillId="7" borderId="1" xfId="0" applyFont="1" applyFill="1" applyBorder="1" applyAlignment="1">
      <alignment horizontal="center" vertical="top"/>
    </xf>
    <xf numFmtId="0" fontId="58" fillId="0" borderId="1" xfId="0" applyFont="1" applyBorder="1" applyAlignment="1">
      <alignment horizontal="justify" vertical="top" wrapText="1"/>
    </xf>
    <xf numFmtId="0" fontId="21" fillId="0" borderId="1" xfId="0" applyFont="1" applyBorder="1" applyAlignment="1">
      <alignment horizontal="center" vertical="top" wrapText="1"/>
    </xf>
    <xf numFmtId="0" fontId="61" fillId="8" borderId="1" xfId="0" applyFont="1" applyFill="1" applyBorder="1" applyAlignment="1">
      <alignment horizontal="center" vertical="top"/>
    </xf>
    <xf numFmtId="0" fontId="61" fillId="5" borderId="1" xfId="0" applyFont="1" applyFill="1" applyBorder="1" applyAlignment="1">
      <alignment horizontal="center" vertical="top"/>
    </xf>
    <xf numFmtId="0" fontId="61" fillId="6" borderId="1" xfId="0" applyFont="1" applyFill="1" applyBorder="1" applyAlignment="1">
      <alignment horizontal="center" vertical="top"/>
    </xf>
    <xf numFmtId="0" fontId="52" fillId="0" borderId="2" xfId="0" applyFont="1" applyBorder="1" applyAlignment="1">
      <alignment vertical="top" wrapText="1"/>
    </xf>
    <xf numFmtId="0" fontId="52" fillId="0" borderId="4" xfId="0" applyFont="1" applyBorder="1" applyAlignment="1">
      <alignment vertical="top" wrapText="1"/>
    </xf>
    <xf numFmtId="14" fontId="61" fillId="0" borderId="1" xfId="0" applyNumberFormat="1" applyFont="1" applyBorder="1" applyAlignment="1" applyProtection="1">
      <alignment horizontal="center" vertical="top" wrapText="1"/>
      <protection locked="0"/>
    </xf>
    <xf numFmtId="14" fontId="21" fillId="0" borderId="1" xfId="0" applyNumberFormat="1" applyFont="1" applyBorder="1" applyAlignment="1">
      <alignment horizontal="left" vertical="top" wrapText="1"/>
    </xf>
    <xf numFmtId="9" fontId="61" fillId="0" borderId="1" xfId="0" applyNumberFormat="1" applyFont="1" applyBorder="1" applyAlignment="1">
      <alignment horizontal="center" vertical="top" wrapText="1"/>
    </xf>
    <xf numFmtId="9" fontId="61" fillId="7" borderId="1" xfId="0" applyNumberFormat="1" applyFont="1" applyFill="1" applyBorder="1" applyAlignment="1">
      <alignment horizontal="center" vertical="top"/>
    </xf>
    <xf numFmtId="1" fontId="61" fillId="0" borderId="1" xfId="0" applyNumberFormat="1" applyFont="1" applyBorder="1" applyAlignment="1">
      <alignment horizontal="center" vertical="top" wrapText="1"/>
    </xf>
    <xf numFmtId="0" fontId="21" fillId="0" borderId="1" xfId="0" applyFont="1" applyBorder="1" applyAlignment="1">
      <alignment horizontal="center"/>
    </xf>
    <xf numFmtId="0" fontId="21" fillId="0" borderId="1" xfId="0" applyFont="1" applyBorder="1"/>
    <xf numFmtId="0" fontId="52" fillId="10" borderId="1" xfId="0" applyFont="1" applyFill="1" applyBorder="1" applyAlignment="1">
      <alignment vertical="top" wrapText="1"/>
    </xf>
    <xf numFmtId="1" fontId="61" fillId="0" borderId="1" xfId="0" applyNumberFormat="1" applyFont="1" applyBorder="1" applyAlignment="1">
      <alignment horizontal="center" vertical="top"/>
    </xf>
    <xf numFmtId="0" fontId="72" fillId="0" borderId="1" xfId="4" applyFont="1" applyBorder="1" applyAlignment="1">
      <alignment vertical="top" wrapText="1"/>
    </xf>
    <xf numFmtId="1" fontId="61" fillId="0" borderId="1" xfId="0" applyNumberFormat="1" applyFont="1" applyBorder="1" applyAlignment="1">
      <alignment vertical="top" wrapText="1"/>
    </xf>
    <xf numFmtId="0" fontId="21" fillId="0" borderId="0" xfId="0" applyFont="1" applyAlignment="1">
      <alignment horizontal="left"/>
    </xf>
    <xf numFmtId="0" fontId="22" fillId="0" borderId="0" xfId="0" applyFont="1" applyAlignment="1">
      <alignment horizontal="center" vertical="top"/>
    </xf>
    <xf numFmtId="0" fontId="58" fillId="0" borderId="0" xfId="0" applyFont="1" applyAlignment="1">
      <alignment horizontal="center"/>
    </xf>
    <xf numFmtId="0" fontId="21" fillId="0" borderId="0" xfId="0" applyFont="1" applyAlignment="1">
      <alignment horizontal="justify"/>
    </xf>
    <xf numFmtId="0" fontId="22" fillId="0" borderId="0" xfId="0" applyFont="1" applyAlignment="1">
      <alignment vertical="center"/>
    </xf>
    <xf numFmtId="0" fontId="22" fillId="0" borderId="0" xfId="0" applyFont="1" applyAlignment="1">
      <alignment horizontal="center"/>
    </xf>
    <xf numFmtId="0" fontId="61" fillId="0" borderId="0" xfId="0" applyFont="1" applyAlignment="1">
      <alignment horizontal="center"/>
    </xf>
    <xf numFmtId="0" fontId="21" fillId="2" borderId="0" xfId="0" applyFont="1" applyFill="1"/>
    <xf numFmtId="0" fontId="52" fillId="0" borderId="1" xfId="0" applyFont="1" applyBorder="1" applyAlignment="1">
      <alignment horizontal="justify" vertical="top"/>
    </xf>
    <xf numFmtId="0" fontId="52" fillId="2" borderId="1" xfId="0" applyFont="1" applyFill="1" applyBorder="1" applyAlignment="1">
      <alignment vertical="top" wrapText="1"/>
    </xf>
    <xf numFmtId="0" fontId="52" fillId="2" borderId="1" xfId="0" applyFont="1" applyFill="1" applyBorder="1" applyAlignment="1">
      <alignment horizontal="center" vertical="top" wrapText="1"/>
    </xf>
    <xf numFmtId="0" fontId="52" fillId="2" borderId="4" xfId="0" applyFont="1" applyFill="1" applyBorder="1" applyAlignment="1">
      <alignment vertical="top" wrapText="1"/>
    </xf>
    <xf numFmtId="0" fontId="52" fillId="2" borderId="4" xfId="0" applyFont="1" applyFill="1" applyBorder="1" applyAlignment="1">
      <alignment horizontal="center" vertical="top" wrapText="1"/>
    </xf>
    <xf numFmtId="14" fontId="52" fillId="0" borderId="4" xfId="0" applyNumberFormat="1" applyFont="1" applyBorder="1" applyAlignment="1">
      <alignment horizontal="center" vertical="top" wrapText="1"/>
    </xf>
    <xf numFmtId="0" fontId="73" fillId="0" borderId="1" xfId="0" applyFont="1" applyBorder="1" applyAlignment="1">
      <alignment horizontal="justify" vertical="top" wrapText="1"/>
    </xf>
    <xf numFmtId="1" fontId="61" fillId="0" borderId="1" xfId="0" applyNumberFormat="1" applyFont="1" applyBorder="1" applyAlignment="1" applyProtection="1">
      <alignment horizontal="center" vertical="top"/>
      <protection locked="0"/>
    </xf>
    <xf numFmtId="0" fontId="52" fillId="0" borderId="8" xfId="0" applyFont="1" applyBorder="1" applyAlignment="1">
      <alignment horizontal="left" vertical="top" wrapText="1" readingOrder="1"/>
    </xf>
    <xf numFmtId="9" fontId="61" fillId="8" borderId="1" xfId="0" applyNumberFormat="1" applyFont="1" applyFill="1" applyBorder="1" applyAlignment="1">
      <alignment horizontal="center" vertical="top"/>
    </xf>
    <xf numFmtId="0" fontId="52" fillId="0" borderId="1" xfId="0" applyFont="1" applyBorder="1" applyAlignment="1">
      <alignment horizontal="center" vertical="top" wrapText="1"/>
    </xf>
    <xf numFmtId="0" fontId="58" fillId="3" borderId="6"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21" fillId="0" borderId="4" xfId="0" applyFont="1" applyBorder="1" applyAlignment="1">
      <alignment horizontal="left" vertical="top" wrapText="1"/>
    </xf>
    <xf numFmtId="14" fontId="21" fillId="0" borderId="4" xfId="0" applyNumberFormat="1" applyFont="1" applyBorder="1" applyAlignment="1">
      <alignment horizontal="center" vertical="top" wrapText="1"/>
    </xf>
    <xf numFmtId="0" fontId="63" fillId="0" borderId="4" xfId="0" applyFont="1" applyBorder="1" applyAlignment="1">
      <alignment horizontal="justify" vertical="top" wrapText="1"/>
    </xf>
    <xf numFmtId="0" fontId="58" fillId="2" borderId="1" xfId="0" applyFont="1" applyFill="1" applyBorder="1" applyAlignment="1" applyProtection="1">
      <alignment horizontal="center" vertical="top"/>
      <protection locked="0"/>
    </xf>
    <xf numFmtId="0" fontId="21" fillId="0" borderId="0" xfId="0" applyFont="1" applyAlignment="1">
      <alignment horizontal="left" vertical="top"/>
    </xf>
    <xf numFmtId="3" fontId="21" fillId="7" borderId="1" xfId="0" applyNumberFormat="1" applyFont="1" applyFill="1" applyBorder="1" applyAlignment="1">
      <alignment horizontal="center" vertical="top"/>
    </xf>
    <xf numFmtId="0" fontId="21" fillId="0" borderId="0" xfId="0" applyFont="1" applyAlignment="1">
      <alignment vertical="top" wrapText="1"/>
    </xf>
    <xf numFmtId="3" fontId="61" fillId="7" borderId="1" xfId="0" applyNumberFormat="1" applyFont="1" applyFill="1" applyBorder="1" applyAlignment="1">
      <alignment horizontal="center" vertical="top"/>
    </xf>
    <xf numFmtId="0" fontId="52" fillId="0" borderId="1" xfId="0" applyFont="1" applyBorder="1" applyAlignment="1">
      <alignment horizontal="justify" vertical="top" wrapText="1"/>
    </xf>
    <xf numFmtId="0" fontId="52" fillId="7" borderId="1" xfId="0" applyFont="1" applyFill="1" applyBorder="1" applyAlignment="1">
      <alignment horizontal="center" vertical="top" wrapText="1"/>
    </xf>
    <xf numFmtId="0" fontId="21" fillId="4" borderId="1" xfId="0" applyFont="1" applyFill="1" applyBorder="1" applyAlignment="1" applyProtection="1">
      <alignment vertical="top" wrapText="1"/>
      <protection locked="0"/>
    </xf>
    <xf numFmtId="0" fontId="61" fillId="0" borderId="1" xfId="0" applyFont="1" applyBorder="1" applyAlignment="1" applyProtection="1">
      <alignment horizontal="justify" vertical="top"/>
      <protection locked="0"/>
    </xf>
    <xf numFmtId="0" fontId="21" fillId="4" borderId="1" xfId="0" applyFont="1" applyFill="1" applyBorder="1" applyAlignment="1" applyProtection="1">
      <alignment horizontal="justify" vertical="top" wrapText="1"/>
      <protection locked="0"/>
    </xf>
    <xf numFmtId="0" fontId="21" fillId="0" borderId="1" xfId="0" quotePrefix="1" applyFont="1" applyBorder="1" applyAlignment="1">
      <alignment horizontal="justify" vertical="top" wrapText="1"/>
    </xf>
    <xf numFmtId="0" fontId="52" fillId="0" borderId="1" xfId="0" applyFont="1" applyBorder="1" applyAlignment="1">
      <alignment horizontal="center" vertical="top"/>
    </xf>
    <xf numFmtId="0" fontId="21" fillId="0" borderId="4" xfId="0" applyFont="1" applyBorder="1" applyAlignment="1">
      <alignment vertical="top" wrapText="1"/>
    </xf>
    <xf numFmtId="0" fontId="76" fillId="0" borderId="1" xfId="0" applyFont="1" applyBorder="1" applyAlignment="1">
      <alignment horizontal="left" vertical="top" wrapText="1"/>
    </xf>
    <xf numFmtId="0" fontId="21" fillId="0" borderId="1" xfId="0" applyFont="1" applyBorder="1" applyAlignment="1" applyProtection="1">
      <alignment horizontal="left" vertical="top" wrapText="1"/>
      <protection locked="0"/>
    </xf>
    <xf numFmtId="0" fontId="63" fillId="0" borderId="1" xfId="1" applyFont="1" applyBorder="1" applyAlignment="1">
      <alignment horizontal="left" vertical="top" wrapText="1"/>
    </xf>
    <xf numFmtId="1" fontId="21" fillId="8" borderId="1" xfId="0" applyNumberFormat="1" applyFont="1" applyFill="1" applyBorder="1" applyAlignment="1">
      <alignment horizontal="center" vertical="top"/>
    </xf>
    <xf numFmtId="0" fontId="65" fillId="0" borderId="1" xfId="0" applyFont="1" applyBorder="1" applyAlignment="1">
      <alignment horizontal="justify" vertical="top" wrapText="1"/>
    </xf>
    <xf numFmtId="0" fontId="21" fillId="0" borderId="1" xfId="1" applyFont="1" applyBorder="1" applyAlignment="1">
      <alignment horizontal="left" vertical="top" wrapText="1"/>
    </xf>
    <xf numFmtId="164" fontId="21" fillId="8" borderId="1" xfId="0" applyNumberFormat="1" applyFont="1" applyFill="1" applyBorder="1" applyAlignment="1">
      <alignment horizontal="center" vertical="top"/>
    </xf>
    <xf numFmtId="3" fontId="21" fillId="8" borderId="1" xfId="0" applyNumberFormat="1" applyFont="1" applyFill="1" applyBorder="1" applyAlignment="1">
      <alignment horizontal="center" vertical="top"/>
    </xf>
    <xf numFmtId="0" fontId="65" fillId="0" borderId="1" xfId="0" applyFont="1" applyBorder="1" applyAlignment="1" applyProtection="1">
      <alignment horizontal="justify" vertical="top" wrapText="1"/>
      <protection locked="0"/>
    </xf>
    <xf numFmtId="0" fontId="63" fillId="0" borderId="1" xfId="0" applyFont="1" applyBorder="1" applyAlignment="1" applyProtection="1">
      <alignment horizontal="justify" vertical="top" wrapText="1"/>
      <protection locked="0"/>
    </xf>
    <xf numFmtId="0" fontId="81" fillId="0" borderId="1" xfId="0" applyFont="1" applyBorder="1" applyAlignment="1">
      <alignment horizontal="justify" vertical="top" wrapText="1"/>
    </xf>
    <xf numFmtId="14" fontId="52" fillId="0" borderId="1" xfId="0" applyNumberFormat="1" applyFont="1" applyBorder="1" applyAlignment="1">
      <alignment horizontal="justify" vertical="top" wrapText="1"/>
    </xf>
    <xf numFmtId="3" fontId="61" fillId="8" borderId="1" xfId="0" applyNumberFormat="1" applyFont="1" applyFill="1" applyBorder="1" applyAlignment="1">
      <alignment horizontal="center" vertical="top"/>
    </xf>
    <xf numFmtId="0" fontId="61" fillId="2" borderId="1" xfId="0" applyFont="1" applyFill="1" applyBorder="1" applyAlignment="1">
      <alignment horizontal="center" vertical="top" wrapText="1"/>
    </xf>
    <xf numFmtId="0" fontId="21" fillId="0" borderId="2" xfId="0" applyFont="1" applyBorder="1" applyAlignment="1">
      <alignment horizontal="justify" vertical="top" wrapText="1"/>
    </xf>
    <xf numFmtId="0" fontId="21" fillId="0" borderId="2" xfId="0" applyFont="1" applyBorder="1" applyAlignment="1">
      <alignment horizontal="left" vertical="top"/>
    </xf>
    <xf numFmtId="0" fontId="63" fillId="0" borderId="4" xfId="1" applyFont="1" applyBorder="1" applyAlignment="1">
      <alignment horizontal="left" vertical="top" wrapText="1"/>
    </xf>
    <xf numFmtId="14" fontId="21" fillId="2" borderId="1" xfId="0" applyNumberFormat="1" applyFont="1" applyFill="1" applyBorder="1" applyAlignment="1">
      <alignment horizontal="justify" vertical="top" wrapText="1"/>
    </xf>
    <xf numFmtId="14" fontId="22" fillId="0" borderId="1" xfId="0" applyNumberFormat="1" applyFont="1" applyBorder="1" applyAlignment="1">
      <alignment horizontal="justify" vertical="top" wrapText="1"/>
    </xf>
    <xf numFmtId="0" fontId="21" fillId="0" borderId="2" xfId="0" applyFont="1" applyBorder="1" applyAlignment="1">
      <alignment horizontal="left" vertical="top" wrapText="1"/>
    </xf>
    <xf numFmtId="0" fontId="61" fillId="0" borderId="2" xfId="0" applyFont="1" applyBorder="1" applyAlignment="1">
      <alignment horizontal="left" vertical="top" wrapText="1"/>
    </xf>
    <xf numFmtId="0" fontId="61" fillId="0" borderId="4" xfId="0" applyFont="1" applyBorder="1" applyAlignment="1" applyProtection="1">
      <alignment horizontal="justify" vertical="top" wrapText="1"/>
      <protection locked="0"/>
    </xf>
    <xf numFmtId="0" fontId="21" fillId="0" borderId="0" xfId="0" applyFont="1" applyAlignment="1">
      <alignment horizontal="center" vertical="top"/>
    </xf>
    <xf numFmtId="0" fontId="21" fillId="0" borderId="1" xfId="0" applyFont="1" applyBorder="1" applyAlignment="1" applyProtection="1">
      <alignment horizontal="center" vertical="top" wrapText="1"/>
      <protection locked="0"/>
    </xf>
    <xf numFmtId="14" fontId="21" fillId="0" borderId="1" xfId="0" applyNumberFormat="1" applyFont="1" applyBorder="1" applyAlignment="1" applyProtection="1">
      <alignment horizontal="center" vertical="top"/>
      <protection locked="0"/>
    </xf>
    <xf numFmtId="0" fontId="76" fillId="0" borderId="1" xfId="0" applyFont="1" applyBorder="1" applyAlignment="1">
      <alignment horizontal="justify" vertical="top" wrapText="1"/>
    </xf>
    <xf numFmtId="0" fontId="61" fillId="0" borderId="1" xfId="0" applyFont="1" applyBorder="1" applyAlignment="1" applyProtection="1">
      <alignment horizontal="center" vertical="top" wrapText="1"/>
      <protection locked="0"/>
    </xf>
    <xf numFmtId="0" fontId="61" fillId="2" borderId="1" xfId="0" applyFont="1" applyFill="1" applyBorder="1" applyAlignment="1" applyProtection="1">
      <alignment horizontal="justify" vertical="top" wrapText="1"/>
      <protection locked="0"/>
    </xf>
    <xf numFmtId="0" fontId="61" fillId="2" borderId="1" xfId="0" applyFont="1" applyFill="1" applyBorder="1" applyAlignment="1" applyProtection="1">
      <alignment horizontal="left" vertical="top" wrapText="1"/>
      <protection locked="0"/>
    </xf>
    <xf numFmtId="9" fontId="61" fillId="2" borderId="1" xfId="0" applyNumberFormat="1" applyFont="1" applyFill="1" applyBorder="1" applyAlignment="1" applyProtection="1">
      <alignment horizontal="center" vertical="top" wrapText="1"/>
      <protection locked="0"/>
    </xf>
    <xf numFmtId="9" fontId="61" fillId="7" borderId="1" xfId="2" applyFont="1" applyFill="1" applyBorder="1" applyAlignment="1" applyProtection="1">
      <alignment horizontal="center" vertical="top"/>
    </xf>
    <xf numFmtId="1" fontId="21" fillId="0" borderId="1" xfId="0" applyNumberFormat="1" applyFont="1" applyBorder="1" applyAlignment="1" applyProtection="1">
      <alignment horizontal="center" vertical="top" wrapText="1"/>
      <protection locked="0"/>
    </xf>
    <xf numFmtId="0" fontId="61" fillId="0" borderId="1" xfId="0" applyFont="1" applyBorder="1" applyAlignment="1" applyProtection="1">
      <alignment horizontal="left" vertical="top" wrapText="1"/>
      <protection locked="0"/>
    </xf>
    <xf numFmtId="1" fontId="61" fillId="0" borderId="1" xfId="0" applyNumberFormat="1" applyFont="1" applyBorder="1" applyAlignment="1" applyProtection="1">
      <alignment horizontal="center" vertical="top" wrapText="1"/>
      <protection locked="0"/>
    </xf>
    <xf numFmtId="0" fontId="61" fillId="2" borderId="1" xfId="0" applyFont="1" applyFill="1" applyBorder="1" applyAlignment="1" applyProtection="1">
      <alignment horizontal="center" vertical="top" wrapText="1"/>
      <protection locked="0"/>
    </xf>
    <xf numFmtId="0" fontId="51" fillId="0" borderId="1" xfId="0" applyFont="1" applyBorder="1" applyAlignment="1">
      <alignment horizontal="justify" vertical="top" wrapText="1"/>
    </xf>
    <xf numFmtId="0" fontId="61" fillId="0" borderId="2" xfId="0" applyFont="1" applyBorder="1" applyAlignment="1" applyProtection="1">
      <alignment horizontal="justify" vertical="top" wrapText="1"/>
      <protection locked="0"/>
    </xf>
    <xf numFmtId="0" fontId="61" fillId="2" borderId="1" xfId="0" applyFont="1" applyFill="1" applyBorder="1" applyAlignment="1">
      <alignment horizontal="center" vertical="top"/>
    </xf>
    <xf numFmtId="0" fontId="21" fillId="2" borderId="1" xfId="0" applyFont="1" applyFill="1" applyBorder="1" applyAlignment="1">
      <alignment horizontal="center" vertical="top"/>
    </xf>
    <xf numFmtId="0" fontId="21" fillId="2" borderId="0" xfId="0" applyFont="1" applyFill="1" applyAlignment="1">
      <alignment horizontal="center" vertical="top"/>
    </xf>
    <xf numFmtId="0" fontId="84" fillId="0" borderId="1" xfId="0" applyFont="1" applyBorder="1" applyAlignment="1">
      <alignment horizontal="justify" vertical="top" wrapText="1"/>
    </xf>
    <xf numFmtId="0" fontId="65" fillId="0" borderId="1" xfId="0" applyFont="1" applyBorder="1" applyAlignment="1" applyProtection="1">
      <alignment horizontal="center" vertical="top" wrapText="1"/>
      <protection locked="0"/>
    </xf>
    <xf numFmtId="0" fontId="21" fillId="0" borderId="1" xfId="0" applyFont="1" applyBorder="1" applyAlignment="1" applyProtection="1">
      <alignment vertical="top" wrapText="1"/>
      <protection locked="0"/>
    </xf>
    <xf numFmtId="0" fontId="58" fillId="0" borderId="1" xfId="0" applyFont="1" applyBorder="1" applyAlignment="1" applyProtection="1">
      <alignment horizontal="center" vertical="top" wrapText="1"/>
      <protection locked="0"/>
    </xf>
    <xf numFmtId="0" fontId="21" fillId="0" borderId="1" xfId="0" applyFont="1" applyBorder="1" applyAlignment="1">
      <alignment horizontal="left" vertical="center" wrapText="1"/>
    </xf>
    <xf numFmtId="0" fontId="22" fillId="0" borderId="1" xfId="0" applyFont="1" applyBorder="1" applyAlignment="1" applyProtection="1">
      <alignment horizontal="center" vertical="top" wrapText="1"/>
      <protection locked="0"/>
    </xf>
    <xf numFmtId="3" fontId="61" fillId="6" borderId="1" xfId="0" applyNumberFormat="1" applyFont="1" applyFill="1" applyBorder="1" applyAlignment="1">
      <alignment horizontal="center" vertical="top"/>
    </xf>
    <xf numFmtId="14" fontId="21" fillId="0" borderId="1" xfId="0" applyNumberFormat="1" applyFont="1" applyBorder="1" applyAlignment="1">
      <alignment horizontal="left" vertical="center" wrapText="1"/>
    </xf>
    <xf numFmtId="9" fontId="61" fillId="0" borderId="1" xfId="0" applyNumberFormat="1" applyFont="1" applyBorder="1" applyAlignment="1">
      <alignment horizontal="center" vertical="top"/>
    </xf>
    <xf numFmtId="9" fontId="21" fillId="0" borderId="1" xfId="0" applyNumberFormat="1" applyFont="1" applyBorder="1" applyAlignment="1">
      <alignment horizontal="center" vertical="top" wrapText="1"/>
    </xf>
    <xf numFmtId="9" fontId="21" fillId="7" borderId="1" xfId="0" applyNumberFormat="1" applyFont="1" applyFill="1" applyBorder="1" applyAlignment="1">
      <alignment horizontal="center" vertical="top" wrapText="1"/>
    </xf>
    <xf numFmtId="1" fontId="21" fillId="0" borderId="1" xfId="0" applyNumberFormat="1" applyFont="1" applyBorder="1" applyAlignment="1">
      <alignment horizontal="center" vertical="top" wrapText="1"/>
    </xf>
    <xf numFmtId="1" fontId="21" fillId="7" borderId="1" xfId="0" applyNumberFormat="1" applyFont="1" applyFill="1" applyBorder="1" applyAlignment="1">
      <alignment horizontal="center" vertical="top" wrapText="1"/>
    </xf>
    <xf numFmtId="0" fontId="58" fillId="0" borderId="1" xfId="0" applyFont="1" applyBorder="1" applyAlignment="1" applyProtection="1">
      <alignment horizontal="center" vertical="top"/>
      <protection locked="0"/>
    </xf>
    <xf numFmtId="0" fontId="61" fillId="0" borderId="1" xfId="0" applyFont="1" applyBorder="1" applyAlignment="1" applyProtection="1">
      <alignment horizontal="center" vertical="top"/>
      <protection locked="0"/>
    </xf>
    <xf numFmtId="0" fontId="21" fillId="8" borderId="1" xfId="0" applyFont="1" applyFill="1" applyBorder="1" applyAlignment="1">
      <alignment horizontal="center" vertical="top"/>
    </xf>
    <xf numFmtId="9" fontId="61" fillId="0" borderId="1" xfId="2" applyFont="1" applyFill="1" applyBorder="1" applyAlignment="1" applyProtection="1">
      <alignment horizontal="center" vertical="top"/>
      <protection locked="0"/>
    </xf>
    <xf numFmtId="0" fontId="22" fillId="0" borderId="1" xfId="0" applyFont="1" applyBorder="1" applyAlignment="1" applyProtection="1">
      <alignment horizontal="center" vertical="top"/>
      <protection locked="0"/>
    </xf>
    <xf numFmtId="0" fontId="58" fillId="0" borderId="1" xfId="0" applyFont="1" applyBorder="1" applyAlignment="1" applyProtection="1">
      <alignment horizontal="justify" vertical="top" wrapText="1"/>
      <protection locked="0"/>
    </xf>
    <xf numFmtId="9" fontId="61" fillId="0" borderId="1" xfId="0" applyNumberFormat="1" applyFont="1" applyBorder="1" applyAlignment="1" applyProtection="1">
      <alignment horizontal="center" vertical="top" wrapText="1"/>
      <protection locked="0"/>
    </xf>
    <xf numFmtId="9" fontId="61" fillId="0" borderId="1" xfId="0" applyNumberFormat="1" applyFont="1" applyBorder="1" applyAlignment="1" applyProtection="1">
      <alignment horizontal="center" vertical="top"/>
      <protection locked="0"/>
    </xf>
    <xf numFmtId="9" fontId="21" fillId="7" borderId="1" xfId="0" applyNumberFormat="1" applyFont="1" applyFill="1" applyBorder="1" applyAlignment="1">
      <alignment horizontal="center" vertical="top"/>
    </xf>
    <xf numFmtId="3" fontId="61" fillId="0" borderId="1" xfId="0" applyNumberFormat="1" applyFont="1" applyBorder="1" applyAlignment="1">
      <alignment horizontal="center" vertical="top" wrapText="1"/>
    </xf>
    <xf numFmtId="49" fontId="61" fillId="7" borderId="1" xfId="8" applyNumberFormat="1" applyFont="1" applyFill="1" applyBorder="1" applyAlignment="1">
      <alignment horizontal="center" vertical="top"/>
    </xf>
    <xf numFmtId="0" fontId="21" fillId="5" borderId="1" xfId="0" applyFont="1" applyFill="1" applyBorder="1" applyAlignment="1">
      <alignment horizontal="left" vertical="top" wrapText="1"/>
    </xf>
    <xf numFmtId="49" fontId="61" fillId="0" borderId="1" xfId="0" applyNumberFormat="1" applyFont="1" applyBorder="1" applyAlignment="1">
      <alignment horizontal="center" vertical="top" wrapText="1"/>
    </xf>
    <xf numFmtId="0" fontId="61" fillId="0" borderId="1" xfId="3" applyNumberFormat="1" applyFont="1" applyFill="1" applyBorder="1" applyAlignment="1">
      <alignment horizontal="left" vertical="top" wrapText="1"/>
    </xf>
    <xf numFmtId="0" fontId="76" fillId="0" borderId="1" xfId="3" applyNumberFormat="1" applyFont="1" applyFill="1" applyBorder="1" applyAlignment="1">
      <alignment horizontal="left" vertical="top" wrapText="1"/>
    </xf>
    <xf numFmtId="0" fontId="21" fillId="0" borderId="2" xfId="0" applyFont="1" applyBorder="1" applyAlignment="1">
      <alignment horizontal="left" vertical="top" wrapText="1" shrinkToFit="1"/>
    </xf>
    <xf numFmtId="14" fontId="61" fillId="0" borderId="1" xfId="0" applyNumberFormat="1" applyFont="1" applyBorder="1" applyAlignment="1">
      <alignment horizontal="left" vertical="top"/>
    </xf>
    <xf numFmtId="0" fontId="58" fillId="7" borderId="1" xfId="0" applyFont="1" applyFill="1" applyBorder="1" applyAlignment="1">
      <alignment horizontal="center" vertical="top"/>
    </xf>
    <xf numFmtId="0" fontId="63" fillId="0" borderId="1" xfId="0" applyFont="1" applyBorder="1" applyAlignment="1">
      <alignment horizontal="center" vertical="top"/>
    </xf>
    <xf numFmtId="0" fontId="21" fillId="0" borderId="1" xfId="0" applyFont="1" applyBorder="1" applyAlignment="1">
      <alignment horizontal="left"/>
    </xf>
    <xf numFmtId="0" fontId="65" fillId="0" borderId="1" xfId="0" applyFont="1" applyBorder="1" applyAlignment="1">
      <alignment horizontal="center" vertical="top" wrapText="1"/>
    </xf>
    <xf numFmtId="1" fontId="61" fillId="7" borderId="1" xfId="0" applyNumberFormat="1" applyFont="1" applyFill="1" applyBorder="1" applyAlignment="1">
      <alignment horizontal="center" vertical="top"/>
    </xf>
    <xf numFmtId="0" fontId="21" fillId="0" borderId="4" xfId="1" applyFont="1" applyBorder="1" applyAlignment="1">
      <alignment horizontal="left" vertical="top" wrapText="1"/>
    </xf>
    <xf numFmtId="0" fontId="21" fillId="0" borderId="4" xfId="0" applyFont="1" applyBorder="1" applyAlignment="1">
      <alignment horizontal="left"/>
    </xf>
    <xf numFmtId="0" fontId="61" fillId="0" borderId="1" xfId="1" applyFont="1" applyBorder="1" applyAlignment="1">
      <alignment horizontal="left" vertical="top" wrapText="1"/>
    </xf>
    <xf numFmtId="0" fontId="58" fillId="4" borderId="1" xfId="0" applyFont="1" applyFill="1" applyBorder="1" applyAlignment="1" applyProtection="1">
      <alignment horizontal="center" vertical="top"/>
      <protection locked="0"/>
    </xf>
    <xf numFmtId="0" fontId="61" fillId="4" borderId="1" xfId="0" applyFont="1" applyFill="1" applyBorder="1" applyAlignment="1" applyProtection="1">
      <alignment vertical="top" wrapText="1"/>
      <protection locked="0"/>
    </xf>
    <xf numFmtId="0" fontId="21" fillId="0" borderId="2" xfId="0" applyFont="1" applyBorder="1" applyAlignment="1">
      <alignment vertical="top" wrapText="1"/>
    </xf>
    <xf numFmtId="14" fontId="61" fillId="0" borderId="2" xfId="0" applyNumberFormat="1" applyFont="1" applyBorder="1" applyAlignment="1">
      <alignment horizontal="left" vertical="top" wrapText="1"/>
    </xf>
    <xf numFmtId="14" fontId="61" fillId="0" borderId="2" xfId="0" applyNumberFormat="1" applyFont="1" applyBorder="1" applyAlignment="1">
      <alignment horizontal="center" vertical="top"/>
    </xf>
    <xf numFmtId="0" fontId="61" fillId="0" borderId="2" xfId="0" applyFont="1" applyBorder="1" applyAlignment="1">
      <alignment horizontal="center" vertical="top" wrapText="1"/>
    </xf>
    <xf numFmtId="9" fontId="61" fillId="2" borderId="1" xfId="2" applyFont="1" applyFill="1" applyBorder="1" applyAlignment="1">
      <alignment horizontal="center" vertical="top"/>
    </xf>
    <xf numFmtId="14" fontId="61" fillId="0" borderId="1" xfId="0" applyNumberFormat="1" applyFont="1" applyBorder="1" applyAlignment="1">
      <alignment vertical="top"/>
    </xf>
    <xf numFmtId="0" fontId="58" fillId="0" borderId="2" xfId="0" applyFont="1" applyBorder="1" applyAlignment="1">
      <alignment horizontal="center" vertical="top" wrapText="1"/>
    </xf>
    <xf numFmtId="14" fontId="61" fillId="2" borderId="1" xfId="0" applyNumberFormat="1" applyFont="1" applyFill="1" applyBorder="1" applyAlignment="1">
      <alignment horizontal="left" vertical="top" wrapText="1"/>
    </xf>
    <xf numFmtId="0" fontId="58" fillId="10" borderId="1" xfId="0" applyFont="1" applyFill="1" applyBorder="1" applyAlignment="1">
      <alignment horizontal="left" vertical="top" wrapText="1"/>
    </xf>
    <xf numFmtId="0" fontId="61" fillId="10" borderId="1" xfId="0" applyFont="1" applyFill="1" applyBorder="1" applyAlignment="1">
      <alignment horizontal="left" vertical="top" wrapText="1"/>
    </xf>
    <xf numFmtId="14" fontId="61" fillId="10" borderId="1" xfId="0" applyNumberFormat="1" applyFont="1" applyFill="1" applyBorder="1" applyAlignment="1">
      <alignment horizontal="left" vertical="top" wrapText="1"/>
    </xf>
    <xf numFmtId="9" fontId="61" fillId="2" borderId="1" xfId="0" applyNumberFormat="1" applyFont="1" applyFill="1" applyBorder="1" applyAlignment="1">
      <alignment horizontal="center" vertical="top" wrapText="1"/>
    </xf>
    <xf numFmtId="14" fontId="76" fillId="2" borderId="1" xfId="0" applyNumberFormat="1" applyFont="1" applyFill="1" applyBorder="1" applyAlignment="1">
      <alignment horizontal="left" vertical="top" wrapText="1"/>
    </xf>
    <xf numFmtId="14" fontId="21" fillId="2" borderId="1" xfId="0" applyNumberFormat="1" applyFont="1" applyFill="1" applyBorder="1" applyAlignment="1">
      <alignment horizontal="left" vertical="top" wrapText="1"/>
    </xf>
    <xf numFmtId="14" fontId="21" fillId="2" borderId="1" xfId="0" applyNumberFormat="1" applyFont="1" applyFill="1" applyBorder="1" applyAlignment="1">
      <alignment horizontal="left" vertical="top"/>
    </xf>
    <xf numFmtId="9" fontId="21" fillId="2" borderId="1" xfId="0" applyNumberFormat="1" applyFont="1" applyFill="1" applyBorder="1" applyAlignment="1">
      <alignment horizontal="center" vertical="top" wrapText="1"/>
    </xf>
    <xf numFmtId="14" fontId="21" fillId="2" borderId="2" xfId="0" applyNumberFormat="1" applyFont="1" applyFill="1" applyBorder="1" applyAlignment="1">
      <alignment horizontal="center" vertical="top" wrapText="1"/>
    </xf>
    <xf numFmtId="14" fontId="21" fillId="0" borderId="1" xfId="0" applyNumberFormat="1" applyFont="1" applyBorder="1" applyAlignment="1" applyProtection="1">
      <alignment horizontal="center" vertical="top" wrapText="1"/>
      <protection locked="0"/>
    </xf>
    <xf numFmtId="0" fontId="61" fillId="6" borderId="1" xfId="0" applyFont="1" applyFill="1" applyBorder="1" applyAlignment="1" applyProtection="1">
      <alignment horizontal="center" vertical="top" wrapText="1"/>
      <protection locked="0"/>
    </xf>
    <xf numFmtId="0" fontId="61" fillId="0" borderId="6" xfId="0" applyFont="1" applyBorder="1" applyAlignment="1" applyProtection="1">
      <alignment horizontal="justify" vertical="top" wrapText="1"/>
      <protection locked="0"/>
    </xf>
    <xf numFmtId="0" fontId="61" fillId="8" borderId="1" xfId="0" applyFont="1" applyFill="1" applyBorder="1" applyAlignment="1" applyProtection="1">
      <alignment horizontal="center" vertical="top" wrapText="1"/>
      <protection locked="0"/>
    </xf>
    <xf numFmtId="0" fontId="61" fillId="7" borderId="1" xfId="0" applyFont="1" applyFill="1" applyBorder="1" applyAlignment="1" applyProtection="1">
      <alignment horizontal="center" vertical="top" wrapText="1"/>
      <protection locked="0"/>
    </xf>
    <xf numFmtId="0" fontId="22" fillId="0" borderId="0" xfId="0" applyFont="1"/>
    <xf numFmtId="0" fontId="61" fillId="0" borderId="0" xfId="0" applyFont="1"/>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center" wrapText="1"/>
    </xf>
    <xf numFmtId="0" fontId="61" fillId="0" borderId="3" xfId="0" applyFont="1" applyBorder="1" applyAlignment="1" applyProtection="1">
      <alignment horizontal="justify" vertical="top" wrapText="1"/>
      <protection locked="0"/>
    </xf>
    <xf numFmtId="3" fontId="61" fillId="6" borderId="2" xfId="0" applyNumberFormat="1" applyFont="1" applyFill="1" applyBorder="1" applyAlignment="1">
      <alignment horizontal="center" vertical="top"/>
    </xf>
    <xf numFmtId="1" fontId="61" fillId="2" borderId="2" xfId="0" applyNumberFormat="1" applyFont="1" applyFill="1" applyBorder="1" applyAlignment="1" applyProtection="1">
      <alignment horizontal="center" vertical="top"/>
      <protection locked="0"/>
    </xf>
    <xf numFmtId="0" fontId="61" fillId="0" borderId="0" xfId="0" applyFont="1" applyAlignment="1" applyProtection="1">
      <alignment horizontal="justify" vertical="top" wrapText="1"/>
      <protection locked="0"/>
    </xf>
    <xf numFmtId="14" fontId="51" fillId="0" borderId="1" xfId="0" applyNumberFormat="1" applyFont="1" applyBorder="1" applyAlignment="1">
      <alignment horizontal="justify" vertical="top" wrapText="1"/>
    </xf>
    <xf numFmtId="14" fontId="3" fillId="2" borderId="1" xfId="0" applyNumberFormat="1" applyFont="1" applyFill="1" applyBorder="1" applyAlignment="1">
      <alignment horizontal="center" vertical="top"/>
    </xf>
    <xf numFmtId="0" fontId="21" fillId="0" borderId="0" xfId="0" applyFont="1" applyAlignment="1">
      <alignment horizontal="justify" vertical="top"/>
    </xf>
    <xf numFmtId="0" fontId="22" fillId="4" borderId="1" xfId="0" applyFont="1" applyFill="1" applyBorder="1" applyAlignment="1" applyProtection="1">
      <alignment horizontal="justify" vertical="top" wrapText="1"/>
      <protection locked="0"/>
    </xf>
    <xf numFmtId="0" fontId="59" fillId="6" borderId="1" xfId="0" applyFont="1" applyFill="1" applyBorder="1" applyAlignment="1">
      <alignment horizontal="center" vertical="center" wrapText="1"/>
    </xf>
    <xf numFmtId="0" fontId="75" fillId="0" borderId="1" xfId="0" applyFont="1" applyBorder="1" applyAlignment="1">
      <alignment horizontal="justify" vertical="top" wrapText="1"/>
    </xf>
    <xf numFmtId="0" fontId="78" fillId="0" borderId="1" xfId="0" applyFont="1" applyBorder="1" applyAlignment="1">
      <alignment horizontal="justify" vertical="top" wrapText="1"/>
    </xf>
    <xf numFmtId="0" fontId="61" fillId="0" borderId="1" xfId="0" applyFont="1" applyBorder="1" applyAlignment="1">
      <alignment horizontal="left" vertical="top" wrapText="1" readingOrder="1"/>
    </xf>
    <xf numFmtId="0" fontId="61" fillId="0" borderId="1" xfId="0" applyFont="1" applyBorder="1" applyAlignment="1">
      <alignment horizontal="center" vertical="top" wrapText="1" readingOrder="1"/>
    </xf>
    <xf numFmtId="0" fontId="61" fillId="0" borderId="1" xfId="0" applyFont="1" applyBorder="1" applyAlignment="1">
      <alignment vertical="top" wrapText="1" readingOrder="1"/>
    </xf>
    <xf numFmtId="0" fontId="51" fillId="0" borderId="1" xfId="0" applyFont="1" applyBorder="1" applyAlignment="1">
      <alignment horizontal="center" vertical="top"/>
    </xf>
    <xf numFmtId="0" fontId="52" fillId="0" borderId="1" xfId="0" applyFont="1" applyBorder="1" applyAlignment="1">
      <alignment vertical="center" wrapText="1"/>
    </xf>
    <xf numFmtId="0" fontId="61" fillId="10" borderId="1" xfId="0" applyFont="1" applyFill="1" applyBorder="1" applyAlignment="1">
      <alignment horizontal="center" vertical="top" wrapText="1"/>
    </xf>
    <xf numFmtId="0" fontId="61" fillId="27" borderId="1" xfId="0" applyFont="1" applyFill="1" applyBorder="1" applyAlignment="1" applyProtection="1">
      <alignment horizontal="justify" vertical="top" wrapText="1"/>
      <protection locked="0"/>
    </xf>
    <xf numFmtId="0" fontId="21" fillId="5" borderId="1" xfId="0" applyFont="1" applyFill="1" applyBorder="1" applyAlignment="1">
      <alignment horizontal="center" vertical="top"/>
    </xf>
    <xf numFmtId="0" fontId="22" fillId="2" borderId="0" xfId="0" applyFont="1" applyFill="1" applyAlignment="1">
      <alignment horizontal="center"/>
    </xf>
    <xf numFmtId="0" fontId="21" fillId="2" borderId="0" xfId="0" applyFont="1" applyFill="1" applyAlignment="1">
      <alignment horizontal="center"/>
    </xf>
    <xf numFmtId="0" fontId="22" fillId="2" borderId="0" xfId="0" applyFont="1" applyFill="1" applyAlignment="1">
      <alignment horizontal="center"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2" fillId="7" borderId="1" xfId="0" applyFont="1" applyFill="1" applyBorder="1" applyAlignment="1">
      <alignment horizontal="center" vertical="center"/>
    </xf>
    <xf numFmtId="0" fontId="2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8"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1" fillId="0" borderId="1" xfId="0" applyFont="1" applyBorder="1" applyAlignment="1">
      <alignment vertical="center"/>
    </xf>
    <xf numFmtId="0" fontId="21" fillId="0" borderId="1" xfId="0" applyFont="1" applyBorder="1" applyAlignment="1">
      <alignment horizontal="center" vertical="center"/>
    </xf>
    <xf numFmtId="0" fontId="22" fillId="2" borderId="0" xfId="0" applyFont="1" applyFill="1" applyAlignment="1">
      <alignment horizontal="center" vertical="center"/>
    </xf>
    <xf numFmtId="0" fontId="58" fillId="0" borderId="1" xfId="0" applyFont="1" applyBorder="1" applyAlignment="1">
      <alignment horizontal="center" vertical="center"/>
    </xf>
    <xf numFmtId="0" fontId="61" fillId="0" borderId="1" xfId="0" applyFont="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2" fillId="8" borderId="1" xfId="0" applyFont="1" applyFill="1" applyBorder="1" applyAlignment="1">
      <alignment horizontal="center" vertical="center"/>
    </xf>
    <xf numFmtId="0" fontId="93" fillId="2" borderId="0" xfId="0" applyFont="1" applyFill="1" applyAlignment="1">
      <alignment horizontal="center"/>
    </xf>
    <xf numFmtId="0" fontId="59" fillId="2" borderId="0" xfId="0" applyFont="1" applyFill="1" applyAlignment="1">
      <alignment horizontal="center"/>
    </xf>
    <xf numFmtId="0" fontId="50" fillId="2" borderId="0" xfId="0" applyFont="1" applyFill="1"/>
    <xf numFmtId="166" fontId="50" fillId="2" borderId="0" xfId="2" applyNumberFormat="1" applyFont="1" applyFill="1" applyAlignment="1" applyProtection="1">
      <alignment horizontal="center"/>
    </xf>
    <xf numFmtId="0" fontId="94" fillId="2" borderId="0" xfId="0" applyFont="1" applyFill="1"/>
    <xf numFmtId="0" fontId="50" fillId="2" borderId="0" xfId="0" applyFont="1" applyFill="1" applyAlignment="1">
      <alignment horizontal="center"/>
    </xf>
    <xf numFmtId="166" fontId="50" fillId="2" borderId="0" xfId="2" applyNumberFormat="1" applyFont="1" applyFill="1" applyBorder="1" applyAlignment="1" applyProtection="1">
      <alignment horizontal="center"/>
    </xf>
    <xf numFmtId="0" fontId="94" fillId="2" borderId="0" xfId="0" applyFont="1" applyFill="1" applyAlignment="1">
      <alignment horizontal="center"/>
    </xf>
    <xf numFmtId="9" fontId="50" fillId="2" borderId="0" xfId="0" applyNumberFormat="1" applyFont="1" applyFill="1" applyAlignment="1">
      <alignment horizontal="center"/>
    </xf>
    <xf numFmtId="0" fontId="95" fillId="0" borderId="1" xfId="0" applyFont="1" applyBorder="1" applyAlignment="1">
      <alignment horizontal="justify" vertical="top" wrapText="1"/>
    </xf>
    <xf numFmtId="0" fontId="50" fillId="3" borderId="1" xfId="0" applyFont="1" applyFill="1" applyBorder="1" applyAlignment="1">
      <alignment horizontal="center" vertical="center"/>
    </xf>
    <xf numFmtId="0" fontId="91" fillId="2" borderId="0" xfId="0" applyFont="1" applyFill="1" applyAlignment="1">
      <alignment horizontal="center" vertical="center" wrapText="1"/>
    </xf>
    <xf numFmtId="0" fontId="92" fillId="3"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7" fillId="2" borderId="0" xfId="0" applyFont="1" applyFill="1" applyAlignment="1">
      <alignment horizontal="center" vertical="center" wrapText="1"/>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29" fillId="6"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9" fillId="2" borderId="0" xfId="0" applyFont="1" applyFill="1" applyAlignment="1">
      <alignment horizontal="left"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56" fillId="9"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6" fillId="6" borderId="1" xfId="0" applyFont="1" applyFill="1" applyBorder="1" applyAlignment="1">
      <alignment horizontal="center" vertical="center"/>
    </xf>
    <xf numFmtId="0" fontId="56" fillId="6" borderId="1" xfId="0" applyFont="1" applyFill="1" applyBorder="1" applyAlignment="1">
      <alignment horizontal="center" vertical="top"/>
    </xf>
    <xf numFmtId="0" fontId="56" fillId="7" borderId="1" xfId="0" applyFont="1" applyFill="1" applyBorder="1" applyAlignment="1">
      <alignment horizontal="center" vertical="center" wrapText="1"/>
    </xf>
    <xf numFmtId="0" fontId="56" fillId="5" borderId="3" xfId="0" applyFont="1" applyFill="1" applyBorder="1" applyAlignment="1">
      <alignment horizontal="center" vertical="center"/>
    </xf>
    <xf numFmtId="0" fontId="56" fillId="5" borderId="13" xfId="0" applyFont="1" applyFill="1" applyBorder="1" applyAlignment="1">
      <alignment horizontal="center" vertical="center"/>
    </xf>
    <xf numFmtId="0" fontId="56" fillId="5" borderId="6" xfId="0" applyFont="1" applyFill="1" applyBorder="1" applyAlignment="1">
      <alignment horizontal="center" vertical="center"/>
    </xf>
    <xf numFmtId="14"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14" fontId="3" fillId="0" borderId="7" xfId="0" applyNumberFormat="1" applyFont="1" applyBorder="1" applyAlignment="1">
      <alignment horizontal="left" vertical="top" wrapText="1"/>
    </xf>
    <xf numFmtId="14" fontId="3" fillId="0" borderId="15" xfId="0" applyNumberFormat="1" applyFont="1" applyBorder="1" applyAlignment="1">
      <alignment horizontal="left" vertical="top" wrapText="1"/>
    </xf>
    <xf numFmtId="14" fontId="3" fillId="0" borderId="9" xfId="0" applyNumberFormat="1" applyFont="1" applyBorder="1" applyAlignment="1">
      <alignment horizontal="left" vertical="top" wrapText="1"/>
    </xf>
    <xf numFmtId="14" fontId="3" fillId="0" borderId="12" xfId="0" applyNumberFormat="1" applyFont="1" applyBorder="1" applyAlignment="1">
      <alignment horizontal="left" vertical="top" wrapText="1"/>
    </xf>
    <xf numFmtId="14" fontId="3" fillId="0" borderId="10" xfId="0" applyNumberFormat="1" applyFont="1" applyBorder="1" applyAlignment="1">
      <alignment horizontal="left" vertical="top" wrapText="1"/>
    </xf>
    <xf numFmtId="14" fontId="3" fillId="0" borderId="14" xfId="0" applyNumberFormat="1" applyFont="1" applyBorder="1" applyAlignment="1">
      <alignment horizontal="left" vertical="top" wrapText="1"/>
    </xf>
    <xf numFmtId="1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4" fontId="3" fillId="0" borderId="5" xfId="0" applyNumberFormat="1" applyFont="1" applyBorder="1" applyAlignment="1">
      <alignment horizontal="center" vertical="top" wrapText="1"/>
    </xf>
    <xf numFmtId="14" fontId="3" fillId="0" borderId="4"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3"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31" fillId="0" borderId="1" xfId="0" applyFont="1" applyBorder="1" applyAlignment="1">
      <alignment horizontal="left" vertical="center"/>
    </xf>
    <xf numFmtId="0" fontId="31" fillId="0" borderId="3" xfId="0" applyFont="1" applyBorder="1" applyAlignment="1">
      <alignment horizontal="left" vertical="center"/>
    </xf>
    <xf numFmtId="0" fontId="30" fillId="0" borderId="7" xfId="0" applyFont="1" applyBorder="1" applyAlignment="1">
      <alignment horizontal="left" vertical="center"/>
    </xf>
    <xf numFmtId="0" fontId="30" fillId="0" borderId="15" xfId="0" applyFont="1" applyBorder="1" applyAlignment="1">
      <alignment horizontal="left" vertical="center"/>
    </xf>
    <xf numFmtId="0" fontId="30" fillId="0" borderId="9"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30" fillId="0" borderId="16" xfId="0" applyFont="1" applyBorder="1" applyAlignment="1">
      <alignment horizontal="center" vertical="center"/>
    </xf>
    <xf numFmtId="0" fontId="30" fillId="0" borderId="0" xfId="0" applyFont="1" applyAlignment="1">
      <alignment horizontal="center" vertical="center"/>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30" fillId="0" borderId="3" xfId="0" applyFont="1" applyBorder="1" applyAlignment="1">
      <alignment horizontal="left" vertical="center"/>
    </xf>
    <xf numFmtId="0" fontId="30" fillId="0" borderId="13" xfId="0" applyFont="1" applyBorder="1" applyAlignment="1">
      <alignment horizontal="left" vertical="center"/>
    </xf>
    <xf numFmtId="0" fontId="30" fillId="0" borderId="6" xfId="0" applyFont="1" applyBorder="1" applyAlignment="1">
      <alignment horizontal="left"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left" vertical="center"/>
    </xf>
    <xf numFmtId="14" fontId="30" fillId="0" borderId="16" xfId="0" applyNumberFormat="1" applyFont="1" applyBorder="1" applyAlignment="1">
      <alignment horizontal="center" vertical="center"/>
    </xf>
    <xf numFmtId="14" fontId="30" fillId="0" borderId="0" xfId="0" applyNumberFormat="1" applyFont="1" applyAlignment="1">
      <alignment horizontal="center" vertical="center"/>
    </xf>
    <xf numFmtId="0" fontId="45" fillId="5" borderId="7" xfId="0" applyFont="1" applyFill="1" applyBorder="1" applyAlignment="1">
      <alignment horizontal="center" vertical="center" wrapText="1"/>
    </xf>
    <xf numFmtId="0" fontId="45" fillId="5" borderId="15"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33" fillId="14" borderId="1" xfId="0" applyFont="1" applyFill="1" applyBorder="1" applyAlignment="1">
      <alignment horizontal="center" vertical="center"/>
    </xf>
    <xf numFmtId="0" fontId="33" fillId="15" borderId="3"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5" borderId="6" xfId="0" applyFont="1" applyFill="1" applyBorder="1" applyAlignment="1">
      <alignment horizontal="center" vertical="center" wrapText="1"/>
    </xf>
    <xf numFmtId="0" fontId="5" fillId="15" borderId="18"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33" fillId="15" borderId="7" xfId="0" applyFont="1" applyFill="1" applyBorder="1" applyAlignment="1">
      <alignment horizontal="center" vertical="center"/>
    </xf>
    <xf numFmtId="0" fontId="33" fillId="15" borderId="15" xfId="0" applyFont="1" applyFill="1" applyBorder="1" applyAlignment="1">
      <alignment horizontal="center" vertical="center"/>
    </xf>
    <xf numFmtId="0" fontId="33" fillId="15" borderId="9" xfId="0" applyFont="1" applyFill="1" applyBorder="1" applyAlignment="1">
      <alignment horizontal="center" vertical="center"/>
    </xf>
    <xf numFmtId="0" fontId="33" fillId="15" borderId="12" xfId="0" applyFont="1" applyFill="1" applyBorder="1" applyAlignment="1">
      <alignment horizontal="center" vertical="center"/>
    </xf>
    <xf numFmtId="0" fontId="33" fillId="15" borderId="10" xfId="0" applyFont="1" applyFill="1" applyBorder="1" applyAlignment="1">
      <alignment horizontal="center" vertical="center"/>
    </xf>
    <xf numFmtId="0" fontId="33" fillId="15" borderId="14"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3" fillId="15" borderId="3" xfId="0" applyFont="1" applyFill="1" applyBorder="1" applyAlignment="1">
      <alignment horizontal="center" vertical="center"/>
    </xf>
    <xf numFmtId="0" fontId="5" fillId="15" borderId="12"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34" fillId="14" borderId="6"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2" fillId="15" borderId="6"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1" fillId="15" borderId="19" xfId="0" applyFont="1" applyFill="1" applyBorder="1" applyAlignment="1">
      <alignment horizontal="center" vertical="center"/>
    </xf>
    <xf numFmtId="0" fontId="1" fillId="15" borderId="22" xfId="0" applyFont="1" applyFill="1" applyBorder="1" applyAlignment="1">
      <alignment horizontal="center" vertical="center"/>
    </xf>
    <xf numFmtId="9" fontId="2" fillId="13" borderId="1" xfId="0" applyNumberFormat="1" applyFont="1" applyFill="1" applyBorder="1" applyAlignment="1" applyProtection="1">
      <alignment horizontal="center" vertical="center" wrapText="1"/>
      <protection locked="0"/>
    </xf>
    <xf numFmtId="9" fontId="2" fillId="13" borderId="20" xfId="0" applyNumberFormat="1" applyFont="1" applyFill="1" applyBorder="1" applyAlignment="1" applyProtection="1">
      <alignment horizontal="center" vertical="center" wrapText="1"/>
      <protection locked="0"/>
    </xf>
    <xf numFmtId="0" fontId="2" fillId="15" borderId="9"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3" borderId="20" xfId="0" applyFont="1" applyFill="1" applyBorder="1" applyAlignment="1" applyProtection="1">
      <alignment horizontal="center" vertical="center" wrapText="1"/>
      <protection locked="0"/>
    </xf>
    <xf numFmtId="0" fontId="2" fillId="12" borderId="2" xfId="0" applyFont="1" applyFill="1" applyBorder="1" applyAlignment="1" applyProtection="1">
      <alignment horizontal="center" vertical="center" wrapText="1"/>
      <protection locked="0"/>
    </xf>
    <xf numFmtId="0" fontId="1" fillId="15" borderId="23" xfId="0" applyFont="1" applyFill="1" applyBorder="1" applyAlignment="1">
      <alignment horizontal="center" vertical="center"/>
    </xf>
    <xf numFmtId="0" fontId="2" fillId="13" borderId="2" xfId="0" applyFont="1" applyFill="1" applyBorder="1" applyAlignment="1" applyProtection="1">
      <alignment horizontal="center" vertical="center" wrapText="1"/>
      <protection locked="0"/>
    </xf>
    <xf numFmtId="0" fontId="2" fillId="13" borderId="2" xfId="0" applyFont="1" applyFill="1" applyBorder="1" applyAlignment="1">
      <alignment horizontal="center" vertical="center" wrapText="1"/>
    </xf>
    <xf numFmtId="0" fontId="1" fillId="15" borderId="7" xfId="0" applyFont="1" applyFill="1" applyBorder="1" applyAlignment="1">
      <alignment horizontal="center" vertical="center"/>
    </xf>
    <xf numFmtId="0" fontId="1" fillId="15" borderId="16" xfId="0" applyFont="1" applyFill="1" applyBorder="1" applyAlignment="1">
      <alignment horizontal="center" vertical="center"/>
    </xf>
    <xf numFmtId="0" fontId="2" fillId="5" borderId="3" xfId="0" applyFont="1" applyFill="1" applyBorder="1" applyAlignment="1" applyProtection="1">
      <alignment horizontal="center" vertical="center" wrapText="1"/>
      <protection locked="0"/>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justify" vertical="top" wrapText="1"/>
    </xf>
    <xf numFmtId="0" fontId="2" fillId="5" borderId="1" xfId="0" applyFont="1" applyFill="1" applyBorder="1" applyAlignment="1">
      <alignment horizontal="center" vertical="top" textRotation="90" wrapText="1"/>
    </xf>
    <xf numFmtId="10" fontId="6" fillId="0" borderId="1" xfId="0" applyNumberFormat="1" applyFont="1" applyBorder="1" applyAlignment="1">
      <alignment horizontal="center" vertical="center" wrapText="1"/>
    </xf>
    <xf numFmtId="9" fontId="2" fillId="2" borderId="1" xfId="0" applyNumberFormat="1" applyFont="1" applyFill="1" applyBorder="1" applyAlignment="1" applyProtection="1">
      <alignment horizontal="center" vertical="center" wrapText="1"/>
      <protection locked="0"/>
    </xf>
    <xf numFmtId="0" fontId="3" fillId="0" borderId="12" xfId="0" applyFont="1" applyBorder="1" applyAlignment="1">
      <alignment horizontal="justify" vertical="top" wrapText="1"/>
    </xf>
    <xf numFmtId="0" fontId="3" fillId="0" borderId="3" xfId="0" applyFont="1" applyBorder="1" applyAlignment="1">
      <alignment horizontal="justify" vertical="top" wrapText="1"/>
    </xf>
    <xf numFmtId="14" fontId="3" fillId="0" borderId="24" xfId="0" applyNumberFormat="1" applyFont="1" applyBorder="1" applyAlignment="1">
      <alignment horizontal="center"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0" fontId="3" fillId="0" borderId="3" xfId="0" applyFont="1" applyBorder="1" applyAlignment="1">
      <alignment horizontal="justify" vertical="top"/>
    </xf>
    <xf numFmtId="14" fontId="3" fillId="0" borderId="2" xfId="0" applyNumberFormat="1" applyFont="1" applyBorder="1" applyAlignment="1">
      <alignment horizontal="center" vertical="top"/>
    </xf>
    <xf numFmtId="14" fontId="3" fillId="0" borderId="5" xfId="0" applyNumberFormat="1" applyFont="1" applyBorder="1" applyAlignment="1">
      <alignment horizontal="center" vertical="top"/>
    </xf>
    <xf numFmtId="14" fontId="3" fillId="0" borderId="4" xfId="0" applyNumberFormat="1" applyFont="1" applyBorder="1" applyAlignment="1">
      <alignment horizontal="center" vertical="top"/>
    </xf>
    <xf numFmtId="1" fontId="3" fillId="0" borderId="2" xfId="0" applyNumberFormat="1" applyFont="1" applyBorder="1" applyAlignment="1">
      <alignment horizontal="center" vertical="top"/>
    </xf>
    <xf numFmtId="1" fontId="3" fillId="0" borderId="5" xfId="0" applyNumberFormat="1" applyFont="1" applyBorder="1" applyAlignment="1">
      <alignment horizontal="center" vertical="top"/>
    </xf>
    <xf numFmtId="1" fontId="3" fillId="0" borderId="4" xfId="0" applyNumberFormat="1" applyFont="1" applyBorder="1" applyAlignment="1">
      <alignment horizontal="center" vertical="top"/>
    </xf>
    <xf numFmtId="0" fontId="3" fillId="0" borderId="1" xfId="0" applyFont="1" applyBorder="1" applyAlignment="1">
      <alignment horizontal="justify" vertical="top"/>
    </xf>
    <xf numFmtId="14" fontId="6" fillId="2" borderId="24" xfId="0" applyNumberFormat="1"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1" fontId="6" fillId="2" borderId="24" xfId="0" applyNumberFormat="1" applyFont="1" applyFill="1" applyBorder="1" applyAlignment="1" applyProtection="1">
      <alignment horizontal="center" vertical="top" wrapText="1"/>
      <protection locked="0"/>
    </xf>
    <xf numFmtId="1" fontId="6" fillId="2" borderId="5" xfId="0" applyNumberFormat="1" applyFont="1" applyFill="1" applyBorder="1" applyAlignment="1" applyProtection="1">
      <alignment horizontal="center" vertical="top" wrapText="1"/>
      <protection locked="0"/>
    </xf>
    <xf numFmtId="1" fontId="6" fillId="2" borderId="4" xfId="0" applyNumberFormat="1" applyFont="1" applyFill="1" applyBorder="1" applyAlignment="1" applyProtection="1">
      <alignment horizontal="center" vertical="top" wrapText="1"/>
      <protection locked="0"/>
    </xf>
    <xf numFmtId="14" fontId="3" fillId="0" borderId="24" xfId="0" applyNumberFormat="1" applyFont="1" applyBorder="1" applyAlignment="1">
      <alignment horizontal="center" vertical="top"/>
    </xf>
    <xf numFmtId="1" fontId="3" fillId="0" borderId="24" xfId="0" applyNumberFormat="1" applyFont="1" applyBorder="1" applyAlignment="1">
      <alignment horizontal="center" vertical="top"/>
    </xf>
    <xf numFmtId="14" fontId="3" fillId="0" borderId="2"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0" fontId="3" fillId="2" borderId="2" xfId="0" applyFont="1" applyFill="1" applyBorder="1" applyAlignment="1">
      <alignment horizontal="justify" vertical="top" wrapText="1"/>
    </xf>
    <xf numFmtId="0" fontId="3" fillId="2" borderId="5" xfId="0" applyFont="1" applyFill="1" applyBorder="1" applyAlignment="1">
      <alignment horizontal="justify" vertical="top" wrapText="1"/>
    </xf>
    <xf numFmtId="0" fontId="3" fillId="2" borderId="4" xfId="0" applyFont="1" applyFill="1" applyBorder="1" applyAlignment="1">
      <alignment horizontal="justify" vertical="top" wrapText="1"/>
    </xf>
    <xf numFmtId="9" fontId="6" fillId="2" borderId="1" xfId="0" applyNumberFormat="1" applyFont="1" applyFill="1" applyBorder="1" applyAlignment="1" applyProtection="1">
      <alignment horizontal="left" vertical="top" wrapText="1"/>
      <protection locked="0"/>
    </xf>
    <xf numFmtId="165" fontId="3" fillId="0" borderId="1" xfId="0" applyNumberFormat="1" applyFont="1" applyBorder="1" applyAlignment="1">
      <alignment horizontal="center" vertical="top" wrapText="1"/>
    </xf>
    <xf numFmtId="0" fontId="6" fillId="2" borderId="1" xfId="0" applyFont="1" applyFill="1" applyBorder="1" applyAlignment="1">
      <alignment horizontal="justify" vertical="top" wrapText="1"/>
    </xf>
    <xf numFmtId="0" fontId="3" fillId="0" borderId="7"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10" xfId="0" applyFont="1" applyBorder="1" applyAlignment="1">
      <alignment horizontal="left" vertical="top"/>
    </xf>
    <xf numFmtId="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4" fontId="6" fillId="2" borderId="2" xfId="0" applyNumberFormat="1"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9" fontId="1" fillId="0" borderId="1" xfId="0" applyNumberFormat="1" applyFont="1" applyBorder="1" applyAlignment="1">
      <alignment horizontal="center" vertical="top"/>
    </xf>
    <xf numFmtId="0" fontId="8" fillId="0" borderId="1" xfId="0" applyFont="1" applyBorder="1" applyAlignment="1">
      <alignment horizontal="justify" vertical="top" wrapText="1"/>
    </xf>
    <xf numFmtId="0" fontId="6" fillId="10" borderId="1" xfId="0" applyFont="1" applyFill="1" applyBorder="1" applyAlignment="1">
      <alignment horizontal="justify" vertical="top" wrapText="1"/>
    </xf>
    <xf numFmtId="0" fontId="1" fillId="0" borderId="1" xfId="0" applyFont="1" applyBorder="1" applyAlignment="1">
      <alignment horizontal="center" vertical="top" wrapText="1"/>
    </xf>
    <xf numFmtId="14" fontId="6" fillId="0" borderId="2" xfId="0" applyNumberFormat="1" applyFont="1" applyBorder="1" applyAlignment="1">
      <alignment horizontal="center" vertical="top" wrapText="1"/>
    </xf>
    <xf numFmtId="14" fontId="6" fillId="0" borderId="4" xfId="0" applyNumberFormat="1" applyFont="1" applyBorder="1" applyAlignment="1">
      <alignment horizontal="center" vertical="top" wrapText="1"/>
    </xf>
    <xf numFmtId="1" fontId="6" fillId="0" borderId="2" xfId="0" applyNumberFormat="1" applyFont="1" applyBorder="1" applyAlignment="1">
      <alignment horizontal="center" vertical="top" wrapText="1"/>
    </xf>
    <xf numFmtId="1" fontId="6" fillId="0" borderId="4" xfId="0" applyNumberFormat="1" applyFont="1" applyBorder="1" applyAlignment="1">
      <alignment horizontal="center" vertical="top" wrapText="1"/>
    </xf>
    <xf numFmtId="9" fontId="6" fillId="0" borderId="7" xfId="0" applyNumberFormat="1" applyFont="1" applyBorder="1" applyAlignment="1">
      <alignment horizontal="left" vertical="top" wrapText="1"/>
    </xf>
    <xf numFmtId="9" fontId="6" fillId="0" borderId="12" xfId="0" applyNumberFormat="1" applyFont="1" applyBorder="1" applyAlignment="1">
      <alignment horizontal="left" vertical="top" wrapText="1"/>
    </xf>
    <xf numFmtId="14" fontId="3" fillId="0" borderId="2" xfId="0" applyNumberFormat="1" applyFont="1" applyBorder="1" applyAlignment="1">
      <alignment horizontal="justify" vertical="top" wrapText="1"/>
    </xf>
    <xf numFmtId="14" fontId="3" fillId="0" borderId="4" xfId="0" applyNumberFormat="1" applyFont="1" applyBorder="1" applyAlignment="1">
      <alignment horizontal="justify"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6" fillId="2" borderId="2" xfId="0" applyFont="1" applyFill="1" applyBorder="1" applyAlignment="1">
      <alignment horizontal="justify" vertical="top" wrapText="1"/>
    </xf>
    <xf numFmtId="0" fontId="6" fillId="2" borderId="4" xfId="0" applyFont="1" applyFill="1" applyBorder="1" applyAlignment="1">
      <alignment horizontal="justify" vertical="top" wrapText="1"/>
    </xf>
    <xf numFmtId="9" fontId="6" fillId="0" borderId="7" xfId="2" applyFont="1" applyFill="1" applyBorder="1" applyAlignment="1">
      <alignment horizontal="left" vertical="top" wrapText="1"/>
    </xf>
    <xf numFmtId="9" fontId="6" fillId="0" borderId="15" xfId="2" applyFont="1" applyFill="1" applyBorder="1" applyAlignment="1">
      <alignment horizontal="left" vertical="top" wrapText="1"/>
    </xf>
    <xf numFmtId="9" fontId="6" fillId="0" borderId="9" xfId="2" applyFont="1" applyFill="1" applyBorder="1" applyAlignment="1">
      <alignment horizontal="left" vertical="top" wrapText="1"/>
    </xf>
    <xf numFmtId="9" fontId="6" fillId="0" borderId="12" xfId="2" applyFont="1" applyFill="1" applyBorder="1" applyAlignment="1">
      <alignment horizontal="left" vertical="top" wrapText="1"/>
    </xf>
    <xf numFmtId="9" fontId="6" fillId="0" borderId="10" xfId="2" applyFont="1" applyFill="1" applyBorder="1" applyAlignment="1">
      <alignment horizontal="left" vertical="top" wrapText="1"/>
    </xf>
    <xf numFmtId="9" fontId="6" fillId="0" borderId="14" xfId="2" applyFont="1" applyFill="1" applyBorder="1" applyAlignment="1">
      <alignment horizontal="left" vertical="top" wrapText="1"/>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2" fillId="5" borderId="2" xfId="0" applyFont="1" applyFill="1" applyBorder="1" applyAlignment="1">
      <alignment horizontal="center" vertical="top" textRotation="90" wrapText="1"/>
    </xf>
    <xf numFmtId="0" fontId="2" fillId="5" borderId="5" xfId="0" applyFont="1" applyFill="1" applyBorder="1" applyAlignment="1">
      <alignment horizontal="center" vertical="top" textRotation="90"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9" fontId="6" fillId="0" borderId="1" xfId="2" applyFont="1" applyFill="1" applyBorder="1" applyAlignment="1">
      <alignment horizontal="left" vertical="top" wrapText="1"/>
    </xf>
    <xf numFmtId="0" fontId="1" fillId="5" borderId="2" xfId="0" applyFont="1" applyFill="1" applyBorder="1" applyAlignment="1">
      <alignment horizontal="center" vertical="top" wrapText="1"/>
    </xf>
    <xf numFmtId="0" fontId="1" fillId="5" borderId="5" xfId="0" applyFont="1" applyFill="1" applyBorder="1" applyAlignment="1">
      <alignment horizontal="center" vertical="top" wrapText="1"/>
    </xf>
    <xf numFmtId="10" fontId="6" fillId="0" borderId="2" xfId="0" applyNumberFormat="1" applyFont="1" applyBorder="1" applyAlignment="1">
      <alignment horizontal="center" vertical="top" wrapText="1"/>
    </xf>
    <xf numFmtId="10" fontId="6" fillId="0" borderId="5" xfId="0" applyNumberFormat="1" applyFont="1" applyBorder="1" applyAlignment="1">
      <alignment horizontal="center" vertical="top" wrapText="1"/>
    </xf>
    <xf numFmtId="10" fontId="6" fillId="0" borderId="4" xfId="0"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9" fontId="1" fillId="19" borderId="2" xfId="0" applyNumberFormat="1" applyFont="1" applyFill="1" applyBorder="1" applyAlignment="1">
      <alignment horizontal="center" vertical="center"/>
    </xf>
    <xf numFmtId="9" fontId="1" fillId="19" borderId="5" xfId="0" applyNumberFormat="1" applyFont="1" applyFill="1" applyBorder="1" applyAlignment="1">
      <alignment horizontal="center" vertical="center"/>
    </xf>
    <xf numFmtId="9" fontId="1" fillId="19" borderId="4" xfId="0" applyNumberFormat="1" applyFont="1" applyFill="1" applyBorder="1" applyAlignment="1">
      <alignment horizontal="center" vertical="center"/>
    </xf>
    <xf numFmtId="14" fontId="3" fillId="0" borderId="2"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66" fontId="2" fillId="2" borderId="2"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4" xfId="0" applyFont="1" applyBorder="1" applyAlignment="1">
      <alignment horizontal="left" vertical="top"/>
    </xf>
    <xf numFmtId="0" fontId="39" fillId="0" borderId="12" xfId="0" applyFont="1" applyBorder="1" applyAlignment="1">
      <alignment horizontal="right" vertical="center" wrapText="1"/>
    </xf>
    <xf numFmtId="0" fontId="39" fillId="0" borderId="10" xfId="0" applyFont="1" applyBorder="1" applyAlignment="1">
      <alignment horizontal="right" vertical="center" wrapText="1"/>
    </xf>
    <xf numFmtId="0" fontId="3" fillId="0" borderId="5" xfId="0" applyFont="1" applyBorder="1" applyAlignment="1">
      <alignment horizontal="center" vertical="top" wrapText="1"/>
    </xf>
    <xf numFmtId="0" fontId="39" fillId="0" borderId="16" xfId="0" applyFont="1" applyBorder="1" applyAlignment="1">
      <alignment horizontal="right" vertical="center" wrapText="1"/>
    </xf>
    <xf numFmtId="0" fontId="39" fillId="0" borderId="0" xfId="0" applyFont="1" applyAlignment="1">
      <alignment horizontal="right" vertical="center" wrapText="1"/>
    </xf>
    <xf numFmtId="14" fontId="3" fillId="0" borderId="3"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14" fontId="3" fillId="0" borderId="6" xfId="0" applyNumberFormat="1" applyFont="1" applyBorder="1" applyAlignment="1">
      <alignment horizontal="left" vertical="top" wrapText="1"/>
    </xf>
    <xf numFmtId="0" fontId="56" fillId="9" borderId="1" xfId="0" applyFont="1" applyFill="1" applyBorder="1" applyAlignment="1">
      <alignment horizontal="center" vertical="center"/>
    </xf>
    <xf numFmtId="0" fontId="56" fillId="9" borderId="1" xfId="0" applyFont="1" applyFill="1" applyBorder="1" applyAlignment="1">
      <alignment horizontal="center" vertical="top"/>
    </xf>
    <xf numFmtId="0" fontId="57" fillId="6" borderId="1" xfId="0" applyFont="1" applyFill="1" applyBorder="1" applyAlignment="1">
      <alignment horizontal="center" vertical="center" wrapText="1"/>
    </xf>
    <xf numFmtId="0" fontId="56" fillId="7" borderId="3" xfId="0" applyFont="1" applyFill="1" applyBorder="1" applyAlignment="1">
      <alignment horizontal="center" vertical="center"/>
    </xf>
    <xf numFmtId="0" fontId="56" fillId="7" borderId="13" xfId="0" applyFont="1" applyFill="1" applyBorder="1" applyAlignment="1">
      <alignment horizontal="center" vertical="center"/>
    </xf>
    <xf numFmtId="0" fontId="56" fillId="7" borderId="6" xfId="0" applyFont="1" applyFill="1" applyBorder="1" applyAlignment="1">
      <alignment horizontal="center" vertical="center"/>
    </xf>
    <xf numFmtId="0" fontId="61" fillId="2" borderId="1" xfId="0" applyFont="1" applyFill="1" applyBorder="1" applyAlignment="1">
      <alignment horizontal="left" vertical="top" wrapText="1"/>
    </xf>
    <xf numFmtId="0" fontId="52" fillId="0" borderId="1" xfId="0" applyFont="1" applyBorder="1" applyAlignment="1">
      <alignment horizontal="center" vertical="top" wrapText="1"/>
    </xf>
    <xf numFmtId="0" fontId="50" fillId="3" borderId="3"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6"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13" xfId="0" applyFont="1" applyFill="1" applyBorder="1" applyAlignment="1">
      <alignment horizontal="center" vertical="center"/>
    </xf>
    <xf numFmtId="0" fontId="53" fillId="3" borderId="6" xfId="0" applyFont="1" applyFill="1" applyBorder="1" applyAlignment="1">
      <alignment horizontal="center" vertical="center"/>
    </xf>
    <xf numFmtId="0" fontId="54" fillId="25" borderId="1" xfId="0" applyFont="1" applyFill="1" applyBorder="1" applyAlignment="1">
      <alignment horizontal="center" vertical="center"/>
    </xf>
    <xf numFmtId="0" fontId="54" fillId="21" borderId="1" xfId="0" applyFont="1" applyFill="1" applyBorder="1" applyAlignment="1">
      <alignment horizontal="center" vertical="center"/>
    </xf>
    <xf numFmtId="0" fontId="54" fillId="12" borderId="1" xfId="0" applyFont="1" applyFill="1" applyBorder="1" applyAlignment="1">
      <alignment horizontal="center" vertical="center"/>
    </xf>
    <xf numFmtId="0" fontId="54" fillId="22" borderId="1" xfId="0" applyFont="1" applyFill="1" applyBorder="1" applyAlignment="1">
      <alignment horizontal="center" vertical="center"/>
    </xf>
    <xf numFmtId="0" fontId="54" fillId="23" borderId="1" xfId="0" applyFont="1" applyFill="1" applyBorder="1" applyAlignment="1">
      <alignment horizontal="center" vertical="center"/>
    </xf>
    <xf numFmtId="0" fontId="54" fillId="13" borderId="1" xfId="0" applyFont="1" applyFill="1" applyBorder="1" applyAlignment="1">
      <alignment horizontal="center" vertical="center"/>
    </xf>
    <xf numFmtId="0" fontId="54" fillId="24" borderId="1" xfId="0" applyFont="1" applyFill="1" applyBorder="1" applyAlignment="1">
      <alignment horizontal="center" vertical="center"/>
    </xf>
    <xf numFmtId="0" fontId="28" fillId="21" borderId="1" xfId="0" applyFont="1" applyFill="1" applyBorder="1" applyAlignment="1">
      <alignment horizontal="center" vertical="center"/>
    </xf>
    <xf numFmtId="0" fontId="54" fillId="13" borderId="1" xfId="0" applyFont="1" applyFill="1" applyBorder="1" applyAlignment="1">
      <alignment horizontal="center" vertical="center" wrapText="1"/>
    </xf>
    <xf numFmtId="0" fontId="54" fillId="24" borderId="1" xfId="0" applyFont="1" applyFill="1" applyBorder="1" applyAlignment="1">
      <alignment horizontal="center" vertical="center" wrapText="1"/>
    </xf>
    <xf numFmtId="0" fontId="54" fillId="25" borderId="1" xfId="0" applyFont="1" applyFill="1" applyBorder="1" applyAlignment="1">
      <alignment horizontal="center" vertical="center" wrapText="1"/>
    </xf>
    <xf numFmtId="0" fontId="13" fillId="7" borderId="1" xfId="0" applyFont="1" applyFill="1" applyBorder="1" applyAlignment="1">
      <alignment horizontal="center"/>
    </xf>
    <xf numFmtId="0" fontId="1" fillId="18" borderId="1" xfId="0" applyFont="1" applyFill="1" applyBorder="1" applyAlignment="1">
      <alignment horizontal="center" vertical="top" wrapText="1"/>
    </xf>
    <xf numFmtId="170" fontId="58" fillId="9" borderId="1" xfId="0" applyNumberFormat="1" applyFont="1" applyFill="1" applyBorder="1" applyAlignment="1">
      <alignment horizontal="center" vertical="center" wrapText="1"/>
    </xf>
    <xf numFmtId="170" fontId="21" fillId="0" borderId="1" xfId="0" applyNumberFormat="1" applyFont="1" applyBorder="1" applyAlignment="1">
      <alignment horizontal="center" vertical="top"/>
    </xf>
    <xf numFmtId="170" fontId="63" fillId="0" borderId="1" xfId="0" applyNumberFormat="1" applyFont="1" applyBorder="1" applyAlignment="1">
      <alignment horizontal="center" vertical="top" wrapText="1"/>
    </xf>
    <xf numFmtId="170" fontId="63" fillId="0" borderId="1" xfId="0" applyNumberFormat="1" applyFont="1" applyBorder="1" applyAlignment="1">
      <alignment horizontal="center" vertical="top"/>
    </xf>
    <xf numFmtId="170" fontId="52" fillId="0" borderId="1" xfId="0" applyNumberFormat="1" applyFont="1" applyBorder="1" applyAlignment="1">
      <alignment horizontal="center" vertical="top"/>
    </xf>
    <xf numFmtId="170" fontId="21" fillId="0" borderId="1" xfId="0" applyNumberFormat="1" applyFont="1" applyBorder="1" applyAlignment="1">
      <alignment horizontal="center" vertical="top" wrapText="1"/>
    </xf>
    <xf numFmtId="170" fontId="61" fillId="0" borderId="1" xfId="0" applyNumberFormat="1" applyFont="1" applyBorder="1" applyAlignment="1">
      <alignment horizontal="center" vertical="top" wrapText="1"/>
    </xf>
    <xf numFmtId="170" fontId="61" fillId="2" borderId="1" xfId="0" applyNumberFormat="1" applyFont="1" applyFill="1" applyBorder="1" applyAlignment="1">
      <alignment horizontal="center" vertical="top" wrapText="1"/>
    </xf>
    <xf numFmtId="170" fontId="61" fillId="0" borderId="1" xfId="0" applyNumberFormat="1" applyFont="1" applyBorder="1" applyAlignment="1">
      <alignment horizontal="center" vertical="top" wrapText="1" readingOrder="1"/>
    </xf>
    <xf numFmtId="170" fontId="21" fillId="0" borderId="1" xfId="0" applyNumberFormat="1" applyFont="1" applyBorder="1" applyAlignment="1" applyProtection="1">
      <alignment horizontal="center" vertical="top"/>
      <protection locked="0"/>
    </xf>
    <xf numFmtId="170" fontId="61" fillId="2" borderId="1" xfId="0" applyNumberFormat="1" applyFont="1" applyFill="1" applyBorder="1" applyAlignment="1" applyProtection="1">
      <alignment horizontal="center" vertical="top"/>
      <protection locked="0"/>
    </xf>
    <xf numFmtId="170" fontId="61" fillId="0" borderId="1" xfId="0" applyNumberFormat="1" applyFont="1" applyBorder="1" applyAlignment="1" applyProtection="1">
      <alignment horizontal="center" vertical="top"/>
      <protection locked="0"/>
    </xf>
    <xf numFmtId="170" fontId="21" fillId="2" borderId="1" xfId="0" applyNumberFormat="1" applyFont="1" applyFill="1" applyBorder="1" applyAlignment="1">
      <alignment horizontal="center" vertical="top" wrapText="1"/>
    </xf>
    <xf numFmtId="170" fontId="61" fillId="0" borderId="1" xfId="0" applyNumberFormat="1" applyFont="1" applyBorder="1" applyAlignment="1">
      <alignment horizontal="center" vertical="top"/>
    </xf>
    <xf numFmtId="170" fontId="61" fillId="0" borderId="1" xfId="0" applyNumberFormat="1" applyFont="1" applyBorder="1" applyAlignment="1" applyProtection="1">
      <alignment horizontal="center" vertical="top" wrapText="1"/>
      <protection locked="0"/>
    </xf>
    <xf numFmtId="170" fontId="61" fillId="0" borderId="1" xfId="3" applyNumberFormat="1" applyFont="1" applyFill="1" applyBorder="1" applyAlignment="1">
      <alignment horizontal="center" vertical="top"/>
    </xf>
    <xf numFmtId="170" fontId="61" fillId="2" borderId="1" xfId="0" applyNumberFormat="1" applyFont="1" applyFill="1" applyBorder="1" applyAlignment="1">
      <alignment horizontal="center" vertical="top"/>
    </xf>
    <xf numFmtId="170" fontId="61" fillId="0" borderId="0" xfId="0" applyNumberFormat="1" applyFont="1"/>
    <xf numFmtId="0" fontId="6" fillId="0" borderId="1" xfId="0" applyFont="1" applyFill="1" applyBorder="1" applyAlignment="1">
      <alignment vertical="top" wrapText="1"/>
    </xf>
    <xf numFmtId="14" fontId="6" fillId="0" borderId="1" xfId="0" applyNumberFormat="1" applyFont="1" applyFill="1" applyBorder="1" applyAlignment="1">
      <alignment horizontal="center" vertical="top"/>
    </xf>
    <xf numFmtId="0" fontId="6" fillId="0" borderId="1" xfId="0" applyFont="1" applyFill="1" applyBorder="1" applyAlignment="1">
      <alignment vertical="top"/>
    </xf>
    <xf numFmtId="0" fontId="6" fillId="0" borderId="1" xfId="0" applyFont="1" applyFill="1" applyBorder="1" applyAlignment="1">
      <alignment horizontal="center" vertical="top" wrapText="1"/>
    </xf>
  </cellXfs>
  <cellStyles count="13">
    <cellStyle name="Euro" xfId="11" xr:uid="{3B392ADF-ADC9-4A0C-9F40-0BC3AC138198}"/>
    <cellStyle name="Hipervínculo" xfId="4" builtinId="8"/>
    <cellStyle name="Millares" xfId="8" builtinId="3"/>
    <cellStyle name="Millares [0]" xfId="9" builtinId="6"/>
    <cellStyle name="Moneda" xfId="3" builtinId="4"/>
    <cellStyle name="Moneda [0]" xfId="10" builtinId="7"/>
    <cellStyle name="Moneda 2" xfId="5" xr:uid="{00000000-0005-0000-0000-000003000000}"/>
    <cellStyle name="Moneda 2 2" xfId="7" xr:uid="{00000000-0005-0000-0000-000004000000}"/>
    <cellStyle name="Moneda 3" xfId="6" xr:uid="{00000000-0005-0000-0000-000005000000}"/>
    <cellStyle name="Normal" xfId="0" builtinId="0"/>
    <cellStyle name="Normal 2" xfId="12" xr:uid="{ED73F99E-C2DD-40A3-B000-55348C30AB21}"/>
    <cellStyle name="Normal 6" xfId="1" xr:uid="{00000000-0005-0000-0000-000007000000}"/>
    <cellStyle name="Porcentaje" xfId="2" builtinId="5"/>
  </cellStyles>
  <dxfs count="258">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color rgb="FF006100"/>
      </font>
      <fill>
        <patternFill>
          <bgColor rgb="FFC6EFCE"/>
        </patternFill>
      </fill>
    </dxf>
    <dxf>
      <font>
        <color rgb="FF9C5700"/>
      </font>
      <fill>
        <patternFill>
          <bgColor rgb="FFFFEB9C"/>
        </patternFill>
      </fill>
    </dxf>
    <dxf>
      <fill>
        <patternFill>
          <bgColor rgb="FFFFC7CE"/>
        </patternFill>
      </fill>
    </dxf>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color rgb="FF006100"/>
      </font>
      <fill>
        <patternFill>
          <bgColor rgb="FFC6EFCE"/>
        </patternFill>
      </fill>
    </dxf>
    <dxf>
      <font>
        <color rgb="FF9C5700"/>
      </font>
      <fill>
        <patternFill>
          <bgColor rgb="FFFFEB9C"/>
        </patternFill>
      </fill>
    </dxf>
    <dxf>
      <fill>
        <patternFill>
          <bgColor rgb="FFFFC7CE"/>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1E1FF"/>
      <color rgb="FFE7E7FF"/>
      <color rgb="FFCCFFFF"/>
      <color rgb="FFCCFF99"/>
      <color rgb="FFFFCCFF"/>
      <color rgb="FF66FFFF"/>
      <color rgb="FFFFFFCC"/>
      <color rgb="FFD9FBD1"/>
      <color rgb="FFD5D5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youtube.com/watch?v=nGoryN_63Cs&amp;feature=youtu.be%22"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0"/>
  <sheetViews>
    <sheetView tabSelected="1" topLeftCell="A2" workbookViewId="0">
      <pane xSplit="8" ySplit="3" topLeftCell="I5" activePane="bottomRight" state="frozen"/>
      <selection activeCell="A2" sqref="A2"/>
      <selection pane="topRight" activeCell="I2" sqref="I2"/>
      <selection pane="bottomLeft" activeCell="A5" sqref="A5"/>
      <selection pane="bottomRight" activeCell="I4" sqref="I4:M4"/>
    </sheetView>
  </sheetViews>
  <sheetFormatPr baseColWidth="10" defaultColWidth="11.42578125" defaultRowHeight="15"/>
  <cols>
    <col min="1" max="1" width="2.85546875" style="369" customWidth="1"/>
    <col min="2" max="2" width="62.5703125" style="369" customWidth="1"/>
    <col min="3" max="6" width="12.7109375" style="369" customWidth="1"/>
    <col min="7" max="7" width="14.7109375" style="526" customWidth="1"/>
    <col min="8" max="8" width="5.7109375" style="526" customWidth="1"/>
    <col min="9" max="9" width="12.7109375" style="526" customWidth="1"/>
    <col min="10" max="12" width="12.7109375" style="527" customWidth="1"/>
    <col min="13" max="13" width="14.7109375" style="527" customWidth="1"/>
    <col min="14" max="14" width="5.7109375" style="527" customWidth="1"/>
    <col min="15" max="15" width="15.140625" style="369" customWidth="1"/>
    <col min="16" max="17" width="12.7109375" style="369" customWidth="1"/>
    <col min="18" max="18" width="13" style="369" customWidth="1"/>
    <col min="19" max="19" width="15.42578125" style="369" customWidth="1"/>
    <col min="20" max="20" width="5.7109375" style="369" customWidth="1"/>
    <col min="21" max="21" width="14.140625" style="369" customWidth="1"/>
    <col min="22" max="24" width="12.7109375" style="369" customWidth="1"/>
    <col min="25" max="25" width="14.7109375" style="369" customWidth="1"/>
    <col min="26" max="16384" width="11.42578125" style="369"/>
  </cols>
  <sheetData>
    <row r="2" spans="1:44" s="207" customFormat="1" ht="26.25" customHeight="1">
      <c r="B2" s="556" t="s">
        <v>4396</v>
      </c>
      <c r="C2" s="556"/>
      <c r="D2" s="556"/>
      <c r="E2" s="556"/>
      <c r="F2" s="556"/>
      <c r="G2" s="556"/>
      <c r="H2" s="556"/>
      <c r="I2" s="556"/>
      <c r="J2" s="556"/>
      <c r="K2" s="556"/>
      <c r="L2" s="556"/>
      <c r="M2" s="556"/>
      <c r="N2" s="556"/>
      <c r="O2" s="556"/>
      <c r="P2" s="556"/>
      <c r="Q2" s="556"/>
      <c r="R2" s="556"/>
      <c r="S2" s="556"/>
      <c r="T2" s="556"/>
      <c r="U2" s="556"/>
      <c r="V2" s="556"/>
      <c r="W2" s="556"/>
      <c r="X2" s="556"/>
      <c r="Y2" s="556"/>
    </row>
    <row r="4" spans="1:44" s="207" customFormat="1" ht="33.75" customHeight="1">
      <c r="B4" s="557" t="s">
        <v>4401</v>
      </c>
      <c r="C4" s="557"/>
      <c r="D4" s="557"/>
      <c r="E4" s="557"/>
      <c r="F4" s="557"/>
      <c r="G4" s="557"/>
      <c r="H4" s="528"/>
      <c r="I4" s="555" t="s">
        <v>4395</v>
      </c>
      <c r="J4" s="555"/>
      <c r="K4" s="555"/>
      <c r="L4" s="555"/>
      <c r="M4" s="555"/>
      <c r="N4" s="527"/>
      <c r="O4" s="805" t="s">
        <v>4915</v>
      </c>
      <c r="P4" s="806"/>
      <c r="Q4" s="806"/>
      <c r="R4" s="806"/>
      <c r="S4" s="807"/>
      <c r="U4" s="555" t="s">
        <v>4914</v>
      </c>
      <c r="V4" s="555"/>
      <c r="W4" s="555"/>
      <c r="X4" s="555"/>
      <c r="Y4" s="555"/>
    </row>
    <row r="5" spans="1:44" ht="20.100000000000001" customHeight="1">
      <c r="B5" s="529" t="s">
        <v>1324</v>
      </c>
      <c r="C5" s="530" t="s">
        <v>799</v>
      </c>
      <c r="D5" s="531" t="s">
        <v>784</v>
      </c>
      <c r="E5" s="532" t="s">
        <v>783</v>
      </c>
      <c r="F5" s="533" t="s">
        <v>785</v>
      </c>
      <c r="G5" s="534" t="s">
        <v>1810</v>
      </c>
      <c r="H5" s="528"/>
      <c r="I5" s="190" t="s">
        <v>798</v>
      </c>
      <c r="J5" s="531" t="s">
        <v>784</v>
      </c>
      <c r="K5" s="532" t="s">
        <v>783</v>
      </c>
      <c r="L5" s="533" t="s">
        <v>785</v>
      </c>
      <c r="M5" s="534" t="s">
        <v>1810</v>
      </c>
      <c r="O5" s="535" t="s">
        <v>4397</v>
      </c>
      <c r="P5" s="531" t="s">
        <v>784</v>
      </c>
      <c r="Q5" s="532" t="s">
        <v>783</v>
      </c>
      <c r="R5" s="533" t="s">
        <v>785</v>
      </c>
      <c r="S5" s="534" t="s">
        <v>1810</v>
      </c>
      <c r="U5" s="535" t="s">
        <v>9535</v>
      </c>
      <c r="V5" s="531" t="s">
        <v>784</v>
      </c>
      <c r="W5" s="532" t="s">
        <v>783</v>
      </c>
      <c r="X5" s="533" t="s">
        <v>785</v>
      </c>
      <c r="Y5" s="534" t="s">
        <v>1810</v>
      </c>
    </row>
    <row r="6" spans="1:44" s="211" customFormat="1">
      <c r="A6" s="207"/>
      <c r="B6" s="536" t="s">
        <v>708</v>
      </c>
      <c r="C6" s="194">
        <f>+I6+O6+U6</f>
        <v>10</v>
      </c>
      <c r="D6" s="537">
        <f>+J6+P6+V6</f>
        <v>10</v>
      </c>
      <c r="E6" s="537">
        <f>+K6+Q6+W6</f>
        <v>0</v>
      </c>
      <c r="F6" s="537">
        <f>+L6+R6+X6</f>
        <v>0</v>
      </c>
      <c r="G6" s="537">
        <f>+M6+S6+Y6</f>
        <v>0</v>
      </c>
      <c r="H6" s="538"/>
      <c r="I6" s="539">
        <f>+J6+K6+L6</f>
        <v>6</v>
      </c>
      <c r="J6" s="540">
        <v>6</v>
      </c>
      <c r="K6" s="537">
        <v>0</v>
      </c>
      <c r="L6" s="537">
        <v>0</v>
      </c>
      <c r="M6" s="537">
        <v>0</v>
      </c>
      <c r="N6" s="541"/>
      <c r="O6" s="194">
        <f>+P6+Q6+R6</f>
        <v>0</v>
      </c>
      <c r="P6" s="537">
        <v>0</v>
      </c>
      <c r="Q6" s="537">
        <v>0</v>
      </c>
      <c r="R6" s="537">
        <v>0</v>
      </c>
      <c r="S6" s="537">
        <v>0</v>
      </c>
      <c r="T6" s="207"/>
      <c r="U6" s="194">
        <f>+V6+W6+X6</f>
        <v>4</v>
      </c>
      <c r="V6" s="537">
        <v>4</v>
      </c>
      <c r="W6" s="537">
        <v>0</v>
      </c>
      <c r="X6" s="537">
        <v>0</v>
      </c>
      <c r="Y6" s="537">
        <v>0</v>
      </c>
      <c r="Z6" s="207"/>
      <c r="AA6" s="207"/>
      <c r="AB6" s="207"/>
      <c r="AC6" s="207"/>
      <c r="AD6" s="207"/>
      <c r="AE6" s="207"/>
      <c r="AF6" s="207"/>
      <c r="AG6" s="207"/>
      <c r="AH6" s="207"/>
      <c r="AI6" s="207"/>
      <c r="AJ6" s="207"/>
      <c r="AK6" s="207"/>
      <c r="AL6" s="207"/>
      <c r="AM6" s="207"/>
      <c r="AN6" s="207"/>
      <c r="AO6" s="207"/>
      <c r="AP6" s="207"/>
      <c r="AQ6" s="207"/>
      <c r="AR6" s="207"/>
    </row>
    <row r="7" spans="1:44" s="211" customFormat="1">
      <c r="B7" s="536" t="s">
        <v>15</v>
      </c>
      <c r="C7" s="194">
        <f>+I7+O7+U7</f>
        <v>50</v>
      </c>
      <c r="D7" s="537">
        <f>+J7+P7+V7</f>
        <v>50</v>
      </c>
      <c r="E7" s="537">
        <f>+K7+Q7+W7</f>
        <v>0</v>
      </c>
      <c r="F7" s="537">
        <f>+L7+R7+X7</f>
        <v>0</v>
      </c>
      <c r="G7" s="537">
        <f>+M7+S7+Y7</f>
        <v>13</v>
      </c>
      <c r="H7" s="542"/>
      <c r="I7" s="539">
        <f>+J7+K7+L7</f>
        <v>37</v>
      </c>
      <c r="J7" s="537">
        <v>37</v>
      </c>
      <c r="K7" s="540">
        <v>0</v>
      </c>
      <c r="L7" s="537">
        <v>0</v>
      </c>
      <c r="M7" s="537">
        <v>13</v>
      </c>
      <c r="N7" s="543"/>
      <c r="O7" s="194">
        <f t="shared" ref="O7:O24" si="0">+P7+Q7+R7</f>
        <v>0</v>
      </c>
      <c r="P7" s="537">
        <v>0</v>
      </c>
      <c r="Q7" s="537">
        <v>0</v>
      </c>
      <c r="R7" s="537">
        <v>0</v>
      </c>
      <c r="S7" s="537">
        <v>0</v>
      </c>
      <c r="U7" s="194">
        <f t="shared" ref="U7:U26" si="1">+V7+W7+X7</f>
        <v>13</v>
      </c>
      <c r="V7" s="537">
        <v>13</v>
      </c>
      <c r="W7" s="537">
        <v>0</v>
      </c>
      <c r="X7" s="537">
        <v>0</v>
      </c>
      <c r="Y7" s="537">
        <v>0</v>
      </c>
    </row>
    <row r="8" spans="1:44" s="211" customFormat="1">
      <c r="B8" s="536" t="s">
        <v>237</v>
      </c>
      <c r="C8" s="194">
        <f>+I8+O8+U8</f>
        <v>1</v>
      </c>
      <c r="D8" s="537">
        <f>+J8+P8+V8</f>
        <v>1</v>
      </c>
      <c r="E8" s="537">
        <f>+K8+Q8+W8</f>
        <v>0</v>
      </c>
      <c r="F8" s="537">
        <f>+L8+R8+X8</f>
        <v>0</v>
      </c>
      <c r="G8" s="537">
        <f>+M8+S8+Y8</f>
        <v>0</v>
      </c>
      <c r="H8" s="542"/>
      <c r="I8" s="539">
        <f>+J8+K8+L8</f>
        <v>1</v>
      </c>
      <c r="J8" s="537">
        <v>1</v>
      </c>
      <c r="K8" s="537">
        <v>0</v>
      </c>
      <c r="L8" s="537">
        <v>0</v>
      </c>
      <c r="M8" s="537">
        <v>0</v>
      </c>
      <c r="N8" s="543"/>
      <c r="O8" s="194">
        <f t="shared" si="0"/>
        <v>0</v>
      </c>
      <c r="P8" s="537">
        <v>0</v>
      </c>
      <c r="Q8" s="537">
        <v>0</v>
      </c>
      <c r="R8" s="537">
        <v>0</v>
      </c>
      <c r="S8" s="537">
        <v>0</v>
      </c>
      <c r="U8" s="194">
        <f t="shared" si="1"/>
        <v>0</v>
      </c>
      <c r="V8" s="537">
        <v>0</v>
      </c>
      <c r="W8" s="537">
        <v>0</v>
      </c>
      <c r="X8" s="537">
        <v>0</v>
      </c>
      <c r="Y8" s="537">
        <v>0</v>
      </c>
    </row>
    <row r="9" spans="1:44" s="211" customFormat="1">
      <c r="B9" s="536" t="s">
        <v>626</v>
      </c>
      <c r="C9" s="194">
        <f>+I9+O9+U9</f>
        <v>33</v>
      </c>
      <c r="D9" s="537">
        <f>+J9+P9+V9</f>
        <v>33</v>
      </c>
      <c r="E9" s="537">
        <f>+K9+Q9+W9</f>
        <v>0</v>
      </c>
      <c r="F9" s="537">
        <f>+L9+R9+X9</f>
        <v>0</v>
      </c>
      <c r="G9" s="537">
        <f>+M9+S9+Y9</f>
        <v>0</v>
      </c>
      <c r="H9" s="542"/>
      <c r="I9" s="539">
        <f t="shared" ref="I9:I26" si="2">+J9+K9+L9</f>
        <v>7</v>
      </c>
      <c r="J9" s="537">
        <v>7</v>
      </c>
      <c r="K9" s="537">
        <v>0</v>
      </c>
      <c r="L9" s="537">
        <v>0</v>
      </c>
      <c r="M9" s="537">
        <v>0</v>
      </c>
      <c r="N9" s="543"/>
      <c r="O9" s="194">
        <f t="shared" si="0"/>
        <v>0</v>
      </c>
      <c r="P9" s="537">
        <v>0</v>
      </c>
      <c r="Q9" s="537">
        <v>0</v>
      </c>
      <c r="R9" s="537">
        <v>0</v>
      </c>
      <c r="S9" s="537">
        <v>0</v>
      </c>
      <c r="U9" s="194">
        <f t="shared" si="1"/>
        <v>26</v>
      </c>
      <c r="V9" s="537">
        <v>26</v>
      </c>
      <c r="W9" s="537">
        <v>0</v>
      </c>
      <c r="X9" s="537">
        <v>0</v>
      </c>
      <c r="Y9" s="537">
        <v>0</v>
      </c>
    </row>
    <row r="10" spans="1:44" s="211" customFormat="1">
      <c r="B10" s="536" t="s">
        <v>797</v>
      </c>
      <c r="C10" s="194">
        <f>+I10+O10+U10</f>
        <v>7</v>
      </c>
      <c r="D10" s="537">
        <f>+J10+P10+V10</f>
        <v>7</v>
      </c>
      <c r="E10" s="537">
        <f>+K10+Q10+W10</f>
        <v>0</v>
      </c>
      <c r="F10" s="537">
        <f>+L10+R10+X10</f>
        <v>0</v>
      </c>
      <c r="G10" s="537">
        <f>+M10+S10+Y10</f>
        <v>0</v>
      </c>
      <c r="H10" s="542"/>
      <c r="I10" s="539">
        <f t="shared" si="2"/>
        <v>0</v>
      </c>
      <c r="J10" s="537">
        <v>0</v>
      </c>
      <c r="K10" s="537">
        <v>0</v>
      </c>
      <c r="L10" s="537">
        <v>0</v>
      </c>
      <c r="M10" s="537">
        <v>0</v>
      </c>
      <c r="N10" s="543"/>
      <c r="O10" s="194">
        <f t="shared" si="0"/>
        <v>0</v>
      </c>
      <c r="P10" s="537">
        <v>0</v>
      </c>
      <c r="Q10" s="537">
        <v>0</v>
      </c>
      <c r="R10" s="537">
        <v>0</v>
      </c>
      <c r="S10" s="537">
        <v>0</v>
      </c>
      <c r="U10" s="194">
        <f t="shared" si="1"/>
        <v>7</v>
      </c>
      <c r="V10" s="537">
        <v>7</v>
      </c>
      <c r="W10" s="537">
        <v>0</v>
      </c>
      <c r="X10" s="537">
        <v>0</v>
      </c>
      <c r="Y10" s="537">
        <v>0</v>
      </c>
    </row>
    <row r="11" spans="1:44" s="211" customFormat="1">
      <c r="B11" s="536" t="s">
        <v>758</v>
      </c>
      <c r="C11" s="194">
        <f>+I11+O11+U11</f>
        <v>21</v>
      </c>
      <c r="D11" s="537">
        <f>+J11+P11+V11</f>
        <v>18</v>
      </c>
      <c r="E11" s="537">
        <f>+K11+Q11+W11</f>
        <v>3</v>
      </c>
      <c r="F11" s="537">
        <f>+L11+R11+X11</f>
        <v>0</v>
      </c>
      <c r="G11" s="537">
        <f>+M11+S11+Y11</f>
        <v>3</v>
      </c>
      <c r="H11" s="542"/>
      <c r="I11" s="539">
        <f t="shared" si="2"/>
        <v>21</v>
      </c>
      <c r="J11" s="537">
        <v>18</v>
      </c>
      <c r="K11" s="537">
        <v>3</v>
      </c>
      <c r="L11" s="537">
        <v>0</v>
      </c>
      <c r="M11" s="537">
        <f>1+2</f>
        <v>3</v>
      </c>
      <c r="N11" s="543"/>
      <c r="O11" s="194">
        <f t="shared" si="0"/>
        <v>0</v>
      </c>
      <c r="P11" s="537">
        <v>0</v>
      </c>
      <c r="Q11" s="537">
        <v>0</v>
      </c>
      <c r="R11" s="537">
        <v>0</v>
      </c>
      <c r="S11" s="537">
        <v>0</v>
      </c>
      <c r="U11" s="194">
        <f t="shared" si="1"/>
        <v>0</v>
      </c>
      <c r="V11" s="537">
        <v>0</v>
      </c>
      <c r="W11" s="537">
        <v>0</v>
      </c>
      <c r="X11" s="537">
        <v>0</v>
      </c>
      <c r="Y11" s="537">
        <v>0</v>
      </c>
    </row>
    <row r="12" spans="1:44" s="211" customFormat="1">
      <c r="B12" s="536" t="s">
        <v>202</v>
      </c>
      <c r="C12" s="194">
        <f>+I12+O12+U12</f>
        <v>41</v>
      </c>
      <c r="D12" s="537">
        <f>+J12+P12+V12</f>
        <v>41</v>
      </c>
      <c r="E12" s="537">
        <f>+K12+Q12+W12</f>
        <v>0</v>
      </c>
      <c r="F12" s="537">
        <f>+L12+R12+X12</f>
        <v>0</v>
      </c>
      <c r="G12" s="537">
        <f>+M12+S12+Y12</f>
        <v>2</v>
      </c>
      <c r="H12" s="542"/>
      <c r="I12" s="539">
        <f t="shared" si="2"/>
        <v>19</v>
      </c>
      <c r="J12" s="537">
        <v>19</v>
      </c>
      <c r="K12" s="537">
        <v>0</v>
      </c>
      <c r="L12" s="537">
        <v>0</v>
      </c>
      <c r="M12" s="537">
        <v>2</v>
      </c>
      <c r="N12" s="543"/>
      <c r="O12" s="194">
        <f t="shared" si="0"/>
        <v>0</v>
      </c>
      <c r="P12" s="537">
        <v>0</v>
      </c>
      <c r="Q12" s="537">
        <v>0</v>
      </c>
      <c r="R12" s="537">
        <v>0</v>
      </c>
      <c r="S12" s="537">
        <v>0</v>
      </c>
      <c r="U12" s="194">
        <f t="shared" si="1"/>
        <v>22</v>
      </c>
      <c r="V12" s="537">
        <v>22</v>
      </c>
      <c r="W12" s="537">
        <v>0</v>
      </c>
      <c r="X12" s="537">
        <v>0</v>
      </c>
      <c r="Y12" s="537">
        <v>0</v>
      </c>
    </row>
    <row r="13" spans="1:44" s="211" customFormat="1">
      <c r="B13" s="536" t="s">
        <v>2208</v>
      </c>
      <c r="C13" s="194">
        <f>+I13+O13+U13</f>
        <v>11</v>
      </c>
      <c r="D13" s="537">
        <f>+J13+P13+V13</f>
        <v>11</v>
      </c>
      <c r="E13" s="537">
        <f>+K13+Q13+W13</f>
        <v>0</v>
      </c>
      <c r="F13" s="537">
        <f>+L13+R13+X13</f>
        <v>0</v>
      </c>
      <c r="G13" s="537">
        <f>+M13+S13+Y13</f>
        <v>1</v>
      </c>
      <c r="H13" s="542"/>
      <c r="I13" s="539">
        <f t="shared" si="2"/>
        <v>11</v>
      </c>
      <c r="J13" s="537">
        <v>11</v>
      </c>
      <c r="K13" s="537">
        <v>0</v>
      </c>
      <c r="L13" s="537">
        <v>0</v>
      </c>
      <c r="M13" s="537">
        <v>1</v>
      </c>
      <c r="N13" s="543"/>
      <c r="O13" s="194">
        <f t="shared" si="0"/>
        <v>0</v>
      </c>
      <c r="P13" s="537">
        <v>0</v>
      </c>
      <c r="Q13" s="537">
        <v>0</v>
      </c>
      <c r="R13" s="537">
        <v>0</v>
      </c>
      <c r="S13" s="537">
        <v>0</v>
      </c>
      <c r="U13" s="194">
        <f t="shared" si="1"/>
        <v>0</v>
      </c>
      <c r="V13" s="537">
        <v>0</v>
      </c>
      <c r="W13" s="537">
        <v>0</v>
      </c>
      <c r="X13" s="537">
        <v>0</v>
      </c>
      <c r="Y13" s="537">
        <v>0</v>
      </c>
    </row>
    <row r="14" spans="1:44" s="211" customFormat="1">
      <c r="B14" s="536" t="s">
        <v>112</v>
      </c>
      <c r="C14" s="194">
        <f>+I14+O14+U14</f>
        <v>47</v>
      </c>
      <c r="D14" s="537">
        <f>+J14+P14+V14</f>
        <v>42</v>
      </c>
      <c r="E14" s="537">
        <f>+K14+Q14+W14</f>
        <v>5</v>
      </c>
      <c r="F14" s="537">
        <f>+L14+R14+X14</f>
        <v>0</v>
      </c>
      <c r="G14" s="537">
        <f>+M14+S14+Y14</f>
        <v>9</v>
      </c>
      <c r="H14" s="542"/>
      <c r="I14" s="539">
        <f t="shared" si="2"/>
        <v>39</v>
      </c>
      <c r="J14" s="537">
        <v>37</v>
      </c>
      <c r="K14" s="537">
        <v>2</v>
      </c>
      <c r="L14" s="537">
        <v>0</v>
      </c>
      <c r="M14" s="537">
        <v>7</v>
      </c>
      <c r="N14" s="543"/>
      <c r="O14" s="194">
        <f t="shared" si="0"/>
        <v>0</v>
      </c>
      <c r="P14" s="537">
        <v>0</v>
      </c>
      <c r="Q14" s="537">
        <v>0</v>
      </c>
      <c r="R14" s="537">
        <v>0</v>
      </c>
      <c r="S14" s="537">
        <v>0</v>
      </c>
      <c r="U14" s="194">
        <f t="shared" si="1"/>
        <v>8</v>
      </c>
      <c r="V14" s="537">
        <v>5</v>
      </c>
      <c r="W14" s="537">
        <v>3</v>
      </c>
      <c r="X14" s="537">
        <v>0</v>
      </c>
      <c r="Y14" s="537">
        <v>2</v>
      </c>
    </row>
    <row r="15" spans="1:44" s="211" customFormat="1">
      <c r="B15" s="536" t="s">
        <v>800</v>
      </c>
      <c r="C15" s="194">
        <f>+I15+O15+U15</f>
        <v>10</v>
      </c>
      <c r="D15" s="537">
        <f>+J15+P15+V15</f>
        <v>10</v>
      </c>
      <c r="E15" s="537">
        <f>+K15+Q15+W15</f>
        <v>0</v>
      </c>
      <c r="F15" s="537">
        <f>+L15+R15+X15</f>
        <v>0</v>
      </c>
      <c r="G15" s="537">
        <f>+M15+S15+Y15</f>
        <v>6</v>
      </c>
      <c r="H15" s="542"/>
      <c r="I15" s="539">
        <f t="shared" si="2"/>
        <v>7</v>
      </c>
      <c r="J15" s="537">
        <v>7</v>
      </c>
      <c r="K15" s="537">
        <v>0</v>
      </c>
      <c r="L15" s="537">
        <v>0</v>
      </c>
      <c r="M15" s="537">
        <v>6</v>
      </c>
      <c r="N15" s="543"/>
      <c r="O15" s="194">
        <f t="shared" si="0"/>
        <v>0</v>
      </c>
      <c r="P15" s="537">
        <v>0</v>
      </c>
      <c r="Q15" s="537">
        <v>0</v>
      </c>
      <c r="R15" s="537">
        <v>0</v>
      </c>
      <c r="S15" s="537">
        <v>0</v>
      </c>
      <c r="U15" s="194">
        <f t="shared" si="1"/>
        <v>3</v>
      </c>
      <c r="V15" s="537">
        <v>3</v>
      </c>
      <c r="W15" s="537">
        <v>0</v>
      </c>
      <c r="X15" s="537">
        <v>0</v>
      </c>
      <c r="Y15" s="537">
        <v>0</v>
      </c>
    </row>
    <row r="16" spans="1:44" s="211" customFormat="1">
      <c r="B16" s="536" t="s">
        <v>2199</v>
      </c>
      <c r="C16" s="194">
        <f>+I16+O16+U16</f>
        <v>27</v>
      </c>
      <c r="D16" s="537">
        <f>+J16+P16+V16</f>
        <v>27</v>
      </c>
      <c r="E16" s="537">
        <f>+K16+Q16+W16</f>
        <v>0</v>
      </c>
      <c r="F16" s="537">
        <f>+L16+R16+X16</f>
        <v>0</v>
      </c>
      <c r="G16" s="537">
        <f>+M16+S16+Y16</f>
        <v>12</v>
      </c>
      <c r="H16" s="542"/>
      <c r="I16" s="539">
        <f t="shared" si="2"/>
        <v>27</v>
      </c>
      <c r="J16" s="537">
        <v>27</v>
      </c>
      <c r="K16" s="540">
        <v>0</v>
      </c>
      <c r="L16" s="537">
        <v>0</v>
      </c>
      <c r="M16" s="537">
        <v>12</v>
      </c>
      <c r="N16" s="543"/>
      <c r="O16" s="194">
        <f t="shared" si="0"/>
        <v>0</v>
      </c>
      <c r="P16" s="537">
        <v>0</v>
      </c>
      <c r="Q16" s="537">
        <v>0</v>
      </c>
      <c r="R16" s="537">
        <v>0</v>
      </c>
      <c r="S16" s="537">
        <v>0</v>
      </c>
      <c r="U16" s="194">
        <f t="shared" si="1"/>
        <v>0</v>
      </c>
      <c r="V16" s="537">
        <v>0</v>
      </c>
      <c r="W16" s="537">
        <v>0</v>
      </c>
      <c r="X16" s="537">
        <v>0</v>
      </c>
      <c r="Y16" s="537">
        <v>0</v>
      </c>
    </row>
    <row r="17" spans="2:25" s="211" customFormat="1">
      <c r="B17" s="536" t="s">
        <v>24</v>
      </c>
      <c r="C17" s="194">
        <f>+I17+O17+U17</f>
        <v>66</v>
      </c>
      <c r="D17" s="537">
        <f>+J17+P17+V17</f>
        <v>58</v>
      </c>
      <c r="E17" s="537">
        <f>+K17+Q17+W17</f>
        <v>8</v>
      </c>
      <c r="F17" s="537">
        <f>+L17+R17+X17</f>
        <v>0</v>
      </c>
      <c r="G17" s="537">
        <f>+M17+S17+Y17</f>
        <v>10</v>
      </c>
      <c r="H17" s="542"/>
      <c r="I17" s="539">
        <f t="shared" si="2"/>
        <v>58</v>
      </c>
      <c r="J17" s="537">
        <v>53</v>
      </c>
      <c r="K17" s="540">
        <v>5</v>
      </c>
      <c r="L17" s="537">
        <v>0</v>
      </c>
      <c r="M17" s="537">
        <v>7</v>
      </c>
      <c r="N17" s="543"/>
      <c r="O17" s="194">
        <f t="shared" si="0"/>
        <v>0</v>
      </c>
      <c r="P17" s="537">
        <v>0</v>
      </c>
      <c r="Q17" s="537">
        <v>0</v>
      </c>
      <c r="R17" s="537">
        <v>0</v>
      </c>
      <c r="S17" s="537">
        <v>0</v>
      </c>
      <c r="U17" s="194">
        <f t="shared" si="1"/>
        <v>8</v>
      </c>
      <c r="V17" s="537">
        <v>5</v>
      </c>
      <c r="W17" s="537">
        <v>3</v>
      </c>
      <c r="X17" s="537">
        <v>0</v>
      </c>
      <c r="Y17" s="537">
        <v>3</v>
      </c>
    </row>
    <row r="18" spans="2:25" s="211" customFormat="1">
      <c r="B18" s="536" t="s">
        <v>29</v>
      </c>
      <c r="C18" s="194">
        <f>+I18+O18+U18</f>
        <v>58</v>
      </c>
      <c r="D18" s="537">
        <f>+J18+P18+V18</f>
        <v>47</v>
      </c>
      <c r="E18" s="537">
        <f>+K18+Q18+W18</f>
        <v>10</v>
      </c>
      <c r="F18" s="537">
        <f>+L18+R18+X18</f>
        <v>1</v>
      </c>
      <c r="G18" s="537">
        <f>+M18+S18+Y18</f>
        <v>5</v>
      </c>
      <c r="H18" s="542"/>
      <c r="I18" s="539">
        <f t="shared" si="2"/>
        <v>41</v>
      </c>
      <c r="J18" s="537">
        <v>41</v>
      </c>
      <c r="K18" s="540">
        <v>0</v>
      </c>
      <c r="L18" s="537">
        <v>0</v>
      </c>
      <c r="M18" s="537">
        <v>5</v>
      </c>
      <c r="N18" s="543"/>
      <c r="O18" s="194">
        <f t="shared" si="0"/>
        <v>0</v>
      </c>
      <c r="P18" s="537">
        <v>0</v>
      </c>
      <c r="Q18" s="537">
        <v>0</v>
      </c>
      <c r="R18" s="537">
        <v>0</v>
      </c>
      <c r="S18" s="537">
        <v>0</v>
      </c>
      <c r="U18" s="194">
        <f t="shared" si="1"/>
        <v>17</v>
      </c>
      <c r="V18" s="537">
        <v>6</v>
      </c>
      <c r="W18" s="537">
        <v>10</v>
      </c>
      <c r="X18" s="537">
        <v>1</v>
      </c>
      <c r="Y18" s="537">
        <v>0</v>
      </c>
    </row>
    <row r="19" spans="2:25" s="211" customFormat="1">
      <c r="B19" s="536" t="s">
        <v>76</v>
      </c>
      <c r="C19" s="194">
        <f>+I19+O19+U19</f>
        <v>12</v>
      </c>
      <c r="D19" s="537">
        <f>+J19+P19+V19</f>
        <v>8</v>
      </c>
      <c r="E19" s="537">
        <f>+K19+Q19+W19</f>
        <v>4</v>
      </c>
      <c r="F19" s="537">
        <f>+L19+R19+X19</f>
        <v>0</v>
      </c>
      <c r="G19" s="537">
        <f>+M19+S19+Y19</f>
        <v>3</v>
      </c>
      <c r="H19" s="542"/>
      <c r="I19" s="539">
        <f t="shared" si="2"/>
        <v>7</v>
      </c>
      <c r="J19" s="537">
        <v>5</v>
      </c>
      <c r="K19" s="540">
        <v>2</v>
      </c>
      <c r="L19" s="537">
        <v>0</v>
      </c>
      <c r="M19" s="537">
        <v>3</v>
      </c>
      <c r="N19" s="543"/>
      <c r="O19" s="194">
        <f t="shared" si="0"/>
        <v>0</v>
      </c>
      <c r="P19" s="537">
        <v>0</v>
      </c>
      <c r="Q19" s="537">
        <v>0</v>
      </c>
      <c r="R19" s="537">
        <v>0</v>
      </c>
      <c r="S19" s="537">
        <v>0</v>
      </c>
      <c r="U19" s="194">
        <f t="shared" si="1"/>
        <v>5</v>
      </c>
      <c r="V19" s="537">
        <v>3</v>
      </c>
      <c r="W19" s="537">
        <v>2</v>
      </c>
      <c r="X19" s="537">
        <v>0</v>
      </c>
      <c r="Y19" s="537">
        <v>0</v>
      </c>
    </row>
    <row r="20" spans="2:25" s="211" customFormat="1">
      <c r="B20" s="536" t="s">
        <v>44</v>
      </c>
      <c r="C20" s="194">
        <f>+I20+O20+U20</f>
        <v>109</v>
      </c>
      <c r="D20" s="537">
        <f>+J20+P20+V20</f>
        <v>91</v>
      </c>
      <c r="E20" s="537">
        <f>+K20+Q20+W20</f>
        <v>18</v>
      </c>
      <c r="F20" s="537">
        <f>+L20+R20+X20</f>
        <v>0</v>
      </c>
      <c r="G20" s="537">
        <f>+M20+S20+Y20</f>
        <v>15</v>
      </c>
      <c r="H20" s="542"/>
      <c r="I20" s="539">
        <f t="shared" si="2"/>
        <v>93</v>
      </c>
      <c r="J20" s="537">
        <v>86</v>
      </c>
      <c r="K20" s="540">
        <v>7</v>
      </c>
      <c r="L20" s="537">
        <v>0</v>
      </c>
      <c r="M20" s="537">
        <v>15</v>
      </c>
      <c r="N20" s="543"/>
      <c r="O20" s="194">
        <f t="shared" si="0"/>
        <v>0</v>
      </c>
      <c r="P20" s="537">
        <v>0</v>
      </c>
      <c r="Q20" s="537">
        <v>0</v>
      </c>
      <c r="R20" s="537">
        <v>0</v>
      </c>
      <c r="S20" s="537">
        <v>0</v>
      </c>
      <c r="U20" s="194">
        <f t="shared" si="1"/>
        <v>16</v>
      </c>
      <c r="V20" s="537">
        <v>5</v>
      </c>
      <c r="W20" s="537">
        <v>11</v>
      </c>
      <c r="X20" s="537">
        <v>0</v>
      </c>
      <c r="Y20" s="537">
        <v>0</v>
      </c>
    </row>
    <row r="21" spans="2:25" s="211" customFormat="1">
      <c r="B21" s="536" t="s">
        <v>48</v>
      </c>
      <c r="C21" s="194">
        <f>+I21+O21+U21</f>
        <v>104</v>
      </c>
      <c r="D21" s="537">
        <f>+J21+P21+V21</f>
        <v>99</v>
      </c>
      <c r="E21" s="537">
        <f>+K21+Q21+W21</f>
        <v>5</v>
      </c>
      <c r="F21" s="537">
        <f>+L21+R21+X21</f>
        <v>0</v>
      </c>
      <c r="G21" s="537">
        <f>+M21+S21+Y21</f>
        <v>18</v>
      </c>
      <c r="H21" s="542"/>
      <c r="I21" s="539">
        <f t="shared" si="2"/>
        <v>102</v>
      </c>
      <c r="J21" s="540">
        <v>97</v>
      </c>
      <c r="K21" s="537">
        <v>5</v>
      </c>
      <c r="L21" s="537">
        <v>0</v>
      </c>
      <c r="M21" s="537">
        <v>18</v>
      </c>
      <c r="N21" s="543"/>
      <c r="O21" s="194">
        <f t="shared" si="0"/>
        <v>0</v>
      </c>
      <c r="P21" s="537">
        <v>0</v>
      </c>
      <c r="Q21" s="537">
        <v>0</v>
      </c>
      <c r="R21" s="537">
        <v>0</v>
      </c>
      <c r="S21" s="537">
        <v>0</v>
      </c>
      <c r="U21" s="194">
        <f t="shared" si="1"/>
        <v>2</v>
      </c>
      <c r="V21" s="537">
        <v>2</v>
      </c>
      <c r="W21" s="537">
        <v>0</v>
      </c>
      <c r="X21" s="537">
        <v>0</v>
      </c>
      <c r="Y21" s="537">
        <v>0</v>
      </c>
    </row>
    <row r="22" spans="2:25" s="211" customFormat="1">
      <c r="B22" s="536" t="s">
        <v>893</v>
      </c>
      <c r="C22" s="194">
        <f>+I22+O22+U22</f>
        <v>2</v>
      </c>
      <c r="D22" s="537">
        <f>+J22+P22+V22</f>
        <v>2</v>
      </c>
      <c r="E22" s="537">
        <f>+K22+Q22+W22</f>
        <v>0</v>
      </c>
      <c r="F22" s="537">
        <f>+L22+R22+X22</f>
        <v>0</v>
      </c>
      <c r="G22" s="537">
        <f>+M22+S22+Y22</f>
        <v>2</v>
      </c>
      <c r="H22" s="542"/>
      <c r="I22" s="539">
        <f t="shared" si="2"/>
        <v>2</v>
      </c>
      <c r="J22" s="537">
        <v>2</v>
      </c>
      <c r="K22" s="537">
        <v>0</v>
      </c>
      <c r="L22" s="537">
        <v>0</v>
      </c>
      <c r="M22" s="537">
        <v>2</v>
      </c>
      <c r="N22" s="543"/>
      <c r="O22" s="194">
        <f t="shared" si="0"/>
        <v>0</v>
      </c>
      <c r="P22" s="537">
        <v>0</v>
      </c>
      <c r="Q22" s="537">
        <v>0</v>
      </c>
      <c r="R22" s="537">
        <v>0</v>
      </c>
      <c r="S22" s="537">
        <v>0</v>
      </c>
      <c r="U22" s="194">
        <f t="shared" si="1"/>
        <v>0</v>
      </c>
      <c r="V22" s="537">
        <v>0</v>
      </c>
      <c r="W22" s="537">
        <v>0</v>
      </c>
      <c r="X22" s="537">
        <v>0</v>
      </c>
      <c r="Y22" s="537">
        <v>0</v>
      </c>
    </row>
    <row r="23" spans="2:25" s="211" customFormat="1">
      <c r="B23" s="536" t="s">
        <v>60</v>
      </c>
      <c r="C23" s="194">
        <f>+I23+O23+U23</f>
        <v>85</v>
      </c>
      <c r="D23" s="537">
        <f>+J23+P23+V23</f>
        <v>85</v>
      </c>
      <c r="E23" s="537">
        <f>+K23+Q23+W23</f>
        <v>0</v>
      </c>
      <c r="F23" s="537">
        <f>+L23+R23+X23</f>
        <v>0</v>
      </c>
      <c r="G23" s="537">
        <f>+M23+S23+Y23</f>
        <v>5</v>
      </c>
      <c r="H23" s="542"/>
      <c r="I23" s="539">
        <f t="shared" si="2"/>
        <v>52</v>
      </c>
      <c r="J23" s="537">
        <v>52</v>
      </c>
      <c r="K23" s="537">
        <v>0</v>
      </c>
      <c r="L23" s="537">
        <v>0</v>
      </c>
      <c r="M23" s="537">
        <v>5</v>
      </c>
      <c r="N23" s="543"/>
      <c r="O23" s="194">
        <f t="shared" si="0"/>
        <v>0</v>
      </c>
      <c r="P23" s="537">
        <v>0</v>
      </c>
      <c r="Q23" s="537">
        <v>0</v>
      </c>
      <c r="R23" s="537">
        <v>0</v>
      </c>
      <c r="S23" s="537">
        <v>0</v>
      </c>
      <c r="U23" s="194">
        <f t="shared" si="1"/>
        <v>33</v>
      </c>
      <c r="V23" s="537">
        <v>33</v>
      </c>
      <c r="W23" s="537">
        <v>0</v>
      </c>
      <c r="X23" s="537">
        <v>0</v>
      </c>
      <c r="Y23" s="537">
        <v>0</v>
      </c>
    </row>
    <row r="24" spans="2:25" s="211" customFormat="1">
      <c r="B24" s="536" t="s">
        <v>1134</v>
      </c>
      <c r="C24" s="194">
        <f>+I24+O24+U24</f>
        <v>53</v>
      </c>
      <c r="D24" s="537">
        <f>+J24+P24+V24</f>
        <v>50</v>
      </c>
      <c r="E24" s="537">
        <f>+K24+Q24+W24</f>
        <v>3</v>
      </c>
      <c r="F24" s="537">
        <f>+L24+R24+X24</f>
        <v>0</v>
      </c>
      <c r="G24" s="537">
        <f>+M24+S24+Y24</f>
        <v>9</v>
      </c>
      <c r="H24" s="542"/>
      <c r="I24" s="539">
        <f t="shared" si="2"/>
        <v>48</v>
      </c>
      <c r="J24" s="537">
        <v>45</v>
      </c>
      <c r="K24" s="537">
        <v>3</v>
      </c>
      <c r="L24" s="537">
        <v>0</v>
      </c>
      <c r="M24" s="537">
        <f>8+1</f>
        <v>9</v>
      </c>
      <c r="N24" s="543"/>
      <c r="O24" s="194">
        <f t="shared" si="0"/>
        <v>0</v>
      </c>
      <c r="P24" s="537">
        <v>0</v>
      </c>
      <c r="Q24" s="537">
        <v>0</v>
      </c>
      <c r="R24" s="537">
        <v>0</v>
      </c>
      <c r="S24" s="537">
        <v>0</v>
      </c>
      <c r="U24" s="194">
        <f t="shared" si="1"/>
        <v>5</v>
      </c>
      <c r="V24" s="537">
        <v>5</v>
      </c>
      <c r="W24" s="537">
        <v>0</v>
      </c>
      <c r="X24" s="537">
        <v>0</v>
      </c>
      <c r="Y24" s="537">
        <v>0</v>
      </c>
    </row>
    <row r="25" spans="2:25" s="211" customFormat="1">
      <c r="B25" s="536" t="s">
        <v>116</v>
      </c>
      <c r="C25" s="194">
        <f>+I25+O25+U25</f>
        <v>141</v>
      </c>
      <c r="D25" s="537">
        <f>+J25+P25+V25</f>
        <v>123</v>
      </c>
      <c r="E25" s="537">
        <f>+K25+Q25+W25</f>
        <v>13</v>
      </c>
      <c r="F25" s="537">
        <f>+L25+R25+X25</f>
        <v>0</v>
      </c>
      <c r="G25" s="537">
        <f>+M25+S25+Y25</f>
        <v>2</v>
      </c>
      <c r="H25" s="542"/>
      <c r="I25" s="539">
        <f t="shared" si="2"/>
        <v>82</v>
      </c>
      <c r="J25" s="540">
        <v>73</v>
      </c>
      <c r="K25" s="537">
        <v>9</v>
      </c>
      <c r="L25" s="537">
        <v>0</v>
      </c>
      <c r="M25" s="537">
        <v>1</v>
      </c>
      <c r="N25" s="543"/>
      <c r="O25" s="194">
        <f>+P25+Q25+R25+4+1</f>
        <v>17</v>
      </c>
      <c r="P25" s="537">
        <v>12</v>
      </c>
      <c r="Q25" s="537">
        <v>0</v>
      </c>
      <c r="R25" s="537">
        <v>0</v>
      </c>
      <c r="S25" s="537">
        <v>0</v>
      </c>
      <c r="U25" s="194">
        <f t="shared" si="1"/>
        <v>42</v>
      </c>
      <c r="V25" s="537">
        <v>38</v>
      </c>
      <c r="W25" s="537">
        <v>4</v>
      </c>
      <c r="X25" s="537">
        <v>0</v>
      </c>
      <c r="Y25" s="537">
        <v>1</v>
      </c>
    </row>
    <row r="26" spans="2:25" s="211" customFormat="1">
      <c r="B26" s="536" t="s">
        <v>158</v>
      </c>
      <c r="C26" s="194">
        <f>+I26+O26+U26</f>
        <v>28</v>
      </c>
      <c r="D26" s="537">
        <f>+J26+P26+V26</f>
        <v>27</v>
      </c>
      <c r="E26" s="537">
        <f>+K26+Q26+W26</f>
        <v>0</v>
      </c>
      <c r="F26" s="537">
        <f>+L26+R26+X26</f>
        <v>0</v>
      </c>
      <c r="G26" s="537">
        <f>+M26+S26+Y26</f>
        <v>1</v>
      </c>
      <c r="H26" s="542"/>
      <c r="I26" s="539">
        <f t="shared" si="2"/>
        <v>5</v>
      </c>
      <c r="J26" s="537">
        <v>5</v>
      </c>
      <c r="K26" s="537">
        <v>0</v>
      </c>
      <c r="L26" s="537">
        <v>0</v>
      </c>
      <c r="M26" s="537">
        <v>1</v>
      </c>
      <c r="N26" s="543"/>
      <c r="O26" s="194">
        <f>+P26+Q26+R26+1</f>
        <v>1</v>
      </c>
      <c r="P26" s="537">
        <v>0</v>
      </c>
      <c r="Q26" s="537">
        <v>0</v>
      </c>
      <c r="R26" s="537">
        <v>0</v>
      </c>
      <c r="S26" s="537">
        <v>0</v>
      </c>
      <c r="U26" s="194">
        <f t="shared" si="1"/>
        <v>22</v>
      </c>
      <c r="V26" s="537">
        <v>22</v>
      </c>
      <c r="W26" s="537">
        <v>0</v>
      </c>
      <c r="X26" s="537">
        <v>0</v>
      </c>
      <c r="Y26" s="537">
        <v>0</v>
      </c>
    </row>
    <row r="27" spans="2:25" s="207" customFormat="1" ht="20.100000000000001" customHeight="1">
      <c r="B27" s="530" t="s">
        <v>801</v>
      </c>
      <c r="C27" s="530">
        <f>SUM(C6:C26)</f>
        <v>916</v>
      </c>
      <c r="D27" s="531">
        <f>SUM(D6:D26)</f>
        <v>840</v>
      </c>
      <c r="E27" s="532">
        <f>SUM(E6:E26)</f>
        <v>69</v>
      </c>
      <c r="F27" s="533">
        <f>SUM(F6:F26)</f>
        <v>1</v>
      </c>
      <c r="G27" s="530">
        <f>SUM(G6:G26)</f>
        <v>116</v>
      </c>
      <c r="H27" s="538"/>
      <c r="I27" s="530">
        <f>SUM(I6:I26)</f>
        <v>665</v>
      </c>
      <c r="J27" s="531">
        <f>SUM(J6:J26)</f>
        <v>629</v>
      </c>
      <c r="K27" s="532">
        <f>SUM(K6:K26)</f>
        <v>36</v>
      </c>
      <c r="L27" s="533">
        <f>SUM(L6:L26)</f>
        <v>0</v>
      </c>
      <c r="M27" s="544">
        <f>SUM(M6:M26)</f>
        <v>110</v>
      </c>
      <c r="N27" s="541"/>
      <c r="O27" s="530">
        <f>SUM(O6:O26)</f>
        <v>18</v>
      </c>
      <c r="P27" s="531">
        <f>SUM(P6:P26)</f>
        <v>12</v>
      </c>
      <c r="Q27" s="532">
        <f>SUM(Q6:Q26)</f>
        <v>0</v>
      </c>
      <c r="R27" s="533">
        <f>SUM(R6:R26)</f>
        <v>0</v>
      </c>
      <c r="S27" s="544">
        <f>SUM(S6:S26)</f>
        <v>0</v>
      </c>
      <c r="U27" s="530">
        <f>SUM(U6:U26)</f>
        <v>233</v>
      </c>
      <c r="V27" s="531">
        <f>SUM(V6:V26)</f>
        <v>199</v>
      </c>
      <c r="W27" s="532">
        <f>SUM(W6:W26)</f>
        <v>33</v>
      </c>
      <c r="X27" s="533">
        <f>SUM(X6:X26)</f>
        <v>1</v>
      </c>
      <c r="Y27" s="544">
        <f>SUM(Y6:Y26)</f>
        <v>6</v>
      </c>
    </row>
    <row r="28" spans="2:25">
      <c r="J28" s="545"/>
      <c r="K28" s="545"/>
      <c r="L28" s="546"/>
    </row>
    <row r="29" spans="2:25" ht="16.5">
      <c r="B29" s="547" t="s">
        <v>5082</v>
      </c>
      <c r="C29" s="548">
        <f>(+D27/C27)</f>
        <v>0.91703056768558955</v>
      </c>
      <c r="D29" s="549"/>
      <c r="E29" s="549"/>
      <c r="F29" s="549"/>
      <c r="G29" s="550"/>
      <c r="H29" s="550"/>
      <c r="I29" s="551">
        <f>+J27/I27</f>
        <v>0.9458646616541353</v>
      </c>
      <c r="J29" s="552"/>
      <c r="K29" s="552"/>
      <c r="L29" s="552"/>
      <c r="M29" s="552"/>
      <c r="N29" s="552"/>
      <c r="O29" s="553">
        <v>0.36</v>
      </c>
      <c r="U29" s="548">
        <f>+V27/U27</f>
        <v>0.85407725321888417</v>
      </c>
    </row>
    <row r="30" spans="2:25" ht="16.5">
      <c r="B30" s="549" t="s">
        <v>9536</v>
      </c>
      <c r="C30" s="549"/>
      <c r="D30" s="549"/>
      <c r="E30" s="549"/>
      <c r="F30" s="549"/>
      <c r="G30" s="550"/>
      <c r="H30" s="550"/>
      <c r="I30" s="369"/>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21B6-36AC-43D6-8171-B756C13E4938}">
  <dimension ref="B2:V33"/>
  <sheetViews>
    <sheetView topLeftCell="D1" workbookViewId="0">
      <selection activeCell="K10" sqref="K10"/>
    </sheetView>
  </sheetViews>
  <sheetFormatPr baseColWidth="10" defaultColWidth="11.42578125" defaultRowHeight="16.5"/>
  <cols>
    <col min="1" max="1" width="3.5703125" style="43" customWidth="1"/>
    <col min="2" max="2" width="52.85546875" style="43" customWidth="1"/>
    <col min="3" max="7" width="12.7109375" style="43" customWidth="1"/>
    <col min="8" max="8" width="5.7109375" style="43" customWidth="1"/>
    <col min="9" max="15" width="12.7109375" style="43" customWidth="1"/>
    <col min="16" max="16" width="5.7109375" style="43" customWidth="1"/>
    <col min="17" max="21" width="12.7109375" style="43" customWidth="1"/>
    <col min="22" max="16384" width="11.42578125" style="43"/>
  </cols>
  <sheetData>
    <row r="2" spans="2:21" s="57" customFormat="1" ht="26.25" customHeight="1">
      <c r="B2" s="562" t="s">
        <v>4396</v>
      </c>
      <c r="C2" s="562"/>
      <c r="D2" s="562"/>
      <c r="E2" s="562"/>
      <c r="F2" s="562"/>
      <c r="G2" s="562"/>
      <c r="H2" s="562"/>
      <c r="I2" s="562"/>
      <c r="J2" s="562"/>
      <c r="K2" s="562"/>
      <c r="L2" s="562"/>
      <c r="M2" s="562"/>
      <c r="N2" s="562"/>
      <c r="O2" s="562"/>
      <c r="P2" s="562"/>
      <c r="Q2" s="562"/>
      <c r="R2" s="562"/>
      <c r="S2" s="562"/>
      <c r="T2" s="562"/>
      <c r="U2" s="562"/>
    </row>
    <row r="4" spans="2:21" ht="21" customHeight="1">
      <c r="B4" s="560" t="s">
        <v>5898</v>
      </c>
      <c r="C4" s="560"/>
      <c r="D4" s="560"/>
      <c r="E4" s="560"/>
      <c r="F4" s="560"/>
      <c r="G4" s="560"/>
      <c r="H4" s="58"/>
      <c r="I4" s="561" t="s">
        <v>5897</v>
      </c>
      <c r="J4" s="561"/>
      <c r="K4" s="561"/>
      <c r="L4" s="561"/>
      <c r="M4" s="561"/>
      <c r="N4" s="561"/>
      <c r="O4" s="561"/>
      <c r="P4" s="56"/>
      <c r="Q4" s="561" t="s">
        <v>5896</v>
      </c>
      <c r="R4" s="561"/>
      <c r="S4" s="561"/>
      <c r="T4" s="561"/>
      <c r="U4" s="561"/>
    </row>
    <row r="5" spans="2:21" ht="15.75" customHeight="1">
      <c r="B5" s="573" t="s">
        <v>1324</v>
      </c>
      <c r="C5" s="573" t="s">
        <v>5895</v>
      </c>
      <c r="D5" s="570" t="s">
        <v>5892</v>
      </c>
      <c r="E5" s="563" t="s">
        <v>5891</v>
      </c>
      <c r="F5" s="565" t="s">
        <v>5890</v>
      </c>
      <c r="G5" s="558" t="s">
        <v>5889</v>
      </c>
      <c r="H5" s="58"/>
      <c r="I5" s="568" t="s">
        <v>5894</v>
      </c>
      <c r="J5" s="567" t="s">
        <v>5892</v>
      </c>
      <c r="K5" s="567"/>
      <c r="L5" s="567"/>
      <c r="M5" s="563" t="s">
        <v>5891</v>
      </c>
      <c r="N5" s="565" t="s">
        <v>5890</v>
      </c>
      <c r="O5" s="558" t="s">
        <v>5889</v>
      </c>
      <c r="P5" s="56"/>
      <c r="Q5" s="568" t="s">
        <v>5893</v>
      </c>
      <c r="R5" s="570" t="s">
        <v>5892</v>
      </c>
      <c r="S5" s="563" t="s">
        <v>5891</v>
      </c>
      <c r="T5" s="565" t="s">
        <v>5890</v>
      </c>
      <c r="U5" s="558" t="s">
        <v>5889</v>
      </c>
    </row>
    <row r="6" spans="2:21" ht="54" customHeight="1">
      <c r="B6" s="574"/>
      <c r="C6" s="574"/>
      <c r="D6" s="571"/>
      <c r="E6" s="564"/>
      <c r="F6" s="566"/>
      <c r="G6" s="559"/>
      <c r="H6" s="58"/>
      <c r="I6" s="569"/>
      <c r="J6" s="32" t="s">
        <v>4408</v>
      </c>
      <c r="K6" s="32" t="s">
        <v>4409</v>
      </c>
      <c r="L6" s="32" t="s">
        <v>5888</v>
      </c>
      <c r="M6" s="564"/>
      <c r="N6" s="566"/>
      <c r="O6" s="559"/>
      <c r="P6" s="56"/>
      <c r="Q6" s="569"/>
      <c r="R6" s="571"/>
      <c r="S6" s="564"/>
      <c r="T6" s="566"/>
      <c r="U6" s="559"/>
    </row>
    <row r="7" spans="2:21">
      <c r="B7" s="183" t="s">
        <v>708</v>
      </c>
      <c r="C7" s="182">
        <f t="shared" ref="C7:C27" si="0">+I7+Q7</f>
        <v>10</v>
      </c>
      <c r="D7" s="180">
        <f t="shared" ref="D7:D27" si="1">+L7+R7</f>
        <v>10</v>
      </c>
      <c r="E7" s="180">
        <f t="shared" ref="E7:E27" si="2">+M7+S7</f>
        <v>0</v>
      </c>
      <c r="F7" s="180">
        <f t="shared" ref="F7:F27" si="3">+N7+T7</f>
        <v>0</v>
      </c>
      <c r="G7" s="180">
        <f t="shared" ref="G7:G27" si="4">+O7+U7</f>
        <v>0</v>
      </c>
      <c r="H7" s="55"/>
      <c r="I7" s="63">
        <f t="shared" ref="I7:I27" si="5">+J7+K7+L7+M7+N7</f>
        <v>6</v>
      </c>
      <c r="J7" s="184">
        <v>0</v>
      </c>
      <c r="K7" s="184">
        <v>0</v>
      </c>
      <c r="L7" s="184">
        <v>6</v>
      </c>
      <c r="M7" s="180">
        <v>0</v>
      </c>
      <c r="N7" s="180">
        <v>0</v>
      </c>
      <c r="O7" s="180">
        <v>0</v>
      </c>
      <c r="P7" s="56"/>
      <c r="Q7" s="181">
        <f t="shared" ref="Q7:Q27" si="6">+R7+S7+T7</f>
        <v>4</v>
      </c>
      <c r="R7" s="180">
        <v>4</v>
      </c>
      <c r="S7" s="180">
        <v>0</v>
      </c>
      <c r="T7" s="180">
        <v>0</v>
      </c>
      <c r="U7" s="180">
        <v>0</v>
      </c>
    </row>
    <row r="8" spans="2:21" ht="15" customHeight="1">
      <c r="B8" s="183" t="s">
        <v>15</v>
      </c>
      <c r="C8" s="182">
        <f t="shared" si="0"/>
        <v>49</v>
      </c>
      <c r="D8" s="180">
        <f t="shared" si="1"/>
        <v>33</v>
      </c>
      <c r="E8" s="180">
        <f t="shared" si="2"/>
        <v>0</v>
      </c>
      <c r="F8" s="180">
        <f t="shared" si="3"/>
        <v>3</v>
      </c>
      <c r="G8" s="180">
        <f t="shared" si="4"/>
        <v>1</v>
      </c>
      <c r="H8" s="55"/>
      <c r="I8" s="63">
        <f t="shared" si="5"/>
        <v>36</v>
      </c>
      <c r="J8" s="180">
        <v>10</v>
      </c>
      <c r="K8" s="180">
        <v>3</v>
      </c>
      <c r="L8" s="180">
        <v>21</v>
      </c>
      <c r="M8" s="180">
        <v>0</v>
      </c>
      <c r="N8" s="180">
        <v>2</v>
      </c>
      <c r="O8" s="180">
        <v>0</v>
      </c>
      <c r="P8" s="56"/>
      <c r="Q8" s="181">
        <f t="shared" si="6"/>
        <v>13</v>
      </c>
      <c r="R8" s="180">
        <v>12</v>
      </c>
      <c r="S8" s="180">
        <v>0</v>
      </c>
      <c r="T8" s="180">
        <v>1</v>
      </c>
      <c r="U8" s="180">
        <v>1</v>
      </c>
    </row>
    <row r="9" spans="2:21" ht="15" customHeight="1">
      <c r="B9" s="183" t="s">
        <v>237</v>
      </c>
      <c r="C9" s="182">
        <f t="shared" si="0"/>
        <v>0</v>
      </c>
      <c r="D9" s="180">
        <f t="shared" si="1"/>
        <v>0</v>
      </c>
      <c r="E9" s="180">
        <f t="shared" si="2"/>
        <v>0</v>
      </c>
      <c r="F9" s="180">
        <f t="shared" si="3"/>
        <v>0</v>
      </c>
      <c r="G9" s="180">
        <f t="shared" si="4"/>
        <v>0</v>
      </c>
      <c r="H9" s="55"/>
      <c r="I9" s="63">
        <f t="shared" si="5"/>
        <v>0</v>
      </c>
      <c r="J9" s="180">
        <v>0</v>
      </c>
      <c r="K9" s="180">
        <v>0</v>
      </c>
      <c r="L9" s="180">
        <v>0</v>
      </c>
      <c r="M9" s="180">
        <v>0</v>
      </c>
      <c r="N9" s="180">
        <v>0</v>
      </c>
      <c r="O9" s="180">
        <v>0</v>
      </c>
      <c r="P9" s="56"/>
      <c r="Q9" s="181">
        <f t="shared" si="6"/>
        <v>0</v>
      </c>
      <c r="R9" s="180">
        <v>0</v>
      </c>
      <c r="S9" s="180">
        <v>0</v>
      </c>
      <c r="T9" s="180">
        <v>0</v>
      </c>
      <c r="U9" s="180">
        <v>0</v>
      </c>
    </row>
    <row r="10" spans="2:21" ht="15" customHeight="1">
      <c r="B10" s="183" t="s">
        <v>626</v>
      </c>
      <c r="C10" s="182">
        <f t="shared" si="0"/>
        <v>34</v>
      </c>
      <c r="D10" s="180">
        <f t="shared" si="1"/>
        <v>13</v>
      </c>
      <c r="E10" s="180">
        <f t="shared" si="2"/>
        <v>13</v>
      </c>
      <c r="F10" s="180">
        <f t="shared" si="3"/>
        <v>6</v>
      </c>
      <c r="G10" s="180">
        <f t="shared" si="4"/>
        <v>6</v>
      </c>
      <c r="H10" s="55"/>
      <c r="I10" s="63">
        <f t="shared" si="5"/>
        <v>8</v>
      </c>
      <c r="J10" s="180">
        <v>1</v>
      </c>
      <c r="K10" s="180">
        <v>1</v>
      </c>
      <c r="L10" s="180">
        <v>6</v>
      </c>
      <c r="M10" s="180">
        <v>0</v>
      </c>
      <c r="N10" s="180">
        <v>0</v>
      </c>
      <c r="O10" s="180">
        <v>0</v>
      </c>
      <c r="P10" s="56"/>
      <c r="Q10" s="181">
        <f t="shared" si="6"/>
        <v>26</v>
      </c>
      <c r="R10" s="180">
        <v>7</v>
      </c>
      <c r="S10" s="180">
        <v>13</v>
      </c>
      <c r="T10" s="180">
        <v>6</v>
      </c>
      <c r="U10" s="180">
        <v>6</v>
      </c>
    </row>
    <row r="11" spans="2:21" ht="15" customHeight="1">
      <c r="B11" s="183" t="s">
        <v>797</v>
      </c>
      <c r="C11" s="182">
        <f t="shared" si="0"/>
        <v>7</v>
      </c>
      <c r="D11" s="180">
        <f t="shared" si="1"/>
        <v>7</v>
      </c>
      <c r="E11" s="180">
        <f t="shared" si="2"/>
        <v>0</v>
      </c>
      <c r="F11" s="180">
        <f t="shared" si="3"/>
        <v>0</v>
      </c>
      <c r="G11" s="180">
        <f t="shared" si="4"/>
        <v>0</v>
      </c>
      <c r="H11" s="55"/>
      <c r="I11" s="63">
        <f t="shared" si="5"/>
        <v>0</v>
      </c>
      <c r="J11" s="180">
        <v>0</v>
      </c>
      <c r="K11" s="180">
        <v>0</v>
      </c>
      <c r="L11" s="180">
        <v>0</v>
      </c>
      <c r="M11" s="180">
        <v>0</v>
      </c>
      <c r="N11" s="180">
        <v>0</v>
      </c>
      <c r="O11" s="180">
        <v>0</v>
      </c>
      <c r="P11" s="56"/>
      <c r="Q11" s="181">
        <f t="shared" si="6"/>
        <v>7</v>
      </c>
      <c r="R11" s="180">
        <v>7</v>
      </c>
      <c r="S11" s="180">
        <v>0</v>
      </c>
      <c r="T11" s="180">
        <v>0</v>
      </c>
      <c r="U11" s="180">
        <v>0</v>
      </c>
    </row>
    <row r="12" spans="2:21" ht="15" customHeight="1">
      <c r="B12" s="183" t="s">
        <v>5887</v>
      </c>
      <c r="C12" s="182">
        <f t="shared" si="0"/>
        <v>20</v>
      </c>
      <c r="D12" s="180">
        <f t="shared" si="1"/>
        <v>18</v>
      </c>
      <c r="E12" s="180">
        <f t="shared" si="2"/>
        <v>0</v>
      </c>
      <c r="F12" s="180">
        <f t="shared" si="3"/>
        <v>2</v>
      </c>
      <c r="G12" s="180">
        <f t="shared" si="4"/>
        <v>0</v>
      </c>
      <c r="H12" s="55"/>
      <c r="I12" s="63">
        <f t="shared" si="5"/>
        <v>20</v>
      </c>
      <c r="J12" s="180">
        <v>0</v>
      </c>
      <c r="K12" s="180">
        <v>0</v>
      </c>
      <c r="L12" s="180">
        <v>18</v>
      </c>
      <c r="M12" s="180">
        <v>0</v>
      </c>
      <c r="N12" s="184">
        <v>2</v>
      </c>
      <c r="O12" s="180">
        <v>0</v>
      </c>
      <c r="P12" s="56"/>
      <c r="Q12" s="181">
        <f t="shared" si="6"/>
        <v>0</v>
      </c>
      <c r="R12" s="180">
        <v>0</v>
      </c>
      <c r="S12" s="180">
        <v>0</v>
      </c>
      <c r="T12" s="180">
        <v>0</v>
      </c>
      <c r="U12" s="180">
        <v>0</v>
      </c>
    </row>
    <row r="13" spans="2:21" ht="15" customHeight="1">
      <c r="B13" s="183" t="s">
        <v>202</v>
      </c>
      <c r="C13" s="182">
        <f t="shared" si="0"/>
        <v>40</v>
      </c>
      <c r="D13" s="180">
        <f t="shared" si="1"/>
        <v>38</v>
      </c>
      <c r="E13" s="180">
        <f t="shared" si="2"/>
        <v>0</v>
      </c>
      <c r="F13" s="180">
        <f t="shared" si="3"/>
        <v>1</v>
      </c>
      <c r="G13" s="180">
        <f t="shared" si="4"/>
        <v>0</v>
      </c>
      <c r="H13" s="55"/>
      <c r="I13" s="63">
        <f t="shared" si="5"/>
        <v>18</v>
      </c>
      <c r="J13" s="180">
        <v>1</v>
      </c>
      <c r="K13" s="180">
        <v>0</v>
      </c>
      <c r="L13" s="180">
        <v>16</v>
      </c>
      <c r="M13" s="180">
        <v>0</v>
      </c>
      <c r="N13" s="184">
        <v>1</v>
      </c>
      <c r="O13" s="180">
        <v>0</v>
      </c>
      <c r="P13" s="56"/>
      <c r="Q13" s="181">
        <f t="shared" si="6"/>
        <v>22</v>
      </c>
      <c r="R13" s="180">
        <v>22</v>
      </c>
      <c r="S13" s="180">
        <v>0</v>
      </c>
      <c r="T13" s="180">
        <v>0</v>
      </c>
      <c r="U13" s="180">
        <v>0</v>
      </c>
    </row>
    <row r="14" spans="2:21" ht="15" customHeight="1">
      <c r="B14" s="183" t="s">
        <v>2208</v>
      </c>
      <c r="C14" s="182">
        <f t="shared" si="0"/>
        <v>11</v>
      </c>
      <c r="D14" s="180">
        <f t="shared" si="1"/>
        <v>11</v>
      </c>
      <c r="E14" s="180">
        <f t="shared" si="2"/>
        <v>0</v>
      </c>
      <c r="F14" s="180">
        <f t="shared" si="3"/>
        <v>0</v>
      </c>
      <c r="G14" s="180">
        <f t="shared" si="4"/>
        <v>0</v>
      </c>
      <c r="H14" s="55"/>
      <c r="I14" s="63">
        <f t="shared" si="5"/>
        <v>11</v>
      </c>
      <c r="J14" s="180">
        <v>0</v>
      </c>
      <c r="K14" s="180">
        <v>0</v>
      </c>
      <c r="L14" s="180">
        <v>11</v>
      </c>
      <c r="M14" s="180">
        <v>0</v>
      </c>
      <c r="N14" s="184">
        <v>0</v>
      </c>
      <c r="O14" s="180">
        <v>0</v>
      </c>
      <c r="P14" s="56"/>
      <c r="Q14" s="181">
        <f t="shared" si="6"/>
        <v>0</v>
      </c>
      <c r="R14" s="180">
        <v>0</v>
      </c>
      <c r="S14" s="180">
        <v>0</v>
      </c>
      <c r="T14" s="180">
        <v>0</v>
      </c>
      <c r="U14" s="180">
        <v>0</v>
      </c>
    </row>
    <row r="15" spans="2:21" ht="15" customHeight="1">
      <c r="B15" s="183" t="s">
        <v>112</v>
      </c>
      <c r="C15" s="182">
        <f t="shared" si="0"/>
        <v>41</v>
      </c>
      <c r="D15" s="180">
        <f t="shared" si="1"/>
        <v>20</v>
      </c>
      <c r="E15" s="180">
        <f t="shared" si="2"/>
        <v>1</v>
      </c>
      <c r="F15" s="180">
        <f t="shared" si="3"/>
        <v>1</v>
      </c>
      <c r="G15" s="180">
        <f t="shared" si="4"/>
        <v>0</v>
      </c>
      <c r="H15" s="55"/>
      <c r="I15" s="63">
        <f t="shared" si="5"/>
        <v>37</v>
      </c>
      <c r="J15" s="180">
        <v>18</v>
      </c>
      <c r="K15" s="180">
        <v>1</v>
      </c>
      <c r="L15" s="180">
        <v>16</v>
      </c>
      <c r="M15" s="180">
        <v>1</v>
      </c>
      <c r="N15" s="184">
        <v>1</v>
      </c>
      <c r="O15" s="180">
        <v>0</v>
      </c>
      <c r="P15" s="56"/>
      <c r="Q15" s="181">
        <f t="shared" si="6"/>
        <v>4</v>
      </c>
      <c r="R15" s="180">
        <v>4</v>
      </c>
      <c r="S15" s="180">
        <v>0</v>
      </c>
      <c r="T15" s="180">
        <v>0</v>
      </c>
      <c r="U15" s="180">
        <v>0</v>
      </c>
    </row>
    <row r="16" spans="2:21">
      <c r="B16" s="183" t="s">
        <v>800</v>
      </c>
      <c r="C16" s="182">
        <f t="shared" si="0"/>
        <v>7</v>
      </c>
      <c r="D16" s="180">
        <f t="shared" si="1"/>
        <v>7</v>
      </c>
      <c r="E16" s="180">
        <f t="shared" si="2"/>
        <v>0</v>
      </c>
      <c r="F16" s="180">
        <f t="shared" si="3"/>
        <v>0</v>
      </c>
      <c r="G16" s="180">
        <f t="shared" si="4"/>
        <v>0</v>
      </c>
      <c r="H16" s="55"/>
      <c r="I16" s="63">
        <f t="shared" si="5"/>
        <v>4</v>
      </c>
      <c r="J16" s="180">
        <v>0</v>
      </c>
      <c r="K16" s="180">
        <v>0</v>
      </c>
      <c r="L16" s="180">
        <v>4</v>
      </c>
      <c r="M16" s="180">
        <v>0</v>
      </c>
      <c r="N16" s="184">
        <v>0</v>
      </c>
      <c r="O16" s="180">
        <v>0</v>
      </c>
      <c r="P16" s="56"/>
      <c r="Q16" s="181">
        <f t="shared" si="6"/>
        <v>3</v>
      </c>
      <c r="R16" s="180">
        <v>3</v>
      </c>
      <c r="S16" s="180">
        <v>0</v>
      </c>
      <c r="T16" s="180">
        <v>0</v>
      </c>
      <c r="U16" s="180">
        <v>0</v>
      </c>
    </row>
    <row r="17" spans="2:22">
      <c r="B17" s="183" t="s">
        <v>2199</v>
      </c>
      <c r="C17" s="182">
        <f t="shared" si="0"/>
        <v>21</v>
      </c>
      <c r="D17" s="180">
        <f t="shared" si="1"/>
        <v>21</v>
      </c>
      <c r="E17" s="180">
        <f t="shared" si="2"/>
        <v>0</v>
      </c>
      <c r="F17" s="180">
        <f t="shared" si="3"/>
        <v>0</v>
      </c>
      <c r="G17" s="180">
        <f t="shared" si="4"/>
        <v>0</v>
      </c>
      <c r="H17" s="55"/>
      <c r="I17" s="63">
        <f t="shared" si="5"/>
        <v>21</v>
      </c>
      <c r="J17" s="180">
        <v>0</v>
      </c>
      <c r="K17" s="180">
        <v>0</v>
      </c>
      <c r="L17" s="180">
        <v>21</v>
      </c>
      <c r="M17" s="184">
        <v>0</v>
      </c>
      <c r="N17" s="184">
        <v>0</v>
      </c>
      <c r="O17" s="180">
        <v>0</v>
      </c>
      <c r="P17" s="56"/>
      <c r="Q17" s="181">
        <f t="shared" si="6"/>
        <v>0</v>
      </c>
      <c r="R17" s="180">
        <v>0</v>
      </c>
      <c r="S17" s="180">
        <v>0</v>
      </c>
      <c r="T17" s="180">
        <v>0</v>
      </c>
      <c r="U17" s="180">
        <v>0</v>
      </c>
    </row>
    <row r="18" spans="2:22">
      <c r="B18" s="183" t="s">
        <v>5886</v>
      </c>
      <c r="C18" s="182">
        <f t="shared" si="0"/>
        <v>59</v>
      </c>
      <c r="D18" s="180">
        <f t="shared" si="1"/>
        <v>19</v>
      </c>
      <c r="E18" s="180">
        <f t="shared" si="2"/>
        <v>3</v>
      </c>
      <c r="F18" s="180">
        <f t="shared" si="3"/>
        <v>4</v>
      </c>
      <c r="G18" s="180">
        <f t="shared" si="4"/>
        <v>2</v>
      </c>
      <c r="H18" s="55"/>
      <c r="I18" s="63">
        <f t="shared" si="5"/>
        <v>54</v>
      </c>
      <c r="J18" s="187">
        <v>28</v>
      </c>
      <c r="K18" s="187">
        <v>5</v>
      </c>
      <c r="L18" s="187">
        <v>14</v>
      </c>
      <c r="M18" s="187">
        <v>3</v>
      </c>
      <c r="N18" s="188">
        <v>4</v>
      </c>
      <c r="O18" s="187">
        <v>2</v>
      </c>
      <c r="P18" s="65"/>
      <c r="Q18" s="181">
        <f t="shared" si="6"/>
        <v>5</v>
      </c>
      <c r="R18" s="187">
        <v>5</v>
      </c>
      <c r="S18" s="187">
        <v>0</v>
      </c>
      <c r="T18" s="187">
        <v>0</v>
      </c>
      <c r="U18" s="187">
        <v>0</v>
      </c>
    </row>
    <row r="19" spans="2:22">
      <c r="B19" s="183" t="s">
        <v>5885</v>
      </c>
      <c r="C19" s="182">
        <f t="shared" si="0"/>
        <v>48</v>
      </c>
      <c r="D19" s="180">
        <f t="shared" si="1"/>
        <v>16</v>
      </c>
      <c r="E19" s="180">
        <f t="shared" si="2"/>
        <v>0</v>
      </c>
      <c r="F19" s="180">
        <f t="shared" si="3"/>
        <v>4</v>
      </c>
      <c r="G19" s="180">
        <f t="shared" si="4"/>
        <v>0</v>
      </c>
      <c r="H19" s="55"/>
      <c r="I19" s="63">
        <f t="shared" si="5"/>
        <v>43</v>
      </c>
      <c r="J19" s="187">
        <v>28</v>
      </c>
      <c r="K19" s="187">
        <v>0</v>
      </c>
      <c r="L19" s="187">
        <v>11</v>
      </c>
      <c r="M19" s="187">
        <v>0</v>
      </c>
      <c r="N19" s="188">
        <v>4</v>
      </c>
      <c r="O19" s="187">
        <v>0</v>
      </c>
      <c r="P19" s="65"/>
      <c r="Q19" s="181">
        <f t="shared" si="6"/>
        <v>5</v>
      </c>
      <c r="R19" s="187">
        <v>5</v>
      </c>
      <c r="S19" s="187">
        <v>0</v>
      </c>
      <c r="T19" s="187">
        <v>0</v>
      </c>
      <c r="U19" s="187">
        <v>0</v>
      </c>
    </row>
    <row r="20" spans="2:22">
      <c r="B20" s="183" t="s">
        <v>76</v>
      </c>
      <c r="C20" s="182">
        <f t="shared" si="0"/>
        <v>7</v>
      </c>
      <c r="D20" s="180">
        <f t="shared" si="1"/>
        <v>5</v>
      </c>
      <c r="E20" s="180">
        <f t="shared" si="2"/>
        <v>0</v>
      </c>
      <c r="F20" s="180">
        <f t="shared" si="3"/>
        <v>0</v>
      </c>
      <c r="G20" s="180">
        <f t="shared" si="4"/>
        <v>0</v>
      </c>
      <c r="H20" s="55"/>
      <c r="I20" s="63">
        <f t="shared" si="5"/>
        <v>4</v>
      </c>
      <c r="J20" s="187">
        <v>2</v>
      </c>
      <c r="K20" s="187">
        <v>0</v>
      </c>
      <c r="L20" s="187">
        <v>2</v>
      </c>
      <c r="M20" s="187">
        <v>0</v>
      </c>
      <c r="N20" s="188">
        <v>0</v>
      </c>
      <c r="O20" s="187">
        <v>0</v>
      </c>
      <c r="P20" s="65"/>
      <c r="Q20" s="181">
        <f t="shared" si="6"/>
        <v>3</v>
      </c>
      <c r="R20" s="187">
        <v>3</v>
      </c>
      <c r="S20" s="187">
        <v>0</v>
      </c>
      <c r="T20" s="187">
        <v>0</v>
      </c>
      <c r="U20" s="187">
        <v>0</v>
      </c>
    </row>
    <row r="21" spans="2:22">
      <c r="B21" s="183" t="s">
        <v>44</v>
      </c>
      <c r="C21" s="182">
        <f t="shared" si="0"/>
        <v>72</v>
      </c>
      <c r="D21" s="180">
        <f t="shared" si="1"/>
        <v>27</v>
      </c>
      <c r="E21" s="180">
        <f t="shared" si="2"/>
        <v>0</v>
      </c>
      <c r="F21" s="180">
        <f t="shared" si="3"/>
        <v>5</v>
      </c>
      <c r="G21" s="180">
        <f t="shared" si="4"/>
        <v>3</v>
      </c>
      <c r="H21" s="55"/>
      <c r="I21" s="63">
        <f t="shared" si="5"/>
        <v>70</v>
      </c>
      <c r="J21" s="187">
        <v>28</v>
      </c>
      <c r="K21" s="187">
        <v>12</v>
      </c>
      <c r="L21" s="187">
        <v>25</v>
      </c>
      <c r="M21" s="187">
        <v>0</v>
      </c>
      <c r="N21" s="188">
        <v>5</v>
      </c>
      <c r="O21" s="187">
        <v>3</v>
      </c>
      <c r="P21" s="65"/>
      <c r="Q21" s="181">
        <f t="shared" si="6"/>
        <v>2</v>
      </c>
      <c r="R21" s="187">
        <v>2</v>
      </c>
      <c r="S21" s="187">
        <v>0</v>
      </c>
      <c r="T21" s="187">
        <v>0</v>
      </c>
      <c r="U21" s="187">
        <v>0</v>
      </c>
    </row>
    <row r="22" spans="2:22">
      <c r="B22" s="20" t="s">
        <v>48</v>
      </c>
      <c r="C22" s="186">
        <f t="shared" si="0"/>
        <v>93</v>
      </c>
      <c r="D22" s="24">
        <f t="shared" si="1"/>
        <v>53</v>
      </c>
      <c r="E22" s="24">
        <f t="shared" si="2"/>
        <v>0</v>
      </c>
      <c r="F22" s="24">
        <f t="shared" si="3"/>
        <v>4</v>
      </c>
      <c r="G22" s="24">
        <f t="shared" si="4"/>
        <v>0</v>
      </c>
      <c r="H22" s="45"/>
      <c r="I22" s="63">
        <f t="shared" si="5"/>
        <v>91</v>
      </c>
      <c r="J22" s="185">
        <v>29</v>
      </c>
      <c r="K22" s="185">
        <v>7</v>
      </c>
      <c r="L22" s="185">
        <v>51</v>
      </c>
      <c r="M22" s="24">
        <v>0</v>
      </c>
      <c r="N22" s="185">
        <v>4</v>
      </c>
      <c r="O22" s="24">
        <v>0</v>
      </c>
      <c r="P22" s="23"/>
      <c r="Q22" s="181">
        <f t="shared" si="6"/>
        <v>2</v>
      </c>
      <c r="R22" s="24">
        <v>2</v>
      </c>
      <c r="S22" s="24">
        <v>0</v>
      </c>
      <c r="T22" s="24">
        <v>0</v>
      </c>
      <c r="U22" s="24">
        <v>0</v>
      </c>
      <c r="V22" s="6"/>
    </row>
    <row r="23" spans="2:22">
      <c r="B23" s="20" t="s">
        <v>893</v>
      </c>
      <c r="C23" s="186">
        <f t="shared" si="0"/>
        <v>2</v>
      </c>
      <c r="D23" s="24">
        <f t="shared" si="1"/>
        <v>2</v>
      </c>
      <c r="E23" s="24">
        <f t="shared" si="2"/>
        <v>0</v>
      </c>
      <c r="F23" s="24">
        <f t="shared" si="3"/>
        <v>0</v>
      </c>
      <c r="G23" s="24">
        <f t="shared" si="4"/>
        <v>0</v>
      </c>
      <c r="H23" s="45"/>
      <c r="I23" s="63">
        <f t="shared" si="5"/>
        <v>2</v>
      </c>
      <c r="J23" s="24">
        <v>0</v>
      </c>
      <c r="K23" s="24">
        <v>0</v>
      </c>
      <c r="L23" s="24">
        <v>2</v>
      </c>
      <c r="M23" s="24">
        <v>0</v>
      </c>
      <c r="N23" s="185">
        <v>0</v>
      </c>
      <c r="O23" s="24">
        <v>0</v>
      </c>
      <c r="P23" s="23"/>
      <c r="Q23" s="181">
        <f t="shared" si="6"/>
        <v>0</v>
      </c>
      <c r="R23" s="24">
        <v>0</v>
      </c>
      <c r="S23" s="24">
        <v>0</v>
      </c>
      <c r="T23" s="24">
        <v>0</v>
      </c>
      <c r="U23" s="24">
        <v>0</v>
      </c>
      <c r="V23" s="6"/>
    </row>
    <row r="24" spans="2:22">
      <c r="B24" s="183" t="s">
        <v>60</v>
      </c>
      <c r="C24" s="182">
        <f t="shared" si="0"/>
        <v>84</v>
      </c>
      <c r="D24" s="180">
        <f t="shared" si="1"/>
        <v>62</v>
      </c>
      <c r="E24" s="180">
        <f t="shared" si="2"/>
        <v>0</v>
      </c>
      <c r="F24" s="180">
        <f t="shared" si="3"/>
        <v>11</v>
      </c>
      <c r="G24" s="180">
        <f t="shared" si="4"/>
        <v>0</v>
      </c>
      <c r="H24" s="55"/>
      <c r="I24" s="63">
        <f t="shared" si="5"/>
        <v>51</v>
      </c>
      <c r="J24" s="180">
        <v>3</v>
      </c>
      <c r="K24" s="180">
        <v>8</v>
      </c>
      <c r="L24" s="180">
        <v>29</v>
      </c>
      <c r="M24" s="180">
        <v>0</v>
      </c>
      <c r="N24" s="184">
        <v>11</v>
      </c>
      <c r="O24" s="180">
        <v>0</v>
      </c>
      <c r="P24" s="56"/>
      <c r="Q24" s="181">
        <f t="shared" si="6"/>
        <v>33</v>
      </c>
      <c r="R24" s="180">
        <v>33</v>
      </c>
      <c r="S24" s="180">
        <v>0</v>
      </c>
      <c r="T24" s="180">
        <v>0</v>
      </c>
      <c r="U24" s="180">
        <v>0</v>
      </c>
    </row>
    <row r="25" spans="2:22">
      <c r="B25" s="183" t="s">
        <v>5884</v>
      </c>
      <c r="C25" s="182">
        <f t="shared" si="0"/>
        <v>48</v>
      </c>
      <c r="D25" s="180">
        <f t="shared" si="1"/>
        <v>15</v>
      </c>
      <c r="E25" s="180">
        <f t="shared" si="2"/>
        <v>0</v>
      </c>
      <c r="F25" s="180">
        <f t="shared" si="3"/>
        <v>4</v>
      </c>
      <c r="G25" s="180">
        <f t="shared" si="4"/>
        <v>0</v>
      </c>
      <c r="H25" s="55"/>
      <c r="I25" s="63">
        <f t="shared" si="5"/>
        <v>43</v>
      </c>
      <c r="J25" s="180">
        <v>26</v>
      </c>
      <c r="K25" s="180">
        <v>3</v>
      </c>
      <c r="L25" s="180">
        <v>10</v>
      </c>
      <c r="M25" s="180">
        <v>0</v>
      </c>
      <c r="N25" s="184">
        <v>4</v>
      </c>
      <c r="O25" s="180">
        <v>0</v>
      </c>
      <c r="P25" s="56"/>
      <c r="Q25" s="181">
        <f t="shared" si="6"/>
        <v>5</v>
      </c>
      <c r="R25" s="180">
        <v>5</v>
      </c>
      <c r="S25" s="180">
        <v>0</v>
      </c>
      <c r="T25" s="180">
        <v>0</v>
      </c>
      <c r="U25" s="180">
        <v>0</v>
      </c>
    </row>
    <row r="26" spans="2:22">
      <c r="B26" s="183" t="s">
        <v>116</v>
      </c>
      <c r="C26" s="182">
        <f t="shared" si="0"/>
        <v>98</v>
      </c>
      <c r="D26" s="180">
        <f t="shared" si="1"/>
        <v>44</v>
      </c>
      <c r="E26" s="180">
        <f t="shared" si="2"/>
        <v>6</v>
      </c>
      <c r="F26" s="180">
        <f t="shared" si="3"/>
        <v>15</v>
      </c>
      <c r="G26" s="180">
        <f t="shared" si="4"/>
        <v>0</v>
      </c>
      <c r="H26" s="55"/>
      <c r="I26" s="63">
        <f t="shared" si="5"/>
        <v>68</v>
      </c>
      <c r="J26" s="184">
        <v>16</v>
      </c>
      <c r="K26" s="184">
        <v>17</v>
      </c>
      <c r="L26" s="184">
        <v>14</v>
      </c>
      <c r="M26" s="180">
        <v>6</v>
      </c>
      <c r="N26" s="180">
        <v>15</v>
      </c>
      <c r="O26" s="180">
        <v>0</v>
      </c>
      <c r="P26" s="56"/>
      <c r="Q26" s="181">
        <f t="shared" si="6"/>
        <v>30</v>
      </c>
      <c r="R26" s="180">
        <v>30</v>
      </c>
      <c r="S26" s="180">
        <v>0</v>
      </c>
      <c r="T26" s="180">
        <v>0</v>
      </c>
      <c r="U26" s="180">
        <v>0</v>
      </c>
    </row>
    <row r="27" spans="2:22">
      <c r="B27" s="183" t="s">
        <v>158</v>
      </c>
      <c r="C27" s="182">
        <f t="shared" si="0"/>
        <v>26</v>
      </c>
      <c r="D27" s="180">
        <f t="shared" si="1"/>
        <v>23</v>
      </c>
      <c r="E27" s="180">
        <f t="shared" si="2"/>
        <v>2</v>
      </c>
      <c r="F27" s="180">
        <f t="shared" si="3"/>
        <v>0</v>
      </c>
      <c r="G27" s="180">
        <f t="shared" si="4"/>
        <v>0</v>
      </c>
      <c r="H27" s="55"/>
      <c r="I27" s="63">
        <f t="shared" si="5"/>
        <v>5</v>
      </c>
      <c r="J27" s="180">
        <v>1</v>
      </c>
      <c r="K27" s="180">
        <v>0</v>
      </c>
      <c r="L27" s="180">
        <v>2</v>
      </c>
      <c r="M27" s="180">
        <v>2</v>
      </c>
      <c r="N27" s="180">
        <v>0</v>
      </c>
      <c r="O27" s="180">
        <v>0</v>
      </c>
      <c r="P27" s="56"/>
      <c r="Q27" s="181">
        <f t="shared" si="6"/>
        <v>21</v>
      </c>
      <c r="R27" s="180">
        <v>21</v>
      </c>
      <c r="S27" s="180">
        <v>0</v>
      </c>
      <c r="T27" s="180">
        <v>0</v>
      </c>
      <c r="U27" s="180">
        <v>0</v>
      </c>
    </row>
    <row r="28" spans="2:22" ht="20.100000000000001" customHeight="1">
      <c r="B28" s="59" t="s">
        <v>801</v>
      </c>
      <c r="C28" s="59">
        <f>SUM(C7:C27)</f>
        <v>777</v>
      </c>
      <c r="D28" s="32">
        <f>SUM(D7:D27)</f>
        <v>444</v>
      </c>
      <c r="E28" s="60">
        <f>SUM(E7:E27)</f>
        <v>25</v>
      </c>
      <c r="F28" s="64">
        <f>SUM(F7:F27)</f>
        <v>60</v>
      </c>
      <c r="G28" s="40">
        <f>SUM(G7:G27)</f>
        <v>12</v>
      </c>
      <c r="H28" s="55"/>
      <c r="I28" s="62">
        <f t="shared" ref="I28:O28" si="7">SUM(I7:I27)</f>
        <v>592</v>
      </c>
      <c r="J28" s="32">
        <f t="shared" si="7"/>
        <v>191</v>
      </c>
      <c r="K28" s="32">
        <f t="shared" si="7"/>
        <v>57</v>
      </c>
      <c r="L28" s="32">
        <f t="shared" si="7"/>
        <v>279</v>
      </c>
      <c r="M28" s="60">
        <f t="shared" si="7"/>
        <v>12</v>
      </c>
      <c r="N28" s="64">
        <f t="shared" si="7"/>
        <v>53</v>
      </c>
      <c r="O28" s="61">
        <f t="shared" si="7"/>
        <v>5</v>
      </c>
      <c r="P28" s="56"/>
      <c r="Q28" s="59">
        <f>SUM(Q7:Q27)</f>
        <v>185</v>
      </c>
      <c r="R28" s="32">
        <f>SUM(R7:R27)</f>
        <v>165</v>
      </c>
      <c r="S28" s="60">
        <f>SUM(S7:S27)</f>
        <v>13</v>
      </c>
      <c r="T28" s="64">
        <f>SUM(T7:T27)</f>
        <v>7</v>
      </c>
      <c r="U28" s="40">
        <f>SUM(U7:U27)</f>
        <v>7</v>
      </c>
    </row>
    <row r="29" spans="2:22">
      <c r="G29" s="55"/>
      <c r="H29" s="55"/>
      <c r="I29" s="55"/>
      <c r="J29" s="56"/>
      <c r="K29" s="56"/>
      <c r="L29" s="56"/>
      <c r="M29" s="56"/>
      <c r="N29" s="56"/>
      <c r="O29" s="56"/>
      <c r="P29" s="56"/>
      <c r="Q29" s="56"/>
      <c r="R29" s="56"/>
      <c r="S29" s="56"/>
      <c r="T29" s="56"/>
      <c r="U29" s="56"/>
    </row>
    <row r="30" spans="2:22" ht="16.5" customHeight="1">
      <c r="B30" s="572" t="s">
        <v>5883</v>
      </c>
      <c r="C30" s="572"/>
      <c r="D30" s="572"/>
      <c r="E30" s="572"/>
      <c r="F30" s="572"/>
      <c r="G30" s="572"/>
      <c r="H30" s="55"/>
      <c r="I30" s="55"/>
      <c r="J30" s="56"/>
      <c r="K30" s="56"/>
      <c r="L30" s="56"/>
      <c r="M30" s="56"/>
      <c r="N30" s="56"/>
      <c r="O30" s="56"/>
      <c r="P30" s="56"/>
      <c r="Q30" s="56"/>
      <c r="R30" s="56"/>
      <c r="S30" s="56"/>
      <c r="T30" s="56"/>
      <c r="U30" s="56"/>
    </row>
    <row r="31" spans="2:22">
      <c r="B31" s="572" t="s">
        <v>5882</v>
      </c>
      <c r="C31" s="572"/>
      <c r="D31" s="572"/>
      <c r="E31" s="572"/>
      <c r="F31" s="572"/>
      <c r="G31" s="572"/>
    </row>
    <row r="32" spans="2:22">
      <c r="B32" s="572" t="s">
        <v>5881</v>
      </c>
      <c r="C32" s="572"/>
      <c r="D32" s="572"/>
      <c r="E32" s="572"/>
      <c r="F32" s="572"/>
      <c r="G32" s="572"/>
    </row>
    <row r="33" spans="2:7">
      <c r="B33" s="572" t="s">
        <v>5880</v>
      </c>
      <c r="C33" s="572"/>
      <c r="D33" s="572"/>
      <c r="E33" s="572"/>
      <c r="F33" s="572"/>
      <c r="G33" s="572"/>
    </row>
  </sheetData>
  <mergeCells count="24">
    <mergeCell ref="B30:G30"/>
    <mergeCell ref="B31:G31"/>
    <mergeCell ref="B32:G32"/>
    <mergeCell ref="B33:G33"/>
    <mergeCell ref="B5:B6"/>
    <mergeCell ref="C5:C6"/>
    <mergeCell ref="D5:D6"/>
    <mergeCell ref="E5:E6"/>
    <mergeCell ref="F5:F6"/>
    <mergeCell ref="G5:G6"/>
    <mergeCell ref="U5:U6"/>
    <mergeCell ref="B4:G4"/>
    <mergeCell ref="I4:O4"/>
    <mergeCell ref="Q4:U4"/>
    <mergeCell ref="B2:U2"/>
    <mergeCell ref="M5:M6"/>
    <mergeCell ref="N5:N6"/>
    <mergeCell ref="O5:O6"/>
    <mergeCell ref="J5:L5"/>
    <mergeCell ref="I5:I6"/>
    <mergeCell ref="Q5:Q6"/>
    <mergeCell ref="R5:R6"/>
    <mergeCell ref="S5:S6"/>
    <mergeCell ref="T5:T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XFD881722"/>
  <sheetViews>
    <sheetView zoomScale="90" zoomScaleNormal="90" workbookViewId="0">
      <pane xSplit="5" ySplit="2" topLeftCell="AX422" activePane="bottomRight" state="frozen"/>
      <selection pane="topRight" activeCell="E1" sqref="E1"/>
      <selection pane="bottomLeft" activeCell="A3" sqref="A3"/>
      <selection pane="bottomRight" activeCell="AY422" sqref="AY422"/>
    </sheetView>
  </sheetViews>
  <sheetFormatPr baseColWidth="10" defaultColWidth="11.42578125" defaultRowHeight="15"/>
  <cols>
    <col min="1" max="1" width="11.7109375" style="502" customWidth="1"/>
    <col min="2" max="2" width="29.42578125" style="362" customWidth="1"/>
    <col min="3" max="3" width="15.7109375" style="362" customWidth="1"/>
    <col min="4" max="4" width="17.5703125" style="362" hidden="1" customWidth="1"/>
    <col min="5" max="5" width="13.28515625" style="502" customWidth="1"/>
    <col min="6" max="6" width="77.7109375" style="189" customWidth="1"/>
    <col min="7" max="7" width="28.140625" style="189" customWidth="1"/>
    <col min="8" max="8" width="29.28515625" style="189" customWidth="1"/>
    <col min="9" max="9" width="30.5703125" style="189" customWidth="1"/>
    <col min="10" max="10" width="25.7109375" style="503" customWidth="1"/>
    <col min="11" max="11" width="16.140625" style="503" customWidth="1"/>
    <col min="12" max="13" width="15.7109375" style="841" customWidth="1"/>
    <col min="14" max="15" width="15.7109375" style="503" customWidth="1"/>
    <col min="16" max="16" width="25.7109375" style="504" customWidth="1"/>
    <col min="17" max="17" width="25.7109375" style="362" customWidth="1"/>
    <col min="18" max="18" width="70.7109375" style="189" customWidth="1"/>
    <col min="19" max="19" width="11.7109375" style="189" hidden="1" customWidth="1"/>
    <col min="20" max="26" width="70.7109375" style="362" hidden="1" customWidth="1"/>
    <col min="27" max="37" width="70.7109375" style="189" hidden="1" customWidth="1"/>
    <col min="38" max="39" width="72.7109375" style="189" hidden="1" customWidth="1"/>
    <col min="40" max="40" width="72.7109375" style="298" hidden="1" customWidth="1"/>
    <col min="41" max="49" width="72.7109375" style="189" hidden="1" customWidth="1"/>
    <col min="50" max="51" width="72.7109375" style="189" customWidth="1"/>
    <col min="52" max="52" width="17" style="506" customWidth="1"/>
    <col min="53" max="53" width="15.7109375" style="266" customWidth="1"/>
    <col min="54" max="54" width="15.7109375" style="506" customWidth="1"/>
    <col min="55" max="55" width="15.7109375" style="266" customWidth="1"/>
    <col min="56" max="56" width="70.7109375" style="189" customWidth="1"/>
    <col min="57" max="59" width="40.7109375" style="189" customWidth="1"/>
    <col min="60" max="60" width="15.7109375" style="193" customWidth="1"/>
    <col min="61" max="61" width="17" style="266" customWidth="1"/>
    <col min="62" max="62" width="15.7109375" style="266" customWidth="1"/>
    <col min="63" max="63" width="11.42578125" style="189" customWidth="1"/>
    <col min="64" max="64" width="21.7109375" style="189" customWidth="1"/>
    <col min="65" max="65" width="22.85546875" style="189" customWidth="1"/>
    <col min="66" max="66" width="25.7109375" style="189" customWidth="1"/>
    <col min="67" max="67" width="36.7109375" style="362" customWidth="1"/>
    <col min="68" max="68" width="37.7109375" style="362" customWidth="1"/>
    <col min="69" max="70" width="46.42578125" style="362" customWidth="1"/>
    <col min="71" max="16384" width="11.42578125" style="189"/>
  </cols>
  <sheetData>
    <row r="1" spans="1:70" ht="50.1" customHeight="1">
      <c r="A1" s="575" t="s">
        <v>3363</v>
      </c>
      <c r="B1" s="575"/>
      <c r="C1" s="575"/>
      <c r="D1" s="575"/>
      <c r="E1" s="575"/>
      <c r="F1" s="575"/>
      <c r="G1" s="575" t="s">
        <v>3369</v>
      </c>
      <c r="H1" s="575"/>
      <c r="I1" s="575"/>
      <c r="J1" s="576"/>
      <c r="K1" s="576"/>
      <c r="L1" s="576"/>
      <c r="M1" s="576"/>
      <c r="N1" s="576"/>
      <c r="O1" s="576"/>
      <c r="P1" s="575"/>
      <c r="Q1" s="575"/>
      <c r="R1" s="577" t="s">
        <v>3872</v>
      </c>
      <c r="S1" s="577"/>
      <c r="T1" s="577"/>
      <c r="U1" s="577"/>
      <c r="V1" s="577"/>
      <c r="W1" s="577"/>
      <c r="X1" s="577"/>
      <c r="Y1" s="577"/>
      <c r="Z1" s="577"/>
      <c r="AA1" s="577"/>
      <c r="AB1" s="577"/>
      <c r="AC1" s="577"/>
      <c r="AD1" s="577"/>
      <c r="AE1" s="577"/>
      <c r="AF1" s="577"/>
      <c r="AG1" s="577"/>
      <c r="AH1" s="577"/>
      <c r="AI1" s="577"/>
      <c r="AJ1" s="577"/>
      <c r="AK1" s="577"/>
      <c r="AL1" s="577"/>
      <c r="AM1" s="577"/>
      <c r="AN1" s="578"/>
      <c r="AO1" s="577"/>
      <c r="AP1" s="577"/>
      <c r="AQ1" s="577"/>
      <c r="AR1" s="577"/>
      <c r="AS1" s="577"/>
      <c r="AT1" s="577"/>
      <c r="AU1" s="577"/>
      <c r="AV1" s="577"/>
      <c r="AW1" s="577"/>
      <c r="AX1" s="577"/>
      <c r="AY1" s="577"/>
      <c r="AZ1" s="577"/>
      <c r="BA1" s="577"/>
      <c r="BB1" s="579" t="s">
        <v>3873</v>
      </c>
      <c r="BC1" s="579"/>
      <c r="BD1" s="579"/>
      <c r="BE1" s="579"/>
      <c r="BF1" s="579"/>
      <c r="BG1" s="579"/>
      <c r="BH1" s="579"/>
      <c r="BI1" s="579"/>
      <c r="BJ1" s="579"/>
      <c r="BO1" s="580" t="s">
        <v>5245</v>
      </c>
      <c r="BP1" s="581"/>
      <c r="BQ1" s="581"/>
      <c r="BR1" s="582"/>
    </row>
    <row r="2" spans="1:70" s="211" customFormat="1" ht="72.75" customHeight="1">
      <c r="A2" s="256" t="s">
        <v>1831</v>
      </c>
      <c r="B2" s="256" t="s">
        <v>3371</v>
      </c>
      <c r="C2" s="256" t="s">
        <v>3372</v>
      </c>
      <c r="D2" s="256" t="s">
        <v>4404</v>
      </c>
      <c r="E2" s="256" t="s">
        <v>1830</v>
      </c>
      <c r="F2" s="256" t="s">
        <v>0</v>
      </c>
      <c r="G2" s="256" t="s">
        <v>1</v>
      </c>
      <c r="H2" s="256" t="s">
        <v>2</v>
      </c>
      <c r="I2" s="256" t="s">
        <v>3</v>
      </c>
      <c r="J2" s="257" t="s">
        <v>4</v>
      </c>
      <c r="K2" s="257" t="s">
        <v>5</v>
      </c>
      <c r="L2" s="824" t="s">
        <v>6</v>
      </c>
      <c r="M2" s="824" t="s">
        <v>7</v>
      </c>
      <c r="N2" s="257" t="s">
        <v>8</v>
      </c>
      <c r="O2" s="257" t="s">
        <v>9</v>
      </c>
      <c r="P2" s="258" t="s">
        <v>807</v>
      </c>
      <c r="Q2" s="257" t="s">
        <v>808</v>
      </c>
      <c r="R2" s="515" t="s">
        <v>8712</v>
      </c>
      <c r="S2" s="260" t="s">
        <v>1016</v>
      </c>
      <c r="T2" s="262" t="s">
        <v>2572</v>
      </c>
      <c r="U2" s="262" t="s">
        <v>2571</v>
      </c>
      <c r="V2" s="262" t="s">
        <v>959</v>
      </c>
      <c r="W2" s="262" t="s">
        <v>944</v>
      </c>
      <c r="X2" s="262" t="s">
        <v>945</v>
      </c>
      <c r="Y2" s="262" t="s">
        <v>946</v>
      </c>
      <c r="Z2" s="262" t="s">
        <v>947</v>
      </c>
      <c r="AA2" s="262" t="s">
        <v>938</v>
      </c>
      <c r="AB2" s="262" t="s">
        <v>939</v>
      </c>
      <c r="AC2" s="262" t="s">
        <v>941</v>
      </c>
      <c r="AD2" s="262" t="s">
        <v>942</v>
      </c>
      <c r="AE2" s="262" t="s">
        <v>1119</v>
      </c>
      <c r="AF2" s="383" t="s">
        <v>8828</v>
      </c>
      <c r="AG2" s="262" t="s">
        <v>1154</v>
      </c>
      <c r="AH2" s="383" t="s">
        <v>8829</v>
      </c>
      <c r="AI2" s="262" t="s">
        <v>1329</v>
      </c>
      <c r="AJ2" s="383" t="s">
        <v>8830</v>
      </c>
      <c r="AK2" s="262" t="s">
        <v>2211</v>
      </c>
      <c r="AL2" s="383" t="s">
        <v>2762</v>
      </c>
      <c r="AM2" s="262" t="s">
        <v>2583</v>
      </c>
      <c r="AN2" s="259" t="s">
        <v>3800</v>
      </c>
      <c r="AO2" s="260" t="s">
        <v>3801</v>
      </c>
      <c r="AP2" s="259" t="s">
        <v>4140</v>
      </c>
      <c r="AQ2" s="260" t="s">
        <v>4141</v>
      </c>
      <c r="AR2" s="259" t="s">
        <v>4295</v>
      </c>
      <c r="AS2" s="260" t="s">
        <v>4296</v>
      </c>
      <c r="AT2" s="259" t="s">
        <v>4919</v>
      </c>
      <c r="AU2" s="260" t="s">
        <v>4920</v>
      </c>
      <c r="AV2" s="259" t="s">
        <v>5232</v>
      </c>
      <c r="AW2" s="260" t="s">
        <v>5231</v>
      </c>
      <c r="AX2" s="259" t="s">
        <v>5998</v>
      </c>
      <c r="AY2" s="260" t="s">
        <v>6000</v>
      </c>
      <c r="AZ2" s="261" t="s">
        <v>901</v>
      </c>
      <c r="BA2" s="262" t="s">
        <v>958</v>
      </c>
      <c r="BB2" s="263" t="s">
        <v>3878</v>
      </c>
      <c r="BC2" s="264" t="s">
        <v>943</v>
      </c>
      <c r="BD2" s="264" t="s">
        <v>1332</v>
      </c>
      <c r="BE2" s="264" t="s">
        <v>1133</v>
      </c>
      <c r="BF2" s="264" t="s">
        <v>2303</v>
      </c>
      <c r="BG2" s="264" t="s">
        <v>2304</v>
      </c>
      <c r="BH2" s="264" t="s">
        <v>955</v>
      </c>
      <c r="BI2" s="264" t="s">
        <v>2585</v>
      </c>
      <c r="BJ2" s="265" t="s">
        <v>2594</v>
      </c>
      <c r="BL2" s="381" t="s">
        <v>901</v>
      </c>
      <c r="BM2" s="382" t="s">
        <v>3878</v>
      </c>
      <c r="BN2" s="382" t="s">
        <v>5246</v>
      </c>
      <c r="BO2" s="383" t="s">
        <v>5247</v>
      </c>
      <c r="BP2" s="383" t="s">
        <v>5248</v>
      </c>
      <c r="BQ2" s="383" t="s">
        <v>5249</v>
      </c>
      <c r="BR2" s="383" t="s">
        <v>5250</v>
      </c>
    </row>
    <row r="3" spans="1:70" s="298" customFormat="1" ht="115.5" hidden="1" customHeight="1">
      <c r="A3" s="342" t="s">
        <v>1710</v>
      </c>
      <c r="B3" s="253" t="s">
        <v>147</v>
      </c>
      <c r="C3" s="328">
        <v>42661</v>
      </c>
      <c r="D3" s="328"/>
      <c r="E3" s="342" t="s">
        <v>1017</v>
      </c>
      <c r="F3" s="301" t="s">
        <v>6555</v>
      </c>
      <c r="G3" s="44" t="s">
        <v>102</v>
      </c>
      <c r="H3" s="516" t="s">
        <v>108</v>
      </c>
      <c r="I3" s="44" t="s">
        <v>8831</v>
      </c>
      <c r="J3" s="253" t="s">
        <v>28</v>
      </c>
      <c r="K3" s="340">
        <v>1</v>
      </c>
      <c r="L3" s="825">
        <v>42737</v>
      </c>
      <c r="M3" s="825">
        <v>43100</v>
      </c>
      <c r="N3" s="275">
        <f>+WEEKNUM(M3-L3)</f>
        <v>52</v>
      </c>
      <c r="O3" s="389">
        <v>1</v>
      </c>
      <c r="P3" s="301" t="s">
        <v>44</v>
      </c>
      <c r="Q3" s="301" t="s">
        <v>84</v>
      </c>
      <c r="R3" s="301" t="s">
        <v>6556</v>
      </c>
      <c r="S3" s="387">
        <f t="shared" ref="S3:S66" si="0">LEN(R3)</f>
        <v>233</v>
      </c>
      <c r="T3" s="301" t="s">
        <v>937</v>
      </c>
      <c r="U3" s="301" t="s">
        <v>937</v>
      </c>
      <c r="V3" s="44" t="s">
        <v>6557</v>
      </c>
      <c r="W3" s="253" t="s">
        <v>968</v>
      </c>
      <c r="X3" s="253" t="s">
        <v>968</v>
      </c>
      <c r="Y3" s="253" t="s">
        <v>968</v>
      </c>
      <c r="Z3" s="253" t="s">
        <v>968</v>
      </c>
      <c r="AA3" s="253" t="s">
        <v>968</v>
      </c>
      <c r="AB3" s="253" t="s">
        <v>968</v>
      </c>
      <c r="AC3" s="253" t="s">
        <v>968</v>
      </c>
      <c r="AD3" s="253" t="s">
        <v>968</v>
      </c>
      <c r="AE3" s="253" t="s">
        <v>968</v>
      </c>
      <c r="AF3" s="253" t="s">
        <v>1817</v>
      </c>
      <c r="AG3" s="253" t="s">
        <v>968</v>
      </c>
      <c r="AH3" s="253" t="s">
        <v>1817</v>
      </c>
      <c r="AI3" s="253" t="s">
        <v>968</v>
      </c>
      <c r="AJ3" s="253" t="s">
        <v>968</v>
      </c>
      <c r="AK3" s="253" t="s">
        <v>968</v>
      </c>
      <c r="AL3" s="253" t="s">
        <v>2622</v>
      </c>
      <c r="AM3" s="253" t="s">
        <v>968</v>
      </c>
      <c r="AN3" s="253" t="s">
        <v>2622</v>
      </c>
      <c r="AO3" s="253" t="s">
        <v>968</v>
      </c>
      <c r="AP3" s="253" t="s">
        <v>1153</v>
      </c>
      <c r="AQ3" s="253" t="s">
        <v>968</v>
      </c>
      <c r="AR3" s="253" t="s">
        <v>1153</v>
      </c>
      <c r="AS3" s="253" t="s">
        <v>968</v>
      </c>
      <c r="AT3" s="253" t="s">
        <v>1153</v>
      </c>
      <c r="AU3" s="253" t="s">
        <v>968</v>
      </c>
      <c r="AV3" s="253" t="s">
        <v>1153</v>
      </c>
      <c r="AW3" s="253" t="s">
        <v>968</v>
      </c>
      <c r="AX3" s="253" t="s">
        <v>1153</v>
      </c>
      <c r="AY3" s="44" t="s">
        <v>968</v>
      </c>
      <c r="AZ3" s="269" t="s">
        <v>781</v>
      </c>
      <c r="BA3" s="336">
        <v>43122</v>
      </c>
      <c r="BB3" s="269" t="s">
        <v>4408</v>
      </c>
      <c r="BC3" s="340"/>
      <c r="BD3" s="297"/>
      <c r="BE3" s="297"/>
      <c r="BF3" s="297"/>
      <c r="BG3" s="297"/>
      <c r="BH3" s="280" t="s">
        <v>956</v>
      </c>
      <c r="BI3" s="340"/>
      <c r="BJ3" s="340"/>
      <c r="BL3" s="298" t="s">
        <v>781</v>
      </c>
      <c r="BM3" s="388" t="s">
        <v>954</v>
      </c>
      <c r="BN3" s="298" t="s">
        <v>1888</v>
      </c>
      <c r="BO3" s="386"/>
      <c r="BP3" s="386"/>
      <c r="BQ3" s="386"/>
      <c r="BR3" s="386"/>
    </row>
    <row r="4" spans="1:70" s="298" customFormat="1" ht="115.5" hidden="1" customHeight="1">
      <c r="A4" s="342" t="s">
        <v>1711</v>
      </c>
      <c r="B4" s="253" t="s">
        <v>147</v>
      </c>
      <c r="C4" s="328">
        <v>42661</v>
      </c>
      <c r="D4" s="328"/>
      <c r="E4" s="342" t="s">
        <v>1018</v>
      </c>
      <c r="F4" s="301" t="s">
        <v>6558</v>
      </c>
      <c r="G4" s="44" t="s">
        <v>104</v>
      </c>
      <c r="H4" s="44" t="s">
        <v>145</v>
      </c>
      <c r="I4" s="44" t="s">
        <v>146</v>
      </c>
      <c r="J4" s="253" t="s">
        <v>28</v>
      </c>
      <c r="K4" s="340">
        <v>1</v>
      </c>
      <c r="L4" s="825">
        <v>42737</v>
      </c>
      <c r="M4" s="825">
        <v>43100</v>
      </c>
      <c r="N4" s="275">
        <f t="shared" ref="N4:N67" si="1">+WEEKNUM(M4-L4)</f>
        <v>52</v>
      </c>
      <c r="O4" s="389">
        <v>1</v>
      </c>
      <c r="P4" s="301" t="s">
        <v>44</v>
      </c>
      <c r="Q4" s="301" t="s">
        <v>45</v>
      </c>
      <c r="R4" s="301" t="s">
        <v>997</v>
      </c>
      <c r="S4" s="387">
        <f t="shared" si="0"/>
        <v>386</v>
      </c>
      <c r="T4" s="301" t="s">
        <v>937</v>
      </c>
      <c r="U4" s="301" t="s">
        <v>937</v>
      </c>
      <c r="V4" s="301" t="s">
        <v>6559</v>
      </c>
      <c r="W4" s="301" t="s">
        <v>997</v>
      </c>
      <c r="X4" s="253" t="s">
        <v>968</v>
      </c>
      <c r="Y4" s="253" t="s">
        <v>968</v>
      </c>
      <c r="Z4" s="253" t="s">
        <v>968</v>
      </c>
      <c r="AA4" s="253" t="s">
        <v>968</v>
      </c>
      <c r="AB4" s="253" t="s">
        <v>968</v>
      </c>
      <c r="AC4" s="253" t="s">
        <v>968</v>
      </c>
      <c r="AD4" s="253" t="s">
        <v>968</v>
      </c>
      <c r="AE4" s="253" t="s">
        <v>968</v>
      </c>
      <c r="AF4" s="253" t="s">
        <v>1817</v>
      </c>
      <c r="AG4" s="253" t="s">
        <v>968</v>
      </c>
      <c r="AH4" s="253" t="s">
        <v>1817</v>
      </c>
      <c r="AI4" s="253" t="s">
        <v>968</v>
      </c>
      <c r="AJ4" s="253" t="s">
        <v>968</v>
      </c>
      <c r="AK4" s="253" t="s">
        <v>968</v>
      </c>
      <c r="AL4" s="253" t="s">
        <v>2622</v>
      </c>
      <c r="AM4" s="253" t="s">
        <v>968</v>
      </c>
      <c r="AN4" s="253" t="s">
        <v>2622</v>
      </c>
      <c r="AO4" s="253" t="s">
        <v>968</v>
      </c>
      <c r="AP4" s="253" t="s">
        <v>1153</v>
      </c>
      <c r="AQ4" s="253" t="s">
        <v>968</v>
      </c>
      <c r="AR4" s="253" t="s">
        <v>1153</v>
      </c>
      <c r="AS4" s="253" t="s">
        <v>968</v>
      </c>
      <c r="AT4" s="253" t="s">
        <v>1153</v>
      </c>
      <c r="AU4" s="253" t="s">
        <v>968</v>
      </c>
      <c r="AV4" s="253" t="s">
        <v>1153</v>
      </c>
      <c r="AW4" s="253" t="s">
        <v>968</v>
      </c>
      <c r="AX4" s="253" t="s">
        <v>1153</v>
      </c>
      <c r="AY4" s="44" t="s">
        <v>968</v>
      </c>
      <c r="AZ4" s="269" t="s">
        <v>781</v>
      </c>
      <c r="BA4" s="336">
        <v>43122</v>
      </c>
      <c r="BB4" s="269" t="s">
        <v>4408</v>
      </c>
      <c r="BC4" s="340"/>
      <c r="BD4" s="297"/>
      <c r="BE4" s="297"/>
      <c r="BF4" s="297"/>
      <c r="BG4" s="297"/>
      <c r="BH4" s="280" t="s">
        <v>956</v>
      </c>
      <c r="BI4" s="340"/>
      <c r="BJ4" s="340"/>
      <c r="BL4" s="298" t="s">
        <v>902</v>
      </c>
      <c r="BM4" s="388" t="s">
        <v>5251</v>
      </c>
      <c r="BN4" s="298" t="s">
        <v>1889</v>
      </c>
      <c r="BO4" s="301"/>
      <c r="BP4" s="301"/>
      <c r="BQ4" s="301"/>
      <c r="BR4" s="301"/>
    </row>
    <row r="5" spans="1:70" s="298" customFormat="1" ht="115.5" hidden="1" customHeight="1">
      <c r="A5" s="342" t="s">
        <v>1712</v>
      </c>
      <c r="B5" s="253" t="s">
        <v>147</v>
      </c>
      <c r="C5" s="328">
        <v>42661</v>
      </c>
      <c r="D5" s="328"/>
      <c r="E5" s="342" t="s">
        <v>1019</v>
      </c>
      <c r="F5" s="301" t="s">
        <v>6560</v>
      </c>
      <c r="G5" s="44" t="s">
        <v>368</v>
      </c>
      <c r="H5" s="44" t="s">
        <v>364</v>
      </c>
      <c r="I5" s="44" t="s">
        <v>365</v>
      </c>
      <c r="J5" s="253" t="s">
        <v>366</v>
      </c>
      <c r="K5" s="340">
        <v>5</v>
      </c>
      <c r="L5" s="825">
        <v>42918</v>
      </c>
      <c r="M5" s="825">
        <v>43100</v>
      </c>
      <c r="N5" s="275">
        <f t="shared" si="1"/>
        <v>26</v>
      </c>
      <c r="O5" s="389">
        <v>5</v>
      </c>
      <c r="P5" s="301" t="s">
        <v>44</v>
      </c>
      <c r="Q5" s="301" t="s">
        <v>369</v>
      </c>
      <c r="R5" s="301" t="s">
        <v>998</v>
      </c>
      <c r="S5" s="387">
        <f t="shared" si="0"/>
        <v>375</v>
      </c>
      <c r="T5" s="301" t="s">
        <v>937</v>
      </c>
      <c r="U5" s="301" t="s">
        <v>937</v>
      </c>
      <c r="V5" s="301" t="s">
        <v>6559</v>
      </c>
      <c r="W5" s="301" t="s">
        <v>9128</v>
      </c>
      <c r="X5" s="301" t="s">
        <v>998</v>
      </c>
      <c r="Y5" s="44" t="s">
        <v>1135</v>
      </c>
      <c r="Z5" s="44" t="s">
        <v>1135</v>
      </c>
      <c r="AA5" s="44" t="s">
        <v>1135</v>
      </c>
      <c r="AB5" s="44" t="s">
        <v>1135</v>
      </c>
      <c r="AC5" s="44" t="s">
        <v>1135</v>
      </c>
      <c r="AD5" s="44" t="s">
        <v>1135</v>
      </c>
      <c r="AE5" s="44" t="s">
        <v>1135</v>
      </c>
      <c r="AF5" s="44" t="s">
        <v>1153</v>
      </c>
      <c r="AG5" s="44" t="s">
        <v>1135</v>
      </c>
      <c r="AH5" s="44" t="s">
        <v>1153</v>
      </c>
      <c r="AI5" s="44" t="s">
        <v>1135</v>
      </c>
      <c r="AJ5" s="44" t="s">
        <v>1153</v>
      </c>
      <c r="AK5" s="44" t="s">
        <v>1135</v>
      </c>
      <c r="AL5" s="44" t="s">
        <v>1153</v>
      </c>
      <c r="AM5" s="44" t="s">
        <v>1135</v>
      </c>
      <c r="AN5" s="44" t="s">
        <v>1153</v>
      </c>
      <c r="AO5" s="44" t="s">
        <v>1135</v>
      </c>
      <c r="AP5" s="44" t="s">
        <v>1153</v>
      </c>
      <c r="AQ5" s="44" t="s">
        <v>1135</v>
      </c>
      <c r="AR5" s="44" t="s">
        <v>1153</v>
      </c>
      <c r="AS5" s="44" t="s">
        <v>1135</v>
      </c>
      <c r="AT5" s="44" t="s">
        <v>1153</v>
      </c>
      <c r="AU5" s="44" t="s">
        <v>1135</v>
      </c>
      <c r="AV5" s="44" t="s">
        <v>1153</v>
      </c>
      <c r="AW5" s="44" t="s">
        <v>1135</v>
      </c>
      <c r="AX5" s="44" t="s">
        <v>1153</v>
      </c>
      <c r="AY5" s="44" t="s">
        <v>1135</v>
      </c>
      <c r="AZ5" s="269" t="s">
        <v>781</v>
      </c>
      <c r="BA5" s="336">
        <v>43281</v>
      </c>
      <c r="BB5" s="269" t="s">
        <v>4408</v>
      </c>
      <c r="BC5" s="340"/>
      <c r="BD5" s="297"/>
      <c r="BE5" s="297"/>
      <c r="BF5" s="297"/>
      <c r="BG5" s="297"/>
      <c r="BH5" s="280" t="s">
        <v>956</v>
      </c>
      <c r="BI5" s="340"/>
      <c r="BJ5" s="340"/>
      <c r="BL5" s="298" t="s">
        <v>3069</v>
      </c>
      <c r="BM5" s="388" t="s">
        <v>903</v>
      </c>
      <c r="BN5" s="298" t="s">
        <v>5252</v>
      </c>
      <c r="BO5" s="301"/>
      <c r="BP5" s="301"/>
      <c r="BQ5" s="301"/>
      <c r="BR5" s="301"/>
    </row>
    <row r="6" spans="1:70" s="298" customFormat="1" ht="115.5" hidden="1" customHeight="1">
      <c r="A6" s="342" t="s">
        <v>1713</v>
      </c>
      <c r="B6" s="253" t="s">
        <v>103</v>
      </c>
      <c r="C6" s="328">
        <v>42661</v>
      </c>
      <c r="D6" s="328"/>
      <c r="E6" s="342" t="s">
        <v>1020</v>
      </c>
      <c r="F6" s="301" t="s">
        <v>6561</v>
      </c>
      <c r="G6" s="44" t="s">
        <v>102</v>
      </c>
      <c r="H6" s="44" t="s">
        <v>81</v>
      </c>
      <c r="I6" s="44" t="s">
        <v>82</v>
      </c>
      <c r="J6" s="253" t="s">
        <v>83</v>
      </c>
      <c r="K6" s="340">
        <v>1</v>
      </c>
      <c r="L6" s="825">
        <v>42979</v>
      </c>
      <c r="M6" s="825">
        <v>43190</v>
      </c>
      <c r="N6" s="275">
        <f t="shared" si="1"/>
        <v>31</v>
      </c>
      <c r="O6" s="389">
        <v>1</v>
      </c>
      <c r="P6" s="301" t="s">
        <v>44</v>
      </c>
      <c r="Q6" s="301" t="s">
        <v>84</v>
      </c>
      <c r="R6" s="301" t="s">
        <v>6562</v>
      </c>
      <c r="S6" s="387">
        <f t="shared" si="0"/>
        <v>175</v>
      </c>
      <c r="T6" s="301" t="s">
        <v>937</v>
      </c>
      <c r="U6" s="301" t="s">
        <v>937</v>
      </c>
      <c r="V6" s="44" t="s">
        <v>8832</v>
      </c>
      <c r="W6" s="253" t="s">
        <v>968</v>
      </c>
      <c r="X6" s="253" t="s">
        <v>968</v>
      </c>
      <c r="Y6" s="253" t="s">
        <v>968</v>
      </c>
      <c r="Z6" s="253" t="s">
        <v>968</v>
      </c>
      <c r="AA6" s="253" t="s">
        <v>968</v>
      </c>
      <c r="AB6" s="253" t="s">
        <v>968</v>
      </c>
      <c r="AC6" s="253" t="s">
        <v>968</v>
      </c>
      <c r="AD6" s="253" t="s">
        <v>968</v>
      </c>
      <c r="AE6" s="253" t="s">
        <v>968</v>
      </c>
      <c r="AF6" s="253" t="s">
        <v>1817</v>
      </c>
      <c r="AG6" s="253" t="s">
        <v>968</v>
      </c>
      <c r="AH6" s="253" t="s">
        <v>1817</v>
      </c>
      <c r="AI6" s="253" t="s">
        <v>968</v>
      </c>
      <c r="AJ6" s="253" t="s">
        <v>968</v>
      </c>
      <c r="AK6" s="253" t="s">
        <v>968</v>
      </c>
      <c r="AL6" s="253" t="s">
        <v>2622</v>
      </c>
      <c r="AM6" s="253" t="s">
        <v>968</v>
      </c>
      <c r="AN6" s="253" t="s">
        <v>2622</v>
      </c>
      <c r="AO6" s="253" t="s">
        <v>968</v>
      </c>
      <c r="AP6" s="253" t="s">
        <v>1153</v>
      </c>
      <c r="AQ6" s="253" t="s">
        <v>968</v>
      </c>
      <c r="AR6" s="253" t="s">
        <v>1153</v>
      </c>
      <c r="AS6" s="253" t="s">
        <v>968</v>
      </c>
      <c r="AT6" s="253" t="s">
        <v>1153</v>
      </c>
      <c r="AU6" s="253" t="s">
        <v>968</v>
      </c>
      <c r="AV6" s="253" t="s">
        <v>1153</v>
      </c>
      <c r="AW6" s="253" t="s">
        <v>968</v>
      </c>
      <c r="AX6" s="253" t="s">
        <v>1153</v>
      </c>
      <c r="AY6" s="44" t="s">
        <v>968</v>
      </c>
      <c r="AZ6" s="269" t="s">
        <v>781</v>
      </c>
      <c r="BA6" s="336">
        <v>43122</v>
      </c>
      <c r="BB6" s="269" t="s">
        <v>4408</v>
      </c>
      <c r="BC6" s="340"/>
      <c r="BD6" s="297"/>
      <c r="BE6" s="297"/>
      <c r="BF6" s="297"/>
      <c r="BG6" s="297"/>
      <c r="BH6" s="280" t="s">
        <v>956</v>
      </c>
      <c r="BI6" s="340"/>
      <c r="BJ6" s="340"/>
      <c r="BL6" s="298" t="s">
        <v>782</v>
      </c>
      <c r="BM6" s="298" t="s">
        <v>1810</v>
      </c>
      <c r="BN6" s="298" t="s">
        <v>956</v>
      </c>
      <c r="BO6" s="301"/>
      <c r="BP6" s="301"/>
      <c r="BQ6" s="301"/>
      <c r="BR6" s="301"/>
    </row>
    <row r="7" spans="1:70" s="298" customFormat="1" ht="115.5" hidden="1" customHeight="1">
      <c r="A7" s="342" t="s">
        <v>1714</v>
      </c>
      <c r="B7" s="253" t="s">
        <v>103</v>
      </c>
      <c r="C7" s="328">
        <v>42661</v>
      </c>
      <c r="D7" s="328"/>
      <c r="E7" s="342" t="s">
        <v>1020</v>
      </c>
      <c r="F7" s="301" t="s">
        <v>6563</v>
      </c>
      <c r="G7" s="44" t="s">
        <v>102</v>
      </c>
      <c r="H7" s="44" t="s">
        <v>140</v>
      </c>
      <c r="I7" s="44" t="s">
        <v>141</v>
      </c>
      <c r="J7" s="253" t="s">
        <v>142</v>
      </c>
      <c r="K7" s="340">
        <v>7</v>
      </c>
      <c r="L7" s="825">
        <v>42979</v>
      </c>
      <c r="M7" s="825">
        <v>43190</v>
      </c>
      <c r="N7" s="275">
        <f t="shared" si="1"/>
        <v>31</v>
      </c>
      <c r="O7" s="389">
        <v>7</v>
      </c>
      <c r="P7" s="301" t="s">
        <v>44</v>
      </c>
      <c r="Q7" s="301" t="s">
        <v>369</v>
      </c>
      <c r="R7" s="301" t="s">
        <v>910</v>
      </c>
      <c r="S7" s="387">
        <f t="shared" si="0"/>
        <v>258</v>
      </c>
      <c r="T7" s="301" t="s">
        <v>937</v>
      </c>
      <c r="U7" s="301" t="s">
        <v>937</v>
      </c>
      <c r="V7" s="44" t="s">
        <v>9129</v>
      </c>
      <c r="W7" s="44"/>
      <c r="X7" s="44" t="s">
        <v>143</v>
      </c>
      <c r="Y7" s="253" t="s">
        <v>971</v>
      </c>
      <c r="Z7" s="253" t="s">
        <v>971</v>
      </c>
      <c r="AA7" s="253" t="s">
        <v>971</v>
      </c>
      <c r="AB7" s="253" t="s">
        <v>971</v>
      </c>
      <c r="AC7" s="253" t="s">
        <v>971</v>
      </c>
      <c r="AD7" s="253" t="s">
        <v>971</v>
      </c>
      <c r="AE7" s="253" t="s">
        <v>971</v>
      </c>
      <c r="AF7" s="253" t="s">
        <v>1813</v>
      </c>
      <c r="AG7" s="253" t="s">
        <v>971</v>
      </c>
      <c r="AH7" s="253" t="s">
        <v>1813</v>
      </c>
      <c r="AI7" s="253" t="s">
        <v>971</v>
      </c>
      <c r="AJ7" s="253" t="s">
        <v>971</v>
      </c>
      <c r="AK7" s="253" t="s">
        <v>971</v>
      </c>
      <c r="AL7" s="253" t="s">
        <v>2622</v>
      </c>
      <c r="AM7" s="253" t="s">
        <v>971</v>
      </c>
      <c r="AN7" s="253" t="s">
        <v>2622</v>
      </c>
      <c r="AO7" s="253" t="s">
        <v>971</v>
      </c>
      <c r="AP7" s="253" t="s">
        <v>1153</v>
      </c>
      <c r="AQ7" s="253" t="s">
        <v>971</v>
      </c>
      <c r="AR7" s="253" t="s">
        <v>1153</v>
      </c>
      <c r="AS7" s="253" t="s">
        <v>971</v>
      </c>
      <c r="AT7" s="253" t="s">
        <v>1153</v>
      </c>
      <c r="AU7" s="253" t="s">
        <v>971</v>
      </c>
      <c r="AV7" s="253" t="s">
        <v>1153</v>
      </c>
      <c r="AW7" s="253" t="s">
        <v>971</v>
      </c>
      <c r="AX7" s="253" t="s">
        <v>1153</v>
      </c>
      <c r="AY7" s="44" t="s">
        <v>971</v>
      </c>
      <c r="AZ7" s="269" t="s">
        <v>781</v>
      </c>
      <c r="BA7" s="336">
        <v>43307</v>
      </c>
      <c r="BB7" s="269" t="s">
        <v>4408</v>
      </c>
      <c r="BC7" s="340"/>
      <c r="BD7" s="297"/>
      <c r="BE7" s="297"/>
      <c r="BF7" s="297"/>
      <c r="BG7" s="297"/>
      <c r="BH7" s="280" t="s">
        <v>956</v>
      </c>
      <c r="BI7" s="340"/>
      <c r="BJ7" s="340"/>
      <c r="BL7" s="298" t="s">
        <v>783</v>
      </c>
      <c r="BO7" s="301"/>
      <c r="BP7" s="301"/>
      <c r="BQ7" s="301"/>
      <c r="BR7" s="301"/>
    </row>
    <row r="8" spans="1:70" s="298" customFormat="1" ht="115.5" hidden="1" customHeight="1">
      <c r="A8" s="342" t="s">
        <v>1715</v>
      </c>
      <c r="B8" s="253" t="s">
        <v>103</v>
      </c>
      <c r="C8" s="328">
        <v>42661</v>
      </c>
      <c r="D8" s="328"/>
      <c r="E8" s="342" t="s">
        <v>1021</v>
      </c>
      <c r="F8" s="301" t="s">
        <v>8833</v>
      </c>
      <c r="G8" s="44" t="s">
        <v>161</v>
      </c>
      <c r="H8" s="44" t="s">
        <v>145</v>
      </c>
      <c r="I8" s="44" t="s">
        <v>146</v>
      </c>
      <c r="J8" s="253" t="s">
        <v>28</v>
      </c>
      <c r="K8" s="340">
        <v>1</v>
      </c>
      <c r="L8" s="825">
        <v>42917</v>
      </c>
      <c r="M8" s="825">
        <v>43100</v>
      </c>
      <c r="N8" s="275">
        <f t="shared" si="1"/>
        <v>27</v>
      </c>
      <c r="O8" s="389">
        <v>1</v>
      </c>
      <c r="P8" s="301" t="s">
        <v>71</v>
      </c>
      <c r="Q8" s="301" t="s">
        <v>60</v>
      </c>
      <c r="R8" s="301" t="s">
        <v>994</v>
      </c>
      <c r="S8" s="387">
        <f t="shared" si="0"/>
        <v>173</v>
      </c>
      <c r="T8" s="301" t="s">
        <v>937</v>
      </c>
      <c r="U8" s="301" t="s">
        <v>937</v>
      </c>
      <c r="V8" s="301" t="s">
        <v>6559</v>
      </c>
      <c r="W8" s="301" t="s">
        <v>994</v>
      </c>
      <c r="X8" s="253" t="s">
        <v>968</v>
      </c>
      <c r="Y8" s="253" t="s">
        <v>968</v>
      </c>
      <c r="Z8" s="253" t="s">
        <v>968</v>
      </c>
      <c r="AA8" s="253" t="s">
        <v>968</v>
      </c>
      <c r="AB8" s="253" t="s">
        <v>968</v>
      </c>
      <c r="AC8" s="253" t="s">
        <v>968</v>
      </c>
      <c r="AD8" s="253" t="s">
        <v>968</v>
      </c>
      <c r="AE8" s="253" t="s">
        <v>968</v>
      </c>
      <c r="AF8" s="253" t="s">
        <v>1817</v>
      </c>
      <c r="AG8" s="253" t="s">
        <v>968</v>
      </c>
      <c r="AH8" s="253" t="s">
        <v>1817</v>
      </c>
      <c r="AI8" s="253" t="s">
        <v>968</v>
      </c>
      <c r="AJ8" s="253" t="s">
        <v>968</v>
      </c>
      <c r="AK8" s="253" t="s">
        <v>968</v>
      </c>
      <c r="AL8" s="253" t="s">
        <v>2622</v>
      </c>
      <c r="AM8" s="253" t="s">
        <v>968</v>
      </c>
      <c r="AN8" s="253" t="s">
        <v>2622</v>
      </c>
      <c r="AO8" s="253" t="s">
        <v>968</v>
      </c>
      <c r="AP8" s="253" t="s">
        <v>1153</v>
      </c>
      <c r="AQ8" s="253" t="s">
        <v>968</v>
      </c>
      <c r="AR8" s="253" t="s">
        <v>1153</v>
      </c>
      <c r="AS8" s="253" t="s">
        <v>968</v>
      </c>
      <c r="AT8" s="253" t="s">
        <v>1153</v>
      </c>
      <c r="AU8" s="253" t="s">
        <v>968</v>
      </c>
      <c r="AV8" s="253" t="s">
        <v>1153</v>
      </c>
      <c r="AW8" s="253" t="s">
        <v>968</v>
      </c>
      <c r="AX8" s="253" t="s">
        <v>1153</v>
      </c>
      <c r="AY8" s="44" t="s">
        <v>968</v>
      </c>
      <c r="AZ8" s="269" t="s">
        <v>781</v>
      </c>
      <c r="BA8" s="336">
        <v>43122</v>
      </c>
      <c r="BB8" s="269" t="s">
        <v>4408</v>
      </c>
      <c r="BC8" s="340"/>
      <c r="BD8" s="297"/>
      <c r="BE8" s="297"/>
      <c r="BF8" s="297"/>
      <c r="BG8" s="297"/>
      <c r="BH8" s="280" t="s">
        <v>956</v>
      </c>
      <c r="BI8" s="340"/>
      <c r="BJ8" s="340"/>
      <c r="BL8" s="390" t="s">
        <v>5253</v>
      </c>
      <c r="BO8" s="301"/>
      <c r="BP8" s="301"/>
      <c r="BQ8" s="301"/>
      <c r="BR8" s="301"/>
    </row>
    <row r="9" spans="1:70" s="298" customFormat="1" ht="115.5" hidden="1" customHeight="1">
      <c r="A9" s="342" t="s">
        <v>1716</v>
      </c>
      <c r="B9" s="253" t="s">
        <v>103</v>
      </c>
      <c r="C9" s="328">
        <v>42661</v>
      </c>
      <c r="D9" s="328"/>
      <c r="E9" s="342" t="s">
        <v>1022</v>
      </c>
      <c r="F9" s="301" t="s">
        <v>6564</v>
      </c>
      <c r="G9" s="44" t="s">
        <v>102</v>
      </c>
      <c r="H9" s="44" t="s">
        <v>108</v>
      </c>
      <c r="I9" s="44" t="s">
        <v>8831</v>
      </c>
      <c r="J9" s="253" t="s">
        <v>28</v>
      </c>
      <c r="K9" s="340">
        <v>1</v>
      </c>
      <c r="L9" s="825">
        <v>42737</v>
      </c>
      <c r="M9" s="825">
        <v>43100</v>
      </c>
      <c r="N9" s="275">
        <f t="shared" si="1"/>
        <v>52</v>
      </c>
      <c r="O9" s="389">
        <v>1</v>
      </c>
      <c r="P9" s="301" t="s">
        <v>44</v>
      </c>
      <c r="Q9" s="301" t="s">
        <v>84</v>
      </c>
      <c r="R9" s="301" t="s">
        <v>995</v>
      </c>
      <c r="S9" s="387">
        <f t="shared" si="0"/>
        <v>262</v>
      </c>
      <c r="T9" s="301" t="s">
        <v>937</v>
      </c>
      <c r="U9" s="301" t="s">
        <v>937</v>
      </c>
      <c r="V9" s="301" t="s">
        <v>6559</v>
      </c>
      <c r="W9" s="301" t="s">
        <v>995</v>
      </c>
      <c r="X9" s="253" t="s">
        <v>968</v>
      </c>
      <c r="Y9" s="253" t="s">
        <v>968</v>
      </c>
      <c r="Z9" s="253" t="s">
        <v>968</v>
      </c>
      <c r="AA9" s="253" t="s">
        <v>968</v>
      </c>
      <c r="AB9" s="253" t="s">
        <v>968</v>
      </c>
      <c r="AC9" s="253" t="s">
        <v>968</v>
      </c>
      <c r="AD9" s="253" t="s">
        <v>968</v>
      </c>
      <c r="AE9" s="253" t="s">
        <v>968</v>
      </c>
      <c r="AF9" s="253" t="s">
        <v>1817</v>
      </c>
      <c r="AG9" s="253" t="s">
        <v>968</v>
      </c>
      <c r="AH9" s="253" t="s">
        <v>1817</v>
      </c>
      <c r="AI9" s="253" t="s">
        <v>968</v>
      </c>
      <c r="AJ9" s="253" t="s">
        <v>968</v>
      </c>
      <c r="AK9" s="253" t="s">
        <v>968</v>
      </c>
      <c r="AL9" s="253" t="s">
        <v>2622</v>
      </c>
      <c r="AM9" s="253" t="s">
        <v>968</v>
      </c>
      <c r="AN9" s="253" t="s">
        <v>2622</v>
      </c>
      <c r="AO9" s="253" t="s">
        <v>968</v>
      </c>
      <c r="AP9" s="253" t="s">
        <v>1153</v>
      </c>
      <c r="AQ9" s="253" t="s">
        <v>968</v>
      </c>
      <c r="AR9" s="253" t="s">
        <v>1153</v>
      </c>
      <c r="AS9" s="253" t="s">
        <v>968</v>
      </c>
      <c r="AT9" s="253" t="s">
        <v>1153</v>
      </c>
      <c r="AU9" s="253" t="s">
        <v>968</v>
      </c>
      <c r="AV9" s="253" t="s">
        <v>1153</v>
      </c>
      <c r="AW9" s="253" t="s">
        <v>968</v>
      </c>
      <c r="AX9" s="253" t="s">
        <v>1153</v>
      </c>
      <c r="AY9" s="44" t="s">
        <v>968</v>
      </c>
      <c r="AZ9" s="269" t="s">
        <v>781</v>
      </c>
      <c r="BA9" s="336">
        <v>43122</v>
      </c>
      <c r="BB9" s="269" t="s">
        <v>4408</v>
      </c>
      <c r="BC9" s="340"/>
      <c r="BD9" s="297"/>
      <c r="BE9" s="297"/>
      <c r="BF9" s="297"/>
      <c r="BG9" s="297"/>
      <c r="BH9" s="280" t="s">
        <v>956</v>
      </c>
      <c r="BI9" s="340"/>
      <c r="BJ9" s="340"/>
      <c r="BL9" s="298" t="s">
        <v>957</v>
      </c>
      <c r="BO9" s="301"/>
      <c r="BP9" s="301"/>
      <c r="BQ9" s="301"/>
      <c r="BR9" s="301"/>
    </row>
    <row r="10" spans="1:70" s="298" customFormat="1" ht="115.5" hidden="1" customHeight="1">
      <c r="A10" s="342" t="s">
        <v>1717</v>
      </c>
      <c r="B10" s="253" t="s">
        <v>103</v>
      </c>
      <c r="C10" s="328">
        <v>42661</v>
      </c>
      <c r="D10" s="328"/>
      <c r="E10" s="342" t="s">
        <v>1024</v>
      </c>
      <c r="F10" s="301" t="s">
        <v>6565</v>
      </c>
      <c r="G10" s="44" t="s">
        <v>117</v>
      </c>
      <c r="H10" s="44" t="s">
        <v>118</v>
      </c>
      <c r="I10" s="44" t="s">
        <v>8831</v>
      </c>
      <c r="J10" s="253" t="s">
        <v>28</v>
      </c>
      <c r="K10" s="340">
        <v>1</v>
      </c>
      <c r="L10" s="825">
        <v>42737</v>
      </c>
      <c r="M10" s="825">
        <v>43100</v>
      </c>
      <c r="N10" s="275">
        <f t="shared" si="1"/>
        <v>52</v>
      </c>
      <c r="O10" s="389">
        <v>1</v>
      </c>
      <c r="P10" s="301" t="s">
        <v>44</v>
      </c>
      <c r="Q10" s="301" t="s">
        <v>45</v>
      </c>
      <c r="R10" s="301" t="s">
        <v>995</v>
      </c>
      <c r="S10" s="387">
        <f t="shared" si="0"/>
        <v>262</v>
      </c>
      <c r="T10" s="301" t="s">
        <v>937</v>
      </c>
      <c r="U10" s="301" t="s">
        <v>937</v>
      </c>
      <c r="V10" s="301" t="s">
        <v>6559</v>
      </c>
      <c r="W10" s="301" t="s">
        <v>995</v>
      </c>
      <c r="X10" s="253" t="s">
        <v>968</v>
      </c>
      <c r="Y10" s="253" t="s">
        <v>968</v>
      </c>
      <c r="Z10" s="253" t="s">
        <v>968</v>
      </c>
      <c r="AA10" s="253" t="s">
        <v>968</v>
      </c>
      <c r="AB10" s="253" t="s">
        <v>968</v>
      </c>
      <c r="AC10" s="253" t="s">
        <v>968</v>
      </c>
      <c r="AD10" s="253" t="s">
        <v>968</v>
      </c>
      <c r="AE10" s="253" t="s">
        <v>968</v>
      </c>
      <c r="AF10" s="253" t="s">
        <v>1817</v>
      </c>
      <c r="AG10" s="253" t="s">
        <v>968</v>
      </c>
      <c r="AH10" s="253" t="s">
        <v>1817</v>
      </c>
      <c r="AI10" s="253" t="s">
        <v>968</v>
      </c>
      <c r="AJ10" s="253" t="s">
        <v>968</v>
      </c>
      <c r="AK10" s="253" t="s">
        <v>968</v>
      </c>
      <c r="AL10" s="253" t="s">
        <v>2622</v>
      </c>
      <c r="AM10" s="253" t="s">
        <v>968</v>
      </c>
      <c r="AN10" s="253" t="s">
        <v>2622</v>
      </c>
      <c r="AO10" s="253" t="s">
        <v>968</v>
      </c>
      <c r="AP10" s="253" t="s">
        <v>1153</v>
      </c>
      <c r="AQ10" s="253" t="s">
        <v>968</v>
      </c>
      <c r="AR10" s="253" t="s">
        <v>1153</v>
      </c>
      <c r="AS10" s="253" t="s">
        <v>968</v>
      </c>
      <c r="AT10" s="253" t="s">
        <v>1153</v>
      </c>
      <c r="AU10" s="253" t="s">
        <v>968</v>
      </c>
      <c r="AV10" s="253" t="s">
        <v>1153</v>
      </c>
      <c r="AW10" s="253" t="s">
        <v>968</v>
      </c>
      <c r="AX10" s="253" t="s">
        <v>1153</v>
      </c>
      <c r="AY10" s="44" t="s">
        <v>968</v>
      </c>
      <c r="AZ10" s="269" t="s">
        <v>781</v>
      </c>
      <c r="BA10" s="336">
        <v>43122</v>
      </c>
      <c r="BB10" s="269" t="s">
        <v>4408</v>
      </c>
      <c r="BC10" s="340"/>
      <c r="BD10" s="297"/>
      <c r="BE10" s="297"/>
      <c r="BF10" s="297"/>
      <c r="BG10" s="297"/>
      <c r="BH10" s="280" t="s">
        <v>956</v>
      </c>
      <c r="BI10" s="340"/>
      <c r="BJ10" s="340"/>
      <c r="BL10" s="298" t="s">
        <v>1330</v>
      </c>
      <c r="BO10" s="301"/>
      <c r="BP10" s="301"/>
      <c r="BQ10" s="301"/>
      <c r="BR10" s="301"/>
    </row>
    <row r="11" spans="1:70" s="298" customFormat="1" ht="115.5" hidden="1" customHeight="1">
      <c r="A11" s="342" t="s">
        <v>1718</v>
      </c>
      <c r="B11" s="253" t="s">
        <v>107</v>
      </c>
      <c r="C11" s="328">
        <v>42661</v>
      </c>
      <c r="D11" s="328"/>
      <c r="E11" s="342" t="s">
        <v>1025</v>
      </c>
      <c r="F11" s="301" t="s">
        <v>6566</v>
      </c>
      <c r="G11" s="44" t="s">
        <v>113</v>
      </c>
      <c r="H11" s="44" t="s">
        <v>140</v>
      </c>
      <c r="I11" s="44" t="s">
        <v>141</v>
      </c>
      <c r="J11" s="253" t="s">
        <v>142</v>
      </c>
      <c r="K11" s="340">
        <v>7</v>
      </c>
      <c r="L11" s="825">
        <v>42979</v>
      </c>
      <c r="M11" s="825">
        <v>43190</v>
      </c>
      <c r="N11" s="275">
        <f t="shared" si="1"/>
        <v>31</v>
      </c>
      <c r="O11" s="389">
        <v>7</v>
      </c>
      <c r="P11" s="301" t="s">
        <v>162</v>
      </c>
      <c r="Q11" s="301" t="s">
        <v>60</v>
      </c>
      <c r="R11" s="44" t="s">
        <v>143</v>
      </c>
      <c r="S11" s="387">
        <f t="shared" si="0"/>
        <v>109</v>
      </c>
      <c r="T11" s="301" t="s">
        <v>937</v>
      </c>
      <c r="U11" s="301" t="s">
        <v>937</v>
      </c>
      <c r="V11" s="301" t="s">
        <v>6559</v>
      </c>
      <c r="W11" s="301" t="s">
        <v>9128</v>
      </c>
      <c r="X11" s="44" t="s">
        <v>143</v>
      </c>
      <c r="Y11" s="253" t="s">
        <v>971</v>
      </c>
      <c r="Z11" s="253" t="s">
        <v>971</v>
      </c>
      <c r="AA11" s="253" t="s">
        <v>971</v>
      </c>
      <c r="AB11" s="253" t="s">
        <v>971</v>
      </c>
      <c r="AC11" s="253" t="s">
        <v>971</v>
      </c>
      <c r="AD11" s="253" t="s">
        <v>971</v>
      </c>
      <c r="AE11" s="253" t="s">
        <v>971</v>
      </c>
      <c r="AF11" s="253" t="s">
        <v>1813</v>
      </c>
      <c r="AG11" s="253" t="s">
        <v>971</v>
      </c>
      <c r="AH11" s="253" t="s">
        <v>1813</v>
      </c>
      <c r="AI11" s="253" t="s">
        <v>971</v>
      </c>
      <c r="AJ11" s="253" t="s">
        <v>971</v>
      </c>
      <c r="AK11" s="253" t="s">
        <v>971</v>
      </c>
      <c r="AL11" s="253" t="s">
        <v>2622</v>
      </c>
      <c r="AM11" s="253" t="s">
        <v>971</v>
      </c>
      <c r="AN11" s="253" t="s">
        <v>2622</v>
      </c>
      <c r="AO11" s="253" t="s">
        <v>971</v>
      </c>
      <c r="AP11" s="253" t="s">
        <v>1153</v>
      </c>
      <c r="AQ11" s="253" t="s">
        <v>971</v>
      </c>
      <c r="AR11" s="253" t="s">
        <v>1153</v>
      </c>
      <c r="AS11" s="253" t="s">
        <v>971</v>
      </c>
      <c r="AT11" s="253" t="s">
        <v>1153</v>
      </c>
      <c r="AU11" s="253" t="s">
        <v>971</v>
      </c>
      <c r="AV11" s="253" t="s">
        <v>1153</v>
      </c>
      <c r="AW11" s="253" t="s">
        <v>971</v>
      </c>
      <c r="AX11" s="253" t="s">
        <v>1153</v>
      </c>
      <c r="AY11" s="44" t="s">
        <v>971</v>
      </c>
      <c r="AZ11" s="269" t="s">
        <v>781</v>
      </c>
      <c r="BA11" s="336">
        <v>43307</v>
      </c>
      <c r="BB11" s="269" t="s">
        <v>4408</v>
      </c>
      <c r="BC11" s="340"/>
      <c r="BD11" s="297"/>
      <c r="BE11" s="297"/>
      <c r="BF11" s="297"/>
      <c r="BG11" s="297"/>
      <c r="BH11" s="280" t="s">
        <v>956</v>
      </c>
      <c r="BI11" s="340"/>
      <c r="BJ11" s="340"/>
      <c r="BL11" s="298" t="s">
        <v>1331</v>
      </c>
      <c r="BO11" s="301"/>
      <c r="BP11" s="301"/>
      <c r="BQ11" s="301"/>
      <c r="BR11" s="301"/>
    </row>
    <row r="12" spans="1:70" s="298" customFormat="1" ht="115.5" hidden="1" customHeight="1">
      <c r="A12" s="342" t="s">
        <v>1719</v>
      </c>
      <c r="B12" s="253" t="s">
        <v>107</v>
      </c>
      <c r="C12" s="328">
        <v>42661</v>
      </c>
      <c r="D12" s="328"/>
      <c r="E12" s="342" t="s">
        <v>1026</v>
      </c>
      <c r="F12" s="301" t="s">
        <v>8834</v>
      </c>
      <c r="G12" s="44" t="s">
        <v>104</v>
      </c>
      <c r="H12" s="44" t="s">
        <v>105</v>
      </c>
      <c r="I12" s="44" t="s">
        <v>106</v>
      </c>
      <c r="J12" s="253" t="s">
        <v>28</v>
      </c>
      <c r="K12" s="340">
        <v>1</v>
      </c>
      <c r="L12" s="825">
        <v>43009</v>
      </c>
      <c r="M12" s="825">
        <v>43100</v>
      </c>
      <c r="N12" s="275">
        <f t="shared" si="1"/>
        <v>13</v>
      </c>
      <c r="O12" s="389">
        <v>1</v>
      </c>
      <c r="P12" s="301" t="s">
        <v>44</v>
      </c>
      <c r="Q12" s="301" t="s">
        <v>45</v>
      </c>
      <c r="R12" s="301" t="s">
        <v>996</v>
      </c>
      <c r="S12" s="387">
        <f t="shared" si="0"/>
        <v>383</v>
      </c>
      <c r="T12" s="301" t="s">
        <v>937</v>
      </c>
      <c r="U12" s="301" t="s">
        <v>937</v>
      </c>
      <c r="V12" s="301" t="s">
        <v>6559</v>
      </c>
      <c r="W12" s="301" t="s">
        <v>996</v>
      </c>
      <c r="X12" s="253" t="s">
        <v>968</v>
      </c>
      <c r="Y12" s="253" t="s">
        <v>968</v>
      </c>
      <c r="Z12" s="253" t="s">
        <v>968</v>
      </c>
      <c r="AA12" s="253" t="s">
        <v>968</v>
      </c>
      <c r="AB12" s="253" t="s">
        <v>968</v>
      </c>
      <c r="AC12" s="253" t="s">
        <v>968</v>
      </c>
      <c r="AD12" s="253" t="s">
        <v>968</v>
      </c>
      <c r="AE12" s="253" t="s">
        <v>968</v>
      </c>
      <c r="AF12" s="253" t="s">
        <v>1817</v>
      </c>
      <c r="AG12" s="253" t="s">
        <v>968</v>
      </c>
      <c r="AH12" s="253" t="s">
        <v>1817</v>
      </c>
      <c r="AI12" s="253" t="s">
        <v>968</v>
      </c>
      <c r="AJ12" s="253" t="s">
        <v>968</v>
      </c>
      <c r="AK12" s="253" t="s">
        <v>968</v>
      </c>
      <c r="AL12" s="253" t="s">
        <v>2622</v>
      </c>
      <c r="AM12" s="253" t="s">
        <v>968</v>
      </c>
      <c r="AN12" s="253" t="s">
        <v>2622</v>
      </c>
      <c r="AO12" s="253" t="s">
        <v>968</v>
      </c>
      <c r="AP12" s="253" t="s">
        <v>1153</v>
      </c>
      <c r="AQ12" s="253" t="s">
        <v>968</v>
      </c>
      <c r="AR12" s="253" t="s">
        <v>1153</v>
      </c>
      <c r="AS12" s="253" t="s">
        <v>968</v>
      </c>
      <c r="AT12" s="253" t="s">
        <v>1153</v>
      </c>
      <c r="AU12" s="253" t="s">
        <v>968</v>
      </c>
      <c r="AV12" s="253" t="s">
        <v>1153</v>
      </c>
      <c r="AW12" s="253" t="s">
        <v>968</v>
      </c>
      <c r="AX12" s="253" t="s">
        <v>1153</v>
      </c>
      <c r="AY12" s="44" t="s">
        <v>968</v>
      </c>
      <c r="AZ12" s="269" t="s">
        <v>781</v>
      </c>
      <c r="BA12" s="336">
        <v>43122</v>
      </c>
      <c r="BB12" s="269" t="s">
        <v>4408</v>
      </c>
      <c r="BC12" s="340"/>
      <c r="BD12" s="297"/>
      <c r="BE12" s="297"/>
      <c r="BF12" s="297"/>
      <c r="BG12" s="297"/>
      <c r="BH12" s="280" t="s">
        <v>956</v>
      </c>
      <c r="BI12" s="340"/>
      <c r="BJ12" s="340"/>
      <c r="BO12" s="301"/>
      <c r="BP12" s="301"/>
      <c r="BQ12" s="301"/>
      <c r="BR12" s="301"/>
    </row>
    <row r="13" spans="1:70" s="298" customFormat="1" ht="115.5" hidden="1" customHeight="1">
      <c r="A13" s="342" t="s">
        <v>1720</v>
      </c>
      <c r="B13" s="313" t="s">
        <v>8835</v>
      </c>
      <c r="C13" s="328">
        <v>42661</v>
      </c>
      <c r="D13" s="328" t="s">
        <v>4308</v>
      </c>
      <c r="E13" s="342" t="s">
        <v>1020</v>
      </c>
      <c r="F13" s="301" t="s">
        <v>6567</v>
      </c>
      <c r="G13" s="44" t="s">
        <v>148</v>
      </c>
      <c r="H13" s="44" t="s">
        <v>8836</v>
      </c>
      <c r="I13" s="44" t="s">
        <v>8837</v>
      </c>
      <c r="J13" s="253" t="s">
        <v>34</v>
      </c>
      <c r="K13" s="340">
        <v>1</v>
      </c>
      <c r="L13" s="825">
        <v>42887</v>
      </c>
      <c r="M13" s="825">
        <v>43281</v>
      </c>
      <c r="N13" s="275">
        <f t="shared" si="1"/>
        <v>5</v>
      </c>
      <c r="O13" s="391">
        <v>1</v>
      </c>
      <c r="P13" s="301" t="s">
        <v>24</v>
      </c>
      <c r="Q13" s="301"/>
      <c r="R13" s="44" t="s">
        <v>974</v>
      </c>
      <c r="S13" s="387">
        <f t="shared" si="0"/>
        <v>253</v>
      </c>
      <c r="T13" s="301" t="s">
        <v>937</v>
      </c>
      <c r="U13" s="301" t="s">
        <v>937</v>
      </c>
      <c r="V13" s="301" t="s">
        <v>6559</v>
      </c>
      <c r="W13" s="253" t="s">
        <v>972</v>
      </c>
      <c r="X13" s="301" t="s">
        <v>974</v>
      </c>
      <c r="Y13" s="253" t="s">
        <v>971</v>
      </c>
      <c r="Z13" s="253" t="s">
        <v>971</v>
      </c>
      <c r="AA13" s="253" t="s">
        <v>971</v>
      </c>
      <c r="AB13" s="253" t="s">
        <v>971</v>
      </c>
      <c r="AC13" s="253" t="s">
        <v>971</v>
      </c>
      <c r="AD13" s="253" t="s">
        <v>971</v>
      </c>
      <c r="AE13" s="253" t="s">
        <v>971</v>
      </c>
      <c r="AF13" s="253" t="s">
        <v>1813</v>
      </c>
      <c r="AG13" s="253" t="s">
        <v>971</v>
      </c>
      <c r="AH13" s="253" t="s">
        <v>1813</v>
      </c>
      <c r="AI13" s="253" t="s">
        <v>971</v>
      </c>
      <c r="AJ13" s="253" t="s">
        <v>971</v>
      </c>
      <c r="AK13" s="253" t="s">
        <v>971</v>
      </c>
      <c r="AL13" s="253" t="s">
        <v>2622</v>
      </c>
      <c r="AM13" s="253" t="s">
        <v>971</v>
      </c>
      <c r="AN13" s="253" t="s">
        <v>2622</v>
      </c>
      <c r="AO13" s="253" t="s">
        <v>971</v>
      </c>
      <c r="AP13" s="253" t="s">
        <v>1153</v>
      </c>
      <c r="AQ13" s="253" t="s">
        <v>971</v>
      </c>
      <c r="AR13" s="253" t="s">
        <v>1153</v>
      </c>
      <c r="AS13" s="253" t="s">
        <v>971</v>
      </c>
      <c r="AT13" s="253" t="s">
        <v>1153</v>
      </c>
      <c r="AU13" s="253" t="s">
        <v>971</v>
      </c>
      <c r="AV13" s="253" t="s">
        <v>1153</v>
      </c>
      <c r="AW13" s="253" t="s">
        <v>971</v>
      </c>
      <c r="AX13" s="253" t="s">
        <v>1153</v>
      </c>
      <c r="AY13" s="44" t="s">
        <v>971</v>
      </c>
      <c r="AZ13" s="269" t="s">
        <v>781</v>
      </c>
      <c r="BA13" s="336">
        <v>43307</v>
      </c>
      <c r="BB13" s="269" t="s">
        <v>4408</v>
      </c>
      <c r="BC13" s="340"/>
      <c r="BD13" s="297"/>
      <c r="BE13" s="297"/>
      <c r="BF13" s="297"/>
      <c r="BG13" s="297"/>
      <c r="BH13" s="280" t="s">
        <v>956</v>
      </c>
      <c r="BI13" s="340"/>
      <c r="BJ13" s="340"/>
      <c r="BO13" s="301"/>
      <c r="BP13" s="301"/>
      <c r="BQ13" s="301"/>
      <c r="BR13" s="301"/>
    </row>
    <row r="14" spans="1:70" s="298" customFormat="1" ht="115.5" hidden="1" customHeight="1">
      <c r="A14" s="342" t="s">
        <v>1721</v>
      </c>
      <c r="B14" s="313" t="s">
        <v>8835</v>
      </c>
      <c r="C14" s="328">
        <v>42661</v>
      </c>
      <c r="D14" s="328" t="s">
        <v>4399</v>
      </c>
      <c r="E14" s="342" t="s">
        <v>1020</v>
      </c>
      <c r="F14" s="301" t="s">
        <v>6568</v>
      </c>
      <c r="G14" s="44" t="s">
        <v>8838</v>
      </c>
      <c r="H14" s="44" t="s">
        <v>216</v>
      </c>
      <c r="I14" s="44" t="s">
        <v>217</v>
      </c>
      <c r="J14" s="253" t="s">
        <v>28</v>
      </c>
      <c r="K14" s="340">
        <v>3</v>
      </c>
      <c r="L14" s="825">
        <v>42737</v>
      </c>
      <c r="M14" s="825">
        <v>43100</v>
      </c>
      <c r="N14" s="275">
        <f t="shared" si="1"/>
        <v>52</v>
      </c>
      <c r="O14" s="389">
        <v>3</v>
      </c>
      <c r="P14" s="301" t="s">
        <v>24</v>
      </c>
      <c r="Q14" s="301"/>
      <c r="R14" s="44" t="s">
        <v>973</v>
      </c>
      <c r="S14" s="387">
        <f t="shared" si="0"/>
        <v>350</v>
      </c>
      <c r="T14" s="301" t="s">
        <v>937</v>
      </c>
      <c r="U14" s="301" t="s">
        <v>937</v>
      </c>
      <c r="V14" s="301" t="s">
        <v>6559</v>
      </c>
      <c r="W14" s="253" t="s">
        <v>973</v>
      </c>
      <c r="X14" s="253" t="s">
        <v>968</v>
      </c>
      <c r="Y14" s="253" t="s">
        <v>968</v>
      </c>
      <c r="Z14" s="253" t="s">
        <v>968</v>
      </c>
      <c r="AA14" s="253" t="s">
        <v>968</v>
      </c>
      <c r="AB14" s="253" t="s">
        <v>968</v>
      </c>
      <c r="AC14" s="253" t="s">
        <v>968</v>
      </c>
      <c r="AD14" s="253" t="s">
        <v>968</v>
      </c>
      <c r="AE14" s="253" t="s">
        <v>968</v>
      </c>
      <c r="AF14" s="253" t="s">
        <v>1817</v>
      </c>
      <c r="AG14" s="253" t="s">
        <v>968</v>
      </c>
      <c r="AH14" s="253" t="s">
        <v>1817</v>
      </c>
      <c r="AI14" s="253" t="s">
        <v>968</v>
      </c>
      <c r="AJ14" s="253" t="s">
        <v>968</v>
      </c>
      <c r="AK14" s="253" t="s">
        <v>968</v>
      </c>
      <c r="AL14" s="253" t="s">
        <v>2622</v>
      </c>
      <c r="AM14" s="253" t="s">
        <v>968</v>
      </c>
      <c r="AN14" s="253" t="s">
        <v>2622</v>
      </c>
      <c r="AO14" s="253" t="s">
        <v>968</v>
      </c>
      <c r="AP14" s="253" t="s">
        <v>1153</v>
      </c>
      <c r="AQ14" s="253" t="s">
        <v>968</v>
      </c>
      <c r="AR14" s="253" t="s">
        <v>1153</v>
      </c>
      <c r="AS14" s="253" t="s">
        <v>968</v>
      </c>
      <c r="AT14" s="253" t="s">
        <v>1153</v>
      </c>
      <c r="AU14" s="253" t="s">
        <v>968</v>
      </c>
      <c r="AV14" s="253" t="s">
        <v>1153</v>
      </c>
      <c r="AW14" s="253" t="s">
        <v>968</v>
      </c>
      <c r="AX14" s="253" t="s">
        <v>1153</v>
      </c>
      <c r="AY14" s="44" t="s">
        <v>968</v>
      </c>
      <c r="AZ14" s="269" t="s">
        <v>781</v>
      </c>
      <c r="BA14" s="336">
        <v>43122</v>
      </c>
      <c r="BB14" s="269" t="s">
        <v>4408</v>
      </c>
      <c r="BC14" s="340"/>
      <c r="BD14" s="297"/>
      <c r="BE14" s="297"/>
      <c r="BF14" s="297"/>
      <c r="BG14" s="297"/>
      <c r="BH14" s="280" t="s">
        <v>956</v>
      </c>
      <c r="BI14" s="340"/>
      <c r="BJ14" s="340"/>
      <c r="BO14" s="301"/>
      <c r="BP14" s="301"/>
      <c r="BQ14" s="301"/>
      <c r="BR14" s="301"/>
    </row>
    <row r="15" spans="1:70" s="298" customFormat="1" ht="115.5" hidden="1" customHeight="1">
      <c r="A15" s="342" t="s">
        <v>1722</v>
      </c>
      <c r="B15" s="313" t="s">
        <v>8835</v>
      </c>
      <c r="C15" s="328">
        <v>42661</v>
      </c>
      <c r="D15" s="328" t="s">
        <v>4307</v>
      </c>
      <c r="E15" s="342" t="s">
        <v>1037</v>
      </c>
      <c r="F15" s="301" t="s">
        <v>6569</v>
      </c>
      <c r="G15" s="44" t="s">
        <v>8838</v>
      </c>
      <c r="H15" s="44" t="s">
        <v>216</v>
      </c>
      <c r="I15" s="44" t="s">
        <v>217</v>
      </c>
      <c r="J15" s="253" t="s">
        <v>28</v>
      </c>
      <c r="K15" s="340">
        <v>3</v>
      </c>
      <c r="L15" s="825">
        <v>42737</v>
      </c>
      <c r="M15" s="825">
        <v>43100</v>
      </c>
      <c r="N15" s="275">
        <f t="shared" si="1"/>
        <v>52</v>
      </c>
      <c r="O15" s="389">
        <v>3</v>
      </c>
      <c r="P15" s="301" t="s">
        <v>76</v>
      </c>
      <c r="Q15" s="301" t="s">
        <v>218</v>
      </c>
      <c r="R15" s="44" t="s">
        <v>973</v>
      </c>
      <c r="S15" s="387">
        <f t="shared" si="0"/>
        <v>350</v>
      </c>
      <c r="T15" s="301" t="s">
        <v>937</v>
      </c>
      <c r="U15" s="301" t="s">
        <v>937</v>
      </c>
      <c r="V15" s="301" t="s">
        <v>6559</v>
      </c>
      <c r="W15" s="313" t="s">
        <v>973</v>
      </c>
      <c r="X15" s="253" t="s">
        <v>968</v>
      </c>
      <c r="Y15" s="253" t="s">
        <v>968</v>
      </c>
      <c r="Z15" s="253" t="s">
        <v>968</v>
      </c>
      <c r="AA15" s="253" t="s">
        <v>968</v>
      </c>
      <c r="AB15" s="253" t="s">
        <v>968</v>
      </c>
      <c r="AC15" s="253" t="s">
        <v>968</v>
      </c>
      <c r="AD15" s="253" t="s">
        <v>968</v>
      </c>
      <c r="AE15" s="253" t="s">
        <v>968</v>
      </c>
      <c r="AF15" s="253" t="s">
        <v>1817</v>
      </c>
      <c r="AG15" s="253" t="s">
        <v>968</v>
      </c>
      <c r="AH15" s="253" t="s">
        <v>1817</v>
      </c>
      <c r="AI15" s="253" t="s">
        <v>968</v>
      </c>
      <c r="AJ15" s="253" t="s">
        <v>968</v>
      </c>
      <c r="AK15" s="253" t="s">
        <v>968</v>
      </c>
      <c r="AL15" s="253" t="s">
        <v>2622</v>
      </c>
      <c r="AM15" s="253" t="s">
        <v>968</v>
      </c>
      <c r="AN15" s="253" t="s">
        <v>2622</v>
      </c>
      <c r="AO15" s="253" t="s">
        <v>968</v>
      </c>
      <c r="AP15" s="253" t="s">
        <v>1153</v>
      </c>
      <c r="AQ15" s="253" t="s">
        <v>968</v>
      </c>
      <c r="AR15" s="253" t="s">
        <v>1153</v>
      </c>
      <c r="AS15" s="253" t="s">
        <v>968</v>
      </c>
      <c r="AT15" s="253" t="s">
        <v>1153</v>
      </c>
      <c r="AU15" s="253" t="s">
        <v>968</v>
      </c>
      <c r="AV15" s="253" t="s">
        <v>1153</v>
      </c>
      <c r="AW15" s="253" t="s">
        <v>968</v>
      </c>
      <c r="AX15" s="253" t="s">
        <v>1153</v>
      </c>
      <c r="AY15" s="44" t="s">
        <v>968</v>
      </c>
      <c r="AZ15" s="269" t="s">
        <v>781</v>
      </c>
      <c r="BA15" s="336">
        <v>43122</v>
      </c>
      <c r="BB15" s="269" t="s">
        <v>4408</v>
      </c>
      <c r="BC15" s="340"/>
      <c r="BD15" s="297"/>
      <c r="BE15" s="297"/>
      <c r="BF15" s="297"/>
      <c r="BG15" s="297"/>
      <c r="BH15" s="280" t="s">
        <v>956</v>
      </c>
      <c r="BI15" s="340"/>
      <c r="BJ15" s="340"/>
      <c r="BO15" s="301"/>
      <c r="BP15" s="301"/>
      <c r="BQ15" s="301"/>
      <c r="BR15" s="301"/>
    </row>
    <row r="16" spans="1:70" s="298" customFormat="1" ht="115.5" hidden="1" customHeight="1">
      <c r="A16" s="342" t="s">
        <v>1723</v>
      </c>
      <c r="B16" s="313" t="s">
        <v>8835</v>
      </c>
      <c r="C16" s="328">
        <v>42661</v>
      </c>
      <c r="D16" s="328" t="s">
        <v>4402</v>
      </c>
      <c r="E16" s="342" t="s">
        <v>1027</v>
      </c>
      <c r="F16" s="301" t="s">
        <v>6570</v>
      </c>
      <c r="G16" s="44" t="s">
        <v>8838</v>
      </c>
      <c r="H16" s="44" t="s">
        <v>216</v>
      </c>
      <c r="I16" s="44" t="s">
        <v>217</v>
      </c>
      <c r="J16" s="253" t="s">
        <v>28</v>
      </c>
      <c r="K16" s="340">
        <v>3</v>
      </c>
      <c r="L16" s="825">
        <v>42737</v>
      </c>
      <c r="M16" s="825">
        <v>43100</v>
      </c>
      <c r="N16" s="275">
        <f t="shared" si="1"/>
        <v>52</v>
      </c>
      <c r="O16" s="389">
        <v>3</v>
      </c>
      <c r="P16" s="301" t="s">
        <v>44</v>
      </c>
      <c r="Q16" s="301" t="s">
        <v>45</v>
      </c>
      <c r="R16" s="44" t="s">
        <v>973</v>
      </c>
      <c r="S16" s="387">
        <f t="shared" si="0"/>
        <v>350</v>
      </c>
      <c r="T16" s="301" t="s">
        <v>937</v>
      </c>
      <c r="U16" s="301" t="s">
        <v>937</v>
      </c>
      <c r="V16" s="301" t="s">
        <v>6559</v>
      </c>
      <c r="W16" s="253" t="s">
        <v>973</v>
      </c>
      <c r="X16" s="253" t="s">
        <v>968</v>
      </c>
      <c r="Y16" s="253" t="s">
        <v>968</v>
      </c>
      <c r="Z16" s="253" t="s">
        <v>968</v>
      </c>
      <c r="AA16" s="253" t="s">
        <v>968</v>
      </c>
      <c r="AB16" s="253" t="s">
        <v>968</v>
      </c>
      <c r="AC16" s="253" t="s">
        <v>968</v>
      </c>
      <c r="AD16" s="253" t="s">
        <v>968</v>
      </c>
      <c r="AE16" s="253" t="s">
        <v>968</v>
      </c>
      <c r="AF16" s="253" t="s">
        <v>1817</v>
      </c>
      <c r="AG16" s="253" t="s">
        <v>968</v>
      </c>
      <c r="AH16" s="253" t="s">
        <v>1817</v>
      </c>
      <c r="AI16" s="253" t="s">
        <v>968</v>
      </c>
      <c r="AJ16" s="253" t="s">
        <v>968</v>
      </c>
      <c r="AK16" s="253" t="s">
        <v>968</v>
      </c>
      <c r="AL16" s="253" t="s">
        <v>2622</v>
      </c>
      <c r="AM16" s="253" t="s">
        <v>968</v>
      </c>
      <c r="AN16" s="253" t="s">
        <v>2622</v>
      </c>
      <c r="AO16" s="253" t="s">
        <v>968</v>
      </c>
      <c r="AP16" s="253" t="s">
        <v>1153</v>
      </c>
      <c r="AQ16" s="253" t="s">
        <v>968</v>
      </c>
      <c r="AR16" s="253" t="s">
        <v>1153</v>
      </c>
      <c r="AS16" s="253" t="s">
        <v>968</v>
      </c>
      <c r="AT16" s="253" t="s">
        <v>1153</v>
      </c>
      <c r="AU16" s="253" t="s">
        <v>968</v>
      </c>
      <c r="AV16" s="253" t="s">
        <v>1153</v>
      </c>
      <c r="AW16" s="253" t="s">
        <v>968</v>
      </c>
      <c r="AX16" s="253" t="s">
        <v>1153</v>
      </c>
      <c r="AY16" s="44" t="s">
        <v>968</v>
      </c>
      <c r="AZ16" s="269" t="s">
        <v>781</v>
      </c>
      <c r="BA16" s="336">
        <v>43122</v>
      </c>
      <c r="BB16" s="269" t="s">
        <v>4408</v>
      </c>
      <c r="BC16" s="340"/>
      <c r="BD16" s="297"/>
      <c r="BE16" s="297"/>
      <c r="BF16" s="297"/>
      <c r="BG16" s="297"/>
      <c r="BH16" s="280" t="s">
        <v>956</v>
      </c>
      <c r="BI16" s="340"/>
      <c r="BJ16" s="340"/>
      <c r="BO16" s="301"/>
      <c r="BP16" s="301"/>
      <c r="BQ16" s="301"/>
      <c r="BR16" s="301"/>
    </row>
    <row r="17" spans="1:70" s="298" customFormat="1" ht="115.5" hidden="1" customHeight="1">
      <c r="A17" s="342" t="s">
        <v>1724</v>
      </c>
      <c r="B17" s="313" t="s">
        <v>6571</v>
      </c>
      <c r="C17" s="328">
        <v>42661</v>
      </c>
      <c r="D17" s="328" t="s">
        <v>4307</v>
      </c>
      <c r="E17" s="342" t="s">
        <v>1020</v>
      </c>
      <c r="F17" s="301" t="s">
        <v>6572</v>
      </c>
      <c r="G17" s="44" t="s">
        <v>149</v>
      </c>
      <c r="H17" s="44" t="s">
        <v>150</v>
      </c>
      <c r="I17" s="44" t="s">
        <v>151</v>
      </c>
      <c r="J17" s="253" t="s">
        <v>28</v>
      </c>
      <c r="K17" s="340">
        <v>1</v>
      </c>
      <c r="L17" s="825">
        <v>42781</v>
      </c>
      <c r="M17" s="825">
        <v>43100</v>
      </c>
      <c r="N17" s="275">
        <f t="shared" si="1"/>
        <v>46</v>
      </c>
      <c r="O17" s="389">
        <v>1</v>
      </c>
      <c r="P17" s="301" t="s">
        <v>24</v>
      </c>
      <c r="Q17" s="301"/>
      <c r="R17" s="301" t="s">
        <v>1162</v>
      </c>
      <c r="S17" s="387">
        <f t="shared" si="0"/>
        <v>390</v>
      </c>
      <c r="T17" s="301" t="s">
        <v>937</v>
      </c>
      <c r="U17" s="301" t="s">
        <v>937</v>
      </c>
      <c r="V17" s="301" t="s">
        <v>6559</v>
      </c>
      <c r="W17" s="301" t="s">
        <v>981</v>
      </c>
      <c r="X17" s="253" t="s">
        <v>968</v>
      </c>
      <c r="Y17" s="253" t="s">
        <v>968</v>
      </c>
      <c r="Z17" s="253" t="s">
        <v>968</v>
      </c>
      <c r="AA17" s="253" t="s">
        <v>968</v>
      </c>
      <c r="AB17" s="253" t="s">
        <v>968</v>
      </c>
      <c r="AC17" s="253" t="s">
        <v>968</v>
      </c>
      <c r="AD17" s="253" t="s">
        <v>968</v>
      </c>
      <c r="AE17" s="253" t="s">
        <v>968</v>
      </c>
      <c r="AF17" s="253" t="s">
        <v>1817</v>
      </c>
      <c r="AG17" s="253" t="s">
        <v>968</v>
      </c>
      <c r="AH17" s="253" t="s">
        <v>1817</v>
      </c>
      <c r="AI17" s="253" t="s">
        <v>968</v>
      </c>
      <c r="AJ17" s="253" t="s">
        <v>968</v>
      </c>
      <c r="AK17" s="253" t="s">
        <v>968</v>
      </c>
      <c r="AL17" s="253" t="s">
        <v>2622</v>
      </c>
      <c r="AM17" s="253" t="s">
        <v>968</v>
      </c>
      <c r="AN17" s="253" t="s">
        <v>2622</v>
      </c>
      <c r="AO17" s="253" t="s">
        <v>968</v>
      </c>
      <c r="AP17" s="253" t="s">
        <v>1153</v>
      </c>
      <c r="AQ17" s="253" t="s">
        <v>968</v>
      </c>
      <c r="AR17" s="253" t="s">
        <v>1153</v>
      </c>
      <c r="AS17" s="253" t="s">
        <v>968</v>
      </c>
      <c r="AT17" s="253" t="s">
        <v>1153</v>
      </c>
      <c r="AU17" s="253" t="s">
        <v>968</v>
      </c>
      <c r="AV17" s="253" t="s">
        <v>1153</v>
      </c>
      <c r="AW17" s="253" t="s">
        <v>968</v>
      </c>
      <c r="AX17" s="253" t="s">
        <v>1153</v>
      </c>
      <c r="AY17" s="44" t="s">
        <v>968</v>
      </c>
      <c r="AZ17" s="269" t="s">
        <v>781</v>
      </c>
      <c r="BA17" s="336">
        <v>43122</v>
      </c>
      <c r="BB17" s="269" t="s">
        <v>4408</v>
      </c>
      <c r="BC17" s="340"/>
      <c r="BD17" s="297"/>
      <c r="BE17" s="297"/>
      <c r="BF17" s="297"/>
      <c r="BG17" s="297"/>
      <c r="BH17" s="280" t="s">
        <v>956</v>
      </c>
      <c r="BI17" s="340"/>
      <c r="BJ17" s="340"/>
      <c r="BO17" s="301"/>
      <c r="BP17" s="301"/>
      <c r="BQ17" s="301"/>
      <c r="BR17" s="301"/>
    </row>
    <row r="18" spans="1:70" s="298" customFormat="1" ht="115.5" hidden="1" customHeight="1">
      <c r="A18" s="342" t="s">
        <v>1725</v>
      </c>
      <c r="B18" s="313" t="s">
        <v>6571</v>
      </c>
      <c r="C18" s="328">
        <v>42661</v>
      </c>
      <c r="D18" s="328" t="s">
        <v>4307</v>
      </c>
      <c r="E18" s="342" t="s">
        <v>1028</v>
      </c>
      <c r="F18" s="301" t="s">
        <v>6573</v>
      </c>
      <c r="G18" s="44" t="s">
        <v>246</v>
      </c>
      <c r="H18" s="44" t="s">
        <v>8839</v>
      </c>
      <c r="I18" s="44" t="s">
        <v>8840</v>
      </c>
      <c r="J18" s="253" t="s">
        <v>247</v>
      </c>
      <c r="K18" s="340">
        <v>1</v>
      </c>
      <c r="L18" s="825">
        <v>42755</v>
      </c>
      <c r="M18" s="825">
        <v>43100</v>
      </c>
      <c r="N18" s="275">
        <f t="shared" si="1"/>
        <v>50</v>
      </c>
      <c r="O18" s="389">
        <v>1</v>
      </c>
      <c r="P18" s="301" t="s">
        <v>112</v>
      </c>
      <c r="Q18" s="301"/>
      <c r="R18" s="301" t="s">
        <v>982</v>
      </c>
      <c r="S18" s="387">
        <f t="shared" si="0"/>
        <v>158</v>
      </c>
      <c r="T18" s="301" t="s">
        <v>937</v>
      </c>
      <c r="U18" s="301" t="s">
        <v>937</v>
      </c>
      <c r="V18" s="301" t="s">
        <v>6559</v>
      </c>
      <c r="W18" s="301" t="s">
        <v>982</v>
      </c>
      <c r="X18" s="253" t="s">
        <v>968</v>
      </c>
      <c r="Y18" s="253" t="s">
        <v>968</v>
      </c>
      <c r="Z18" s="253" t="s">
        <v>968</v>
      </c>
      <c r="AA18" s="253" t="s">
        <v>968</v>
      </c>
      <c r="AB18" s="253" t="s">
        <v>968</v>
      </c>
      <c r="AC18" s="253" t="s">
        <v>968</v>
      </c>
      <c r="AD18" s="253" t="s">
        <v>968</v>
      </c>
      <c r="AE18" s="253" t="s">
        <v>968</v>
      </c>
      <c r="AF18" s="253" t="s">
        <v>1817</v>
      </c>
      <c r="AG18" s="253" t="s">
        <v>968</v>
      </c>
      <c r="AH18" s="253" t="s">
        <v>1817</v>
      </c>
      <c r="AI18" s="253" t="s">
        <v>968</v>
      </c>
      <c r="AJ18" s="253" t="s">
        <v>968</v>
      </c>
      <c r="AK18" s="253" t="s">
        <v>968</v>
      </c>
      <c r="AL18" s="253" t="s">
        <v>2622</v>
      </c>
      <c r="AM18" s="253" t="s">
        <v>968</v>
      </c>
      <c r="AN18" s="253" t="s">
        <v>2622</v>
      </c>
      <c r="AO18" s="253" t="s">
        <v>968</v>
      </c>
      <c r="AP18" s="253" t="s">
        <v>1153</v>
      </c>
      <c r="AQ18" s="253" t="s">
        <v>968</v>
      </c>
      <c r="AR18" s="253" t="s">
        <v>1153</v>
      </c>
      <c r="AS18" s="253" t="s">
        <v>968</v>
      </c>
      <c r="AT18" s="253" t="s">
        <v>1153</v>
      </c>
      <c r="AU18" s="253" t="s">
        <v>968</v>
      </c>
      <c r="AV18" s="253" t="s">
        <v>1153</v>
      </c>
      <c r="AW18" s="253" t="s">
        <v>968</v>
      </c>
      <c r="AX18" s="253" t="s">
        <v>1153</v>
      </c>
      <c r="AY18" s="44" t="s">
        <v>968</v>
      </c>
      <c r="AZ18" s="269" t="s">
        <v>781</v>
      </c>
      <c r="BA18" s="336">
        <v>43122</v>
      </c>
      <c r="BB18" s="269" t="s">
        <v>4408</v>
      </c>
      <c r="BC18" s="340"/>
      <c r="BD18" s="297"/>
      <c r="BE18" s="297"/>
      <c r="BF18" s="297"/>
      <c r="BG18" s="297"/>
      <c r="BH18" s="280" t="s">
        <v>956</v>
      </c>
      <c r="BI18" s="340"/>
      <c r="BJ18" s="340"/>
      <c r="BO18" s="301"/>
      <c r="BP18" s="301"/>
      <c r="BQ18" s="301"/>
      <c r="BR18" s="301"/>
    </row>
    <row r="19" spans="1:70" s="298" customFormat="1" ht="115.5" hidden="1" customHeight="1">
      <c r="A19" s="342" t="s">
        <v>1726</v>
      </c>
      <c r="B19" s="313" t="s">
        <v>6571</v>
      </c>
      <c r="C19" s="328">
        <v>42661</v>
      </c>
      <c r="D19" s="328" t="s">
        <v>4307</v>
      </c>
      <c r="E19" s="342" t="s">
        <v>1027</v>
      </c>
      <c r="F19" s="301" t="s">
        <v>6574</v>
      </c>
      <c r="G19" s="44" t="s">
        <v>248</v>
      </c>
      <c r="H19" s="44" t="s">
        <v>8839</v>
      </c>
      <c r="I19" s="44" t="s">
        <v>8840</v>
      </c>
      <c r="J19" s="253" t="s">
        <v>247</v>
      </c>
      <c r="K19" s="340">
        <v>1</v>
      </c>
      <c r="L19" s="825">
        <v>42755</v>
      </c>
      <c r="M19" s="825">
        <v>43100</v>
      </c>
      <c r="N19" s="275">
        <f t="shared" si="1"/>
        <v>50</v>
      </c>
      <c r="O19" s="389">
        <v>1</v>
      </c>
      <c r="P19" s="301" t="s">
        <v>112</v>
      </c>
      <c r="Q19" s="301"/>
      <c r="R19" s="301" t="s">
        <v>982</v>
      </c>
      <c r="S19" s="387">
        <f t="shared" si="0"/>
        <v>158</v>
      </c>
      <c r="T19" s="301" t="s">
        <v>937</v>
      </c>
      <c r="U19" s="301" t="s">
        <v>937</v>
      </c>
      <c r="V19" s="301" t="s">
        <v>6559</v>
      </c>
      <c r="W19" s="301" t="s">
        <v>982</v>
      </c>
      <c r="X19" s="253" t="s">
        <v>968</v>
      </c>
      <c r="Y19" s="253" t="s">
        <v>968</v>
      </c>
      <c r="Z19" s="253" t="s">
        <v>968</v>
      </c>
      <c r="AA19" s="253" t="s">
        <v>968</v>
      </c>
      <c r="AB19" s="253" t="s">
        <v>968</v>
      </c>
      <c r="AC19" s="253" t="s">
        <v>968</v>
      </c>
      <c r="AD19" s="253" t="s">
        <v>968</v>
      </c>
      <c r="AE19" s="253" t="s">
        <v>968</v>
      </c>
      <c r="AF19" s="253" t="s">
        <v>1817</v>
      </c>
      <c r="AG19" s="253" t="s">
        <v>968</v>
      </c>
      <c r="AH19" s="253" t="s">
        <v>1817</v>
      </c>
      <c r="AI19" s="253" t="s">
        <v>968</v>
      </c>
      <c r="AJ19" s="253" t="s">
        <v>968</v>
      </c>
      <c r="AK19" s="253" t="s">
        <v>968</v>
      </c>
      <c r="AL19" s="253" t="s">
        <v>2622</v>
      </c>
      <c r="AM19" s="253" t="s">
        <v>968</v>
      </c>
      <c r="AN19" s="253" t="s">
        <v>2622</v>
      </c>
      <c r="AO19" s="253" t="s">
        <v>968</v>
      </c>
      <c r="AP19" s="253" t="s">
        <v>1153</v>
      </c>
      <c r="AQ19" s="253" t="s">
        <v>968</v>
      </c>
      <c r="AR19" s="253" t="s">
        <v>1153</v>
      </c>
      <c r="AS19" s="253" t="s">
        <v>968</v>
      </c>
      <c r="AT19" s="253" t="s">
        <v>1153</v>
      </c>
      <c r="AU19" s="253" t="s">
        <v>968</v>
      </c>
      <c r="AV19" s="253" t="s">
        <v>1153</v>
      </c>
      <c r="AW19" s="253" t="s">
        <v>968</v>
      </c>
      <c r="AX19" s="253" t="s">
        <v>1153</v>
      </c>
      <c r="AY19" s="44" t="s">
        <v>968</v>
      </c>
      <c r="AZ19" s="269" t="s">
        <v>781</v>
      </c>
      <c r="BA19" s="336">
        <v>43122</v>
      </c>
      <c r="BB19" s="269" t="s">
        <v>4408</v>
      </c>
      <c r="BC19" s="340"/>
      <c r="BD19" s="297"/>
      <c r="BE19" s="297"/>
      <c r="BF19" s="297"/>
      <c r="BG19" s="297"/>
      <c r="BH19" s="280" t="s">
        <v>956</v>
      </c>
      <c r="BI19" s="340"/>
      <c r="BJ19" s="340"/>
      <c r="BO19" s="301"/>
      <c r="BP19" s="301"/>
      <c r="BQ19" s="301"/>
      <c r="BR19" s="301"/>
    </row>
    <row r="20" spans="1:70" s="298" customFormat="1" ht="115.5" hidden="1" customHeight="1">
      <c r="A20" s="342" t="s">
        <v>1727</v>
      </c>
      <c r="B20" s="313" t="s">
        <v>6571</v>
      </c>
      <c r="C20" s="328">
        <v>42661</v>
      </c>
      <c r="D20" s="328" t="s">
        <v>4307</v>
      </c>
      <c r="E20" s="342" t="s">
        <v>1025</v>
      </c>
      <c r="F20" s="301" t="s">
        <v>8841</v>
      </c>
      <c r="G20" s="44" t="s">
        <v>249</v>
      </c>
      <c r="H20" s="44" t="s">
        <v>250</v>
      </c>
      <c r="I20" s="44" t="s">
        <v>251</v>
      </c>
      <c r="J20" s="253" t="s">
        <v>207</v>
      </c>
      <c r="K20" s="340">
        <v>1</v>
      </c>
      <c r="L20" s="825">
        <v>42100</v>
      </c>
      <c r="M20" s="825">
        <v>42104</v>
      </c>
      <c r="N20" s="275">
        <f t="shared" si="1"/>
        <v>1</v>
      </c>
      <c r="O20" s="389">
        <v>1</v>
      </c>
      <c r="P20" s="301" t="s">
        <v>252</v>
      </c>
      <c r="Q20" s="301"/>
      <c r="R20" s="301" t="s">
        <v>986</v>
      </c>
      <c r="S20" s="387">
        <f t="shared" si="0"/>
        <v>192</v>
      </c>
      <c r="T20" s="301" t="s">
        <v>937</v>
      </c>
      <c r="U20" s="301" t="s">
        <v>937</v>
      </c>
      <c r="V20" s="44" t="s">
        <v>6559</v>
      </c>
      <c r="W20" s="301" t="s">
        <v>986</v>
      </c>
      <c r="X20" s="301" t="s">
        <v>986</v>
      </c>
      <c r="Y20" s="301" t="s">
        <v>986</v>
      </c>
      <c r="Z20" s="301" t="s">
        <v>986</v>
      </c>
      <c r="AA20" s="301" t="s">
        <v>986</v>
      </c>
      <c r="AB20" s="301" t="s">
        <v>986</v>
      </c>
      <c r="AC20" s="301" t="s">
        <v>986</v>
      </c>
      <c r="AD20" s="301" t="s">
        <v>986</v>
      </c>
      <c r="AE20" s="301" t="s">
        <v>986</v>
      </c>
      <c r="AF20" s="301" t="s">
        <v>1153</v>
      </c>
      <c r="AG20" s="301" t="s">
        <v>986</v>
      </c>
      <c r="AH20" s="301" t="s">
        <v>1153</v>
      </c>
      <c r="AI20" s="301" t="s">
        <v>986</v>
      </c>
      <c r="AJ20" s="301" t="s">
        <v>1153</v>
      </c>
      <c r="AK20" s="301" t="s">
        <v>986</v>
      </c>
      <c r="AL20" s="301" t="s">
        <v>1153</v>
      </c>
      <c r="AM20" s="301" t="s">
        <v>986</v>
      </c>
      <c r="AN20" s="301" t="s">
        <v>1153</v>
      </c>
      <c r="AO20" s="301" t="s">
        <v>986</v>
      </c>
      <c r="AP20" s="301" t="s">
        <v>1153</v>
      </c>
      <c r="AQ20" s="301" t="s">
        <v>986</v>
      </c>
      <c r="AR20" s="301" t="s">
        <v>1153</v>
      </c>
      <c r="AS20" s="301" t="s">
        <v>986</v>
      </c>
      <c r="AT20" s="301" t="s">
        <v>1153</v>
      </c>
      <c r="AU20" s="301" t="s">
        <v>986</v>
      </c>
      <c r="AV20" s="301" t="s">
        <v>1153</v>
      </c>
      <c r="AW20" s="301" t="s">
        <v>986</v>
      </c>
      <c r="AX20" s="301" t="s">
        <v>1153</v>
      </c>
      <c r="AY20" s="301" t="s">
        <v>986</v>
      </c>
      <c r="AZ20" s="340" t="s">
        <v>4410</v>
      </c>
      <c r="BA20" s="336">
        <v>43122</v>
      </c>
      <c r="BB20" s="340" t="s">
        <v>4410</v>
      </c>
      <c r="BC20" s="340" t="s">
        <v>1153</v>
      </c>
      <c r="BD20" s="301" t="s">
        <v>6559</v>
      </c>
      <c r="BE20" s="340" t="s">
        <v>1153</v>
      </c>
      <c r="BF20" s="340" t="s">
        <v>1153</v>
      </c>
      <c r="BG20" s="340" t="s">
        <v>1153</v>
      </c>
      <c r="BH20" s="340" t="s">
        <v>4410</v>
      </c>
      <c r="BI20" s="340" t="s">
        <v>1153</v>
      </c>
      <c r="BJ20" s="340" t="s">
        <v>1153</v>
      </c>
      <c r="BO20" s="301"/>
      <c r="BP20" s="301"/>
      <c r="BQ20" s="301"/>
      <c r="BR20" s="301"/>
    </row>
    <row r="21" spans="1:70" s="298" customFormat="1" ht="115.5" hidden="1" customHeight="1">
      <c r="A21" s="342" t="s">
        <v>1728</v>
      </c>
      <c r="B21" s="313" t="s">
        <v>6571</v>
      </c>
      <c r="C21" s="328">
        <v>42661</v>
      </c>
      <c r="D21" s="328" t="s">
        <v>4307</v>
      </c>
      <c r="E21" s="342" t="s">
        <v>1029</v>
      </c>
      <c r="F21" s="301" t="s">
        <v>6575</v>
      </c>
      <c r="G21" s="44" t="s">
        <v>248</v>
      </c>
      <c r="H21" s="44" t="s">
        <v>253</v>
      </c>
      <c r="I21" s="44" t="s">
        <v>254</v>
      </c>
      <c r="J21" s="253" t="s">
        <v>255</v>
      </c>
      <c r="K21" s="340">
        <v>1</v>
      </c>
      <c r="L21" s="825">
        <v>42755</v>
      </c>
      <c r="M21" s="825">
        <v>43100</v>
      </c>
      <c r="N21" s="275">
        <f t="shared" si="1"/>
        <v>50</v>
      </c>
      <c r="O21" s="389">
        <v>1</v>
      </c>
      <c r="P21" s="301" t="s">
        <v>112</v>
      </c>
      <c r="Q21" s="301"/>
      <c r="R21" s="44" t="s">
        <v>984</v>
      </c>
      <c r="S21" s="387">
        <f t="shared" si="0"/>
        <v>131</v>
      </c>
      <c r="T21" s="301" t="s">
        <v>937</v>
      </c>
      <c r="U21" s="301" t="s">
        <v>937</v>
      </c>
      <c r="V21" s="301" t="s">
        <v>6559</v>
      </c>
      <c r="W21" s="44" t="s">
        <v>984</v>
      </c>
      <c r="X21" s="253" t="s">
        <v>968</v>
      </c>
      <c r="Y21" s="253" t="s">
        <v>968</v>
      </c>
      <c r="Z21" s="253" t="s">
        <v>968</v>
      </c>
      <c r="AA21" s="253" t="s">
        <v>968</v>
      </c>
      <c r="AB21" s="253" t="s">
        <v>968</v>
      </c>
      <c r="AC21" s="253" t="s">
        <v>968</v>
      </c>
      <c r="AD21" s="253" t="s">
        <v>968</v>
      </c>
      <c r="AE21" s="253" t="s">
        <v>968</v>
      </c>
      <c r="AF21" s="253" t="s">
        <v>1817</v>
      </c>
      <c r="AG21" s="253" t="s">
        <v>968</v>
      </c>
      <c r="AH21" s="253" t="s">
        <v>1817</v>
      </c>
      <c r="AI21" s="253" t="s">
        <v>968</v>
      </c>
      <c r="AJ21" s="253" t="s">
        <v>968</v>
      </c>
      <c r="AK21" s="253" t="s">
        <v>968</v>
      </c>
      <c r="AL21" s="253" t="s">
        <v>2622</v>
      </c>
      <c r="AM21" s="253" t="s">
        <v>968</v>
      </c>
      <c r="AN21" s="253" t="s">
        <v>2622</v>
      </c>
      <c r="AO21" s="253" t="s">
        <v>968</v>
      </c>
      <c r="AP21" s="253" t="s">
        <v>1153</v>
      </c>
      <c r="AQ21" s="253" t="s">
        <v>968</v>
      </c>
      <c r="AR21" s="253" t="s">
        <v>1153</v>
      </c>
      <c r="AS21" s="253" t="s">
        <v>968</v>
      </c>
      <c r="AT21" s="253" t="s">
        <v>1153</v>
      </c>
      <c r="AU21" s="253" t="s">
        <v>968</v>
      </c>
      <c r="AV21" s="253" t="s">
        <v>1153</v>
      </c>
      <c r="AW21" s="253" t="s">
        <v>968</v>
      </c>
      <c r="AX21" s="253" t="s">
        <v>1153</v>
      </c>
      <c r="AY21" s="44" t="s">
        <v>968</v>
      </c>
      <c r="AZ21" s="269" t="s">
        <v>781</v>
      </c>
      <c r="BA21" s="336">
        <v>43122</v>
      </c>
      <c r="BB21" s="269" t="s">
        <v>4408</v>
      </c>
      <c r="BC21" s="340"/>
      <c r="BD21" s="297"/>
      <c r="BE21" s="297"/>
      <c r="BF21" s="297"/>
      <c r="BG21" s="297"/>
      <c r="BH21" s="280" t="s">
        <v>956</v>
      </c>
      <c r="BI21" s="340"/>
      <c r="BJ21" s="340"/>
      <c r="BO21" s="301"/>
      <c r="BP21" s="301"/>
      <c r="BQ21" s="301"/>
      <c r="BR21" s="301"/>
    </row>
    <row r="22" spans="1:70" s="298" customFormat="1" ht="115.5" hidden="1" customHeight="1">
      <c r="A22" s="342" t="s">
        <v>1729</v>
      </c>
      <c r="B22" s="313" t="s">
        <v>6571</v>
      </c>
      <c r="C22" s="328">
        <v>42661</v>
      </c>
      <c r="D22" s="328" t="s">
        <v>4308</v>
      </c>
      <c r="E22" s="342" t="s">
        <v>1030</v>
      </c>
      <c r="F22" s="301" t="s">
        <v>6576</v>
      </c>
      <c r="G22" s="44" t="s">
        <v>259</v>
      </c>
      <c r="H22" s="44" t="s">
        <v>260</v>
      </c>
      <c r="I22" s="44" t="s">
        <v>261</v>
      </c>
      <c r="J22" s="253" t="s">
        <v>8842</v>
      </c>
      <c r="K22" s="340">
        <v>1</v>
      </c>
      <c r="L22" s="825">
        <v>42736</v>
      </c>
      <c r="M22" s="825">
        <v>43100</v>
      </c>
      <c r="N22" s="275">
        <f t="shared" si="1"/>
        <v>52</v>
      </c>
      <c r="O22" s="389">
        <v>1</v>
      </c>
      <c r="P22" s="301" t="s">
        <v>112</v>
      </c>
      <c r="Q22" s="301"/>
      <c r="R22" s="44" t="s">
        <v>949</v>
      </c>
      <c r="S22" s="387">
        <f t="shared" si="0"/>
        <v>243</v>
      </c>
      <c r="T22" s="301" t="s">
        <v>937</v>
      </c>
      <c r="U22" s="301" t="s">
        <v>937</v>
      </c>
      <c r="V22" s="301" t="s">
        <v>6559</v>
      </c>
      <c r="W22" s="44" t="s">
        <v>949</v>
      </c>
      <c r="X22" s="253" t="s">
        <v>968</v>
      </c>
      <c r="Y22" s="253" t="s">
        <v>968</v>
      </c>
      <c r="Z22" s="253" t="s">
        <v>968</v>
      </c>
      <c r="AA22" s="253" t="s">
        <v>968</v>
      </c>
      <c r="AB22" s="253" t="s">
        <v>968</v>
      </c>
      <c r="AC22" s="253" t="s">
        <v>968</v>
      </c>
      <c r="AD22" s="253" t="s">
        <v>968</v>
      </c>
      <c r="AE22" s="253" t="s">
        <v>968</v>
      </c>
      <c r="AF22" s="253" t="s">
        <v>1817</v>
      </c>
      <c r="AG22" s="253" t="s">
        <v>968</v>
      </c>
      <c r="AH22" s="253" t="s">
        <v>1817</v>
      </c>
      <c r="AI22" s="253" t="s">
        <v>968</v>
      </c>
      <c r="AJ22" s="253" t="s">
        <v>968</v>
      </c>
      <c r="AK22" s="253" t="s">
        <v>968</v>
      </c>
      <c r="AL22" s="253" t="s">
        <v>2622</v>
      </c>
      <c r="AM22" s="253" t="s">
        <v>968</v>
      </c>
      <c r="AN22" s="253" t="s">
        <v>2622</v>
      </c>
      <c r="AO22" s="253" t="s">
        <v>968</v>
      </c>
      <c r="AP22" s="253" t="s">
        <v>1153</v>
      </c>
      <c r="AQ22" s="253" t="s">
        <v>968</v>
      </c>
      <c r="AR22" s="253" t="s">
        <v>1153</v>
      </c>
      <c r="AS22" s="253" t="s">
        <v>968</v>
      </c>
      <c r="AT22" s="253" t="s">
        <v>1153</v>
      </c>
      <c r="AU22" s="253" t="s">
        <v>968</v>
      </c>
      <c r="AV22" s="253" t="s">
        <v>1153</v>
      </c>
      <c r="AW22" s="253" t="s">
        <v>968</v>
      </c>
      <c r="AX22" s="253" t="s">
        <v>1153</v>
      </c>
      <c r="AY22" s="44" t="s">
        <v>968</v>
      </c>
      <c r="AZ22" s="269" t="s">
        <v>781</v>
      </c>
      <c r="BA22" s="336">
        <v>43122</v>
      </c>
      <c r="BB22" s="269" t="s">
        <v>4408</v>
      </c>
      <c r="BC22" s="340"/>
      <c r="BD22" s="297"/>
      <c r="BE22" s="297"/>
      <c r="BF22" s="297"/>
      <c r="BG22" s="297"/>
      <c r="BH22" s="280" t="s">
        <v>956</v>
      </c>
      <c r="BI22" s="340"/>
      <c r="BJ22" s="340"/>
      <c r="BO22" s="301"/>
      <c r="BP22" s="301"/>
      <c r="BQ22" s="301"/>
      <c r="BR22" s="301"/>
    </row>
    <row r="23" spans="1:70" s="298" customFormat="1" ht="115.5" hidden="1" customHeight="1">
      <c r="A23" s="342" t="s">
        <v>1730</v>
      </c>
      <c r="B23" s="313" t="s">
        <v>6571</v>
      </c>
      <c r="C23" s="328">
        <v>42661</v>
      </c>
      <c r="D23" s="328" t="s">
        <v>4308</v>
      </c>
      <c r="E23" s="342" t="s">
        <v>1030</v>
      </c>
      <c r="F23" s="301" t="s">
        <v>6577</v>
      </c>
      <c r="G23" s="44" t="s">
        <v>262</v>
      </c>
      <c r="H23" s="44" t="s">
        <v>263</v>
      </c>
      <c r="I23" s="44" t="s">
        <v>264</v>
      </c>
      <c r="J23" s="253" t="s">
        <v>207</v>
      </c>
      <c r="K23" s="340">
        <v>1</v>
      </c>
      <c r="L23" s="825">
        <v>42100</v>
      </c>
      <c r="M23" s="825">
        <v>42104</v>
      </c>
      <c r="N23" s="275">
        <f t="shared" si="1"/>
        <v>1</v>
      </c>
      <c r="O23" s="341">
        <v>1</v>
      </c>
      <c r="P23" s="301" t="s">
        <v>252</v>
      </c>
      <c r="Q23" s="301"/>
      <c r="R23" s="44" t="s">
        <v>986</v>
      </c>
      <c r="S23" s="387">
        <f t="shared" si="0"/>
        <v>192</v>
      </c>
      <c r="T23" s="301" t="s">
        <v>937</v>
      </c>
      <c r="U23" s="301" t="s">
        <v>937</v>
      </c>
      <c r="V23" s="301" t="s">
        <v>6559</v>
      </c>
      <c r="W23" s="301" t="s">
        <v>986</v>
      </c>
      <c r="X23" s="301" t="s">
        <v>986</v>
      </c>
      <c r="Y23" s="301" t="s">
        <v>986</v>
      </c>
      <c r="Z23" s="301" t="s">
        <v>986</v>
      </c>
      <c r="AA23" s="301" t="s">
        <v>986</v>
      </c>
      <c r="AB23" s="301" t="s">
        <v>986</v>
      </c>
      <c r="AC23" s="301" t="s">
        <v>986</v>
      </c>
      <c r="AD23" s="301" t="s">
        <v>986</v>
      </c>
      <c r="AE23" s="301" t="s">
        <v>986</v>
      </c>
      <c r="AF23" s="301" t="s">
        <v>1153</v>
      </c>
      <c r="AG23" s="301" t="s">
        <v>986</v>
      </c>
      <c r="AH23" s="301" t="s">
        <v>1153</v>
      </c>
      <c r="AI23" s="301" t="s">
        <v>986</v>
      </c>
      <c r="AJ23" s="301" t="s">
        <v>1153</v>
      </c>
      <c r="AK23" s="301" t="s">
        <v>986</v>
      </c>
      <c r="AL23" s="301" t="s">
        <v>1153</v>
      </c>
      <c r="AM23" s="301" t="s">
        <v>986</v>
      </c>
      <c r="AN23" s="301" t="s">
        <v>1153</v>
      </c>
      <c r="AO23" s="301" t="s">
        <v>986</v>
      </c>
      <c r="AP23" s="301" t="s">
        <v>1153</v>
      </c>
      <c r="AQ23" s="301" t="s">
        <v>986</v>
      </c>
      <c r="AR23" s="301" t="s">
        <v>1153</v>
      </c>
      <c r="AS23" s="301" t="s">
        <v>986</v>
      </c>
      <c r="AT23" s="301" t="s">
        <v>1153</v>
      </c>
      <c r="AU23" s="301" t="s">
        <v>986</v>
      </c>
      <c r="AV23" s="301" t="s">
        <v>1153</v>
      </c>
      <c r="AW23" s="301" t="s">
        <v>986</v>
      </c>
      <c r="AX23" s="301" t="s">
        <v>1153</v>
      </c>
      <c r="AY23" s="301" t="s">
        <v>986</v>
      </c>
      <c r="AZ23" s="340" t="s">
        <v>4410</v>
      </c>
      <c r="BA23" s="336">
        <v>43122</v>
      </c>
      <c r="BB23" s="340" t="s">
        <v>4410</v>
      </c>
      <c r="BC23" s="340" t="s">
        <v>1153</v>
      </c>
      <c r="BD23" s="301" t="s">
        <v>6559</v>
      </c>
      <c r="BE23" s="340" t="s">
        <v>1153</v>
      </c>
      <c r="BF23" s="340" t="s">
        <v>1153</v>
      </c>
      <c r="BG23" s="340" t="s">
        <v>1153</v>
      </c>
      <c r="BH23" s="340" t="s">
        <v>4410</v>
      </c>
      <c r="BI23" s="340" t="s">
        <v>1153</v>
      </c>
      <c r="BJ23" s="340" t="s">
        <v>1153</v>
      </c>
      <c r="BO23" s="301"/>
      <c r="BP23" s="301"/>
      <c r="BQ23" s="301"/>
      <c r="BR23" s="301"/>
    </row>
    <row r="24" spans="1:70" s="298" customFormat="1" ht="115.5" hidden="1" customHeight="1">
      <c r="A24" s="342" t="s">
        <v>1731</v>
      </c>
      <c r="B24" s="313" t="s">
        <v>6571</v>
      </c>
      <c r="C24" s="328">
        <v>42661</v>
      </c>
      <c r="D24" s="328" t="s">
        <v>4308</v>
      </c>
      <c r="E24" s="342" t="s">
        <v>1030</v>
      </c>
      <c r="F24" s="301" t="s">
        <v>6578</v>
      </c>
      <c r="G24" s="44" t="s">
        <v>265</v>
      </c>
      <c r="H24" s="44" t="s">
        <v>253</v>
      </c>
      <c r="I24" s="44" t="s">
        <v>254</v>
      </c>
      <c r="J24" s="253" t="s">
        <v>255</v>
      </c>
      <c r="K24" s="340">
        <v>1</v>
      </c>
      <c r="L24" s="825">
        <v>42755</v>
      </c>
      <c r="M24" s="825">
        <v>43100</v>
      </c>
      <c r="N24" s="275">
        <f t="shared" si="1"/>
        <v>50</v>
      </c>
      <c r="O24" s="389">
        <v>1</v>
      </c>
      <c r="P24" s="301" t="s">
        <v>112</v>
      </c>
      <c r="Q24" s="301"/>
      <c r="R24" s="44" t="s">
        <v>983</v>
      </c>
      <c r="S24" s="387">
        <f t="shared" si="0"/>
        <v>130</v>
      </c>
      <c r="T24" s="301" t="s">
        <v>937</v>
      </c>
      <c r="U24" s="301" t="s">
        <v>937</v>
      </c>
      <c r="V24" s="301" t="s">
        <v>6559</v>
      </c>
      <c r="W24" s="44" t="s">
        <v>983</v>
      </c>
      <c r="X24" s="253" t="s">
        <v>968</v>
      </c>
      <c r="Y24" s="253" t="s">
        <v>968</v>
      </c>
      <c r="Z24" s="253" t="s">
        <v>968</v>
      </c>
      <c r="AA24" s="253" t="s">
        <v>968</v>
      </c>
      <c r="AB24" s="253" t="s">
        <v>968</v>
      </c>
      <c r="AC24" s="253" t="s">
        <v>968</v>
      </c>
      <c r="AD24" s="253" t="s">
        <v>968</v>
      </c>
      <c r="AE24" s="253" t="s">
        <v>968</v>
      </c>
      <c r="AF24" s="253" t="s">
        <v>1817</v>
      </c>
      <c r="AG24" s="253" t="s">
        <v>968</v>
      </c>
      <c r="AH24" s="253" t="s">
        <v>1817</v>
      </c>
      <c r="AI24" s="253" t="s">
        <v>968</v>
      </c>
      <c r="AJ24" s="253" t="s">
        <v>968</v>
      </c>
      <c r="AK24" s="253" t="s">
        <v>968</v>
      </c>
      <c r="AL24" s="253" t="s">
        <v>2622</v>
      </c>
      <c r="AM24" s="253" t="s">
        <v>968</v>
      </c>
      <c r="AN24" s="253" t="s">
        <v>2622</v>
      </c>
      <c r="AO24" s="253" t="s">
        <v>968</v>
      </c>
      <c r="AP24" s="253" t="s">
        <v>1153</v>
      </c>
      <c r="AQ24" s="253" t="s">
        <v>968</v>
      </c>
      <c r="AR24" s="253" t="s">
        <v>1153</v>
      </c>
      <c r="AS24" s="253" t="s">
        <v>968</v>
      </c>
      <c r="AT24" s="253" t="s">
        <v>1153</v>
      </c>
      <c r="AU24" s="253" t="s">
        <v>968</v>
      </c>
      <c r="AV24" s="253" t="s">
        <v>1153</v>
      </c>
      <c r="AW24" s="253" t="s">
        <v>968</v>
      </c>
      <c r="AX24" s="253" t="s">
        <v>1153</v>
      </c>
      <c r="AY24" s="44" t="s">
        <v>968</v>
      </c>
      <c r="AZ24" s="269" t="s">
        <v>781</v>
      </c>
      <c r="BA24" s="336">
        <v>43122</v>
      </c>
      <c r="BB24" s="269" t="s">
        <v>4408</v>
      </c>
      <c r="BC24" s="340"/>
      <c r="BD24" s="297"/>
      <c r="BE24" s="297"/>
      <c r="BF24" s="297"/>
      <c r="BG24" s="297"/>
      <c r="BH24" s="280" t="s">
        <v>956</v>
      </c>
      <c r="BI24" s="340"/>
      <c r="BJ24" s="340"/>
      <c r="BO24" s="301"/>
      <c r="BP24" s="301"/>
      <c r="BQ24" s="301"/>
      <c r="BR24" s="301"/>
    </row>
    <row r="25" spans="1:70" s="298" customFormat="1" ht="115.5" hidden="1" customHeight="1">
      <c r="A25" s="342" t="s">
        <v>1732</v>
      </c>
      <c r="B25" s="313" t="s">
        <v>6571</v>
      </c>
      <c r="C25" s="328">
        <v>42661</v>
      </c>
      <c r="D25" s="328" t="s">
        <v>4308</v>
      </c>
      <c r="E25" s="342" t="s">
        <v>1030</v>
      </c>
      <c r="F25" s="301" t="s">
        <v>6579</v>
      </c>
      <c r="G25" s="44" t="s">
        <v>262</v>
      </c>
      <c r="H25" s="44" t="s">
        <v>250</v>
      </c>
      <c r="I25" s="44" t="s">
        <v>251</v>
      </c>
      <c r="J25" s="253" t="s">
        <v>207</v>
      </c>
      <c r="K25" s="340">
        <v>1</v>
      </c>
      <c r="L25" s="825">
        <v>42100</v>
      </c>
      <c r="M25" s="825">
        <v>42104</v>
      </c>
      <c r="N25" s="275">
        <f t="shared" si="1"/>
        <v>1</v>
      </c>
      <c r="O25" s="389">
        <v>1</v>
      </c>
      <c r="P25" s="301" t="s">
        <v>252</v>
      </c>
      <c r="Q25" s="301"/>
      <c r="R25" s="44" t="s">
        <v>986</v>
      </c>
      <c r="S25" s="387">
        <f t="shared" si="0"/>
        <v>192</v>
      </c>
      <c r="T25" s="301" t="s">
        <v>937</v>
      </c>
      <c r="U25" s="301" t="s">
        <v>937</v>
      </c>
      <c r="V25" s="301" t="s">
        <v>6559</v>
      </c>
      <c r="W25" s="301" t="s">
        <v>986</v>
      </c>
      <c r="X25" s="301" t="s">
        <v>986</v>
      </c>
      <c r="Y25" s="301" t="s">
        <v>986</v>
      </c>
      <c r="Z25" s="301" t="s">
        <v>986</v>
      </c>
      <c r="AA25" s="301" t="s">
        <v>986</v>
      </c>
      <c r="AB25" s="301" t="s">
        <v>986</v>
      </c>
      <c r="AC25" s="301" t="s">
        <v>986</v>
      </c>
      <c r="AD25" s="301" t="s">
        <v>986</v>
      </c>
      <c r="AE25" s="301" t="s">
        <v>986</v>
      </c>
      <c r="AF25" s="301" t="s">
        <v>1153</v>
      </c>
      <c r="AG25" s="301" t="s">
        <v>986</v>
      </c>
      <c r="AH25" s="301" t="s">
        <v>1153</v>
      </c>
      <c r="AI25" s="301" t="s">
        <v>986</v>
      </c>
      <c r="AJ25" s="301" t="s">
        <v>1153</v>
      </c>
      <c r="AK25" s="301" t="s">
        <v>986</v>
      </c>
      <c r="AL25" s="301" t="s">
        <v>1153</v>
      </c>
      <c r="AM25" s="301" t="s">
        <v>986</v>
      </c>
      <c r="AN25" s="301" t="s">
        <v>1153</v>
      </c>
      <c r="AO25" s="301" t="s">
        <v>986</v>
      </c>
      <c r="AP25" s="301" t="s">
        <v>1153</v>
      </c>
      <c r="AQ25" s="301" t="s">
        <v>986</v>
      </c>
      <c r="AR25" s="301" t="s">
        <v>1153</v>
      </c>
      <c r="AS25" s="301" t="s">
        <v>986</v>
      </c>
      <c r="AT25" s="301" t="s">
        <v>1153</v>
      </c>
      <c r="AU25" s="301" t="s">
        <v>986</v>
      </c>
      <c r="AV25" s="301" t="s">
        <v>1153</v>
      </c>
      <c r="AW25" s="301" t="s">
        <v>986</v>
      </c>
      <c r="AX25" s="301" t="s">
        <v>1153</v>
      </c>
      <c r="AY25" s="301" t="s">
        <v>986</v>
      </c>
      <c r="AZ25" s="340" t="s">
        <v>4410</v>
      </c>
      <c r="BA25" s="336">
        <v>43122</v>
      </c>
      <c r="BB25" s="340" t="s">
        <v>4410</v>
      </c>
      <c r="BC25" s="340" t="s">
        <v>1153</v>
      </c>
      <c r="BD25" s="301" t="s">
        <v>6559</v>
      </c>
      <c r="BE25" s="340" t="s">
        <v>1153</v>
      </c>
      <c r="BF25" s="340" t="s">
        <v>1153</v>
      </c>
      <c r="BG25" s="340" t="s">
        <v>1153</v>
      </c>
      <c r="BH25" s="340" t="s">
        <v>4410</v>
      </c>
      <c r="BI25" s="340" t="s">
        <v>1153</v>
      </c>
      <c r="BJ25" s="340" t="s">
        <v>1153</v>
      </c>
      <c r="BO25" s="301"/>
      <c r="BP25" s="301"/>
      <c r="BQ25" s="301"/>
      <c r="BR25" s="301"/>
    </row>
    <row r="26" spans="1:70" s="298" customFormat="1" ht="115.5" hidden="1" customHeight="1">
      <c r="A26" s="342" t="s">
        <v>1733</v>
      </c>
      <c r="B26" s="313" t="s">
        <v>6571</v>
      </c>
      <c r="C26" s="328">
        <v>42661</v>
      </c>
      <c r="D26" s="328" t="s">
        <v>4308</v>
      </c>
      <c r="E26" s="342" t="s">
        <v>1030</v>
      </c>
      <c r="F26" s="301" t="s">
        <v>6580</v>
      </c>
      <c r="G26" s="44" t="s">
        <v>152</v>
      </c>
      <c r="H26" s="44" t="s">
        <v>153</v>
      </c>
      <c r="I26" s="44" t="s">
        <v>154</v>
      </c>
      <c r="J26" s="44" t="s">
        <v>28</v>
      </c>
      <c r="K26" s="340">
        <v>1</v>
      </c>
      <c r="L26" s="825">
        <v>42887</v>
      </c>
      <c r="M26" s="825">
        <v>43100</v>
      </c>
      <c r="N26" s="275">
        <f t="shared" si="1"/>
        <v>31</v>
      </c>
      <c r="O26" s="389">
        <v>1</v>
      </c>
      <c r="P26" s="301" t="s">
        <v>24</v>
      </c>
      <c r="Q26" s="301"/>
      <c r="R26" s="301" t="s">
        <v>985</v>
      </c>
      <c r="S26" s="387">
        <f t="shared" si="0"/>
        <v>368</v>
      </c>
      <c r="T26" s="301" t="s">
        <v>937</v>
      </c>
      <c r="U26" s="301" t="s">
        <v>937</v>
      </c>
      <c r="V26" s="301" t="s">
        <v>6559</v>
      </c>
      <c r="W26" s="301" t="s">
        <v>985</v>
      </c>
      <c r="X26" s="253" t="s">
        <v>968</v>
      </c>
      <c r="Y26" s="253" t="s">
        <v>968</v>
      </c>
      <c r="Z26" s="253" t="s">
        <v>968</v>
      </c>
      <c r="AA26" s="253" t="s">
        <v>968</v>
      </c>
      <c r="AB26" s="253" t="s">
        <v>968</v>
      </c>
      <c r="AC26" s="253" t="s">
        <v>968</v>
      </c>
      <c r="AD26" s="253" t="s">
        <v>968</v>
      </c>
      <c r="AE26" s="253" t="s">
        <v>968</v>
      </c>
      <c r="AF26" s="253" t="s">
        <v>1817</v>
      </c>
      <c r="AG26" s="253" t="s">
        <v>968</v>
      </c>
      <c r="AH26" s="253" t="s">
        <v>1817</v>
      </c>
      <c r="AI26" s="253" t="s">
        <v>968</v>
      </c>
      <c r="AJ26" s="253" t="s">
        <v>968</v>
      </c>
      <c r="AK26" s="253" t="s">
        <v>968</v>
      </c>
      <c r="AL26" s="253" t="s">
        <v>2622</v>
      </c>
      <c r="AM26" s="253" t="s">
        <v>968</v>
      </c>
      <c r="AN26" s="253" t="s">
        <v>2622</v>
      </c>
      <c r="AO26" s="253" t="s">
        <v>968</v>
      </c>
      <c r="AP26" s="253" t="s">
        <v>1153</v>
      </c>
      <c r="AQ26" s="253" t="s">
        <v>968</v>
      </c>
      <c r="AR26" s="253" t="s">
        <v>1153</v>
      </c>
      <c r="AS26" s="253" t="s">
        <v>968</v>
      </c>
      <c r="AT26" s="253" t="s">
        <v>1153</v>
      </c>
      <c r="AU26" s="253" t="s">
        <v>968</v>
      </c>
      <c r="AV26" s="253" t="s">
        <v>1153</v>
      </c>
      <c r="AW26" s="253" t="s">
        <v>968</v>
      </c>
      <c r="AX26" s="253" t="s">
        <v>1153</v>
      </c>
      <c r="AY26" s="44" t="s">
        <v>968</v>
      </c>
      <c r="AZ26" s="269" t="s">
        <v>781</v>
      </c>
      <c r="BA26" s="336">
        <v>43122</v>
      </c>
      <c r="BB26" s="269" t="s">
        <v>4393</v>
      </c>
      <c r="BC26" s="336">
        <v>44162</v>
      </c>
      <c r="BD26" s="141" t="s">
        <v>1890</v>
      </c>
      <c r="BE26" s="141" t="s">
        <v>1891</v>
      </c>
      <c r="BF26" s="141" t="s">
        <v>5660</v>
      </c>
      <c r="BG26" s="141" t="s">
        <v>5616</v>
      </c>
      <c r="BH26" s="280" t="s">
        <v>1889</v>
      </c>
      <c r="BI26" s="340" t="s">
        <v>2586</v>
      </c>
      <c r="BJ26" s="340"/>
      <c r="BO26" s="301"/>
      <c r="BP26" s="301"/>
      <c r="BQ26" s="301"/>
      <c r="BR26" s="301"/>
    </row>
    <row r="27" spans="1:70" s="298" customFormat="1" ht="115.5" hidden="1" customHeight="1">
      <c r="A27" s="342" t="s">
        <v>1734</v>
      </c>
      <c r="B27" s="313" t="s">
        <v>6571</v>
      </c>
      <c r="C27" s="328">
        <v>42661</v>
      </c>
      <c r="D27" s="328" t="s">
        <v>4307</v>
      </c>
      <c r="E27" s="342" t="s">
        <v>1031</v>
      </c>
      <c r="F27" s="301" t="s">
        <v>6581</v>
      </c>
      <c r="G27" s="44" t="s">
        <v>8843</v>
      </c>
      <c r="H27" s="44" t="s">
        <v>8844</v>
      </c>
      <c r="I27" s="44" t="s">
        <v>266</v>
      </c>
      <c r="J27" s="253" t="s">
        <v>267</v>
      </c>
      <c r="K27" s="340">
        <v>3</v>
      </c>
      <c r="L27" s="825">
        <v>42583</v>
      </c>
      <c r="M27" s="825">
        <v>43100</v>
      </c>
      <c r="N27" s="275">
        <f t="shared" si="1"/>
        <v>22</v>
      </c>
      <c r="O27" s="389">
        <v>3</v>
      </c>
      <c r="P27" s="301" t="s">
        <v>48</v>
      </c>
      <c r="Q27" s="301"/>
      <c r="R27" s="301" t="s">
        <v>1163</v>
      </c>
      <c r="S27" s="387">
        <f t="shared" si="0"/>
        <v>152</v>
      </c>
      <c r="T27" s="301" t="s">
        <v>937</v>
      </c>
      <c r="U27" s="301" t="s">
        <v>937</v>
      </c>
      <c r="V27" s="301" t="s">
        <v>6559</v>
      </c>
      <c r="W27" s="301" t="s">
        <v>8845</v>
      </c>
      <c r="X27" s="253" t="s">
        <v>968</v>
      </c>
      <c r="Y27" s="253" t="s">
        <v>968</v>
      </c>
      <c r="Z27" s="253" t="s">
        <v>968</v>
      </c>
      <c r="AA27" s="253" t="s">
        <v>968</v>
      </c>
      <c r="AB27" s="253" t="s">
        <v>968</v>
      </c>
      <c r="AC27" s="253" t="s">
        <v>968</v>
      </c>
      <c r="AD27" s="253" t="s">
        <v>968</v>
      </c>
      <c r="AE27" s="253" t="s">
        <v>968</v>
      </c>
      <c r="AF27" s="253" t="s">
        <v>1817</v>
      </c>
      <c r="AG27" s="253" t="s">
        <v>968</v>
      </c>
      <c r="AH27" s="253" t="s">
        <v>1817</v>
      </c>
      <c r="AI27" s="253" t="s">
        <v>968</v>
      </c>
      <c r="AJ27" s="253" t="s">
        <v>968</v>
      </c>
      <c r="AK27" s="253" t="s">
        <v>968</v>
      </c>
      <c r="AL27" s="253" t="s">
        <v>2622</v>
      </c>
      <c r="AM27" s="253" t="s">
        <v>968</v>
      </c>
      <c r="AN27" s="253" t="s">
        <v>2622</v>
      </c>
      <c r="AO27" s="253" t="s">
        <v>968</v>
      </c>
      <c r="AP27" s="253" t="s">
        <v>1153</v>
      </c>
      <c r="AQ27" s="253" t="s">
        <v>968</v>
      </c>
      <c r="AR27" s="253" t="s">
        <v>1153</v>
      </c>
      <c r="AS27" s="253" t="s">
        <v>968</v>
      </c>
      <c r="AT27" s="253" t="s">
        <v>1153</v>
      </c>
      <c r="AU27" s="253" t="s">
        <v>968</v>
      </c>
      <c r="AV27" s="253" t="s">
        <v>1153</v>
      </c>
      <c r="AW27" s="253" t="s">
        <v>968</v>
      </c>
      <c r="AX27" s="253" t="s">
        <v>1153</v>
      </c>
      <c r="AY27" s="44" t="s">
        <v>968</v>
      </c>
      <c r="AZ27" s="269" t="s">
        <v>781</v>
      </c>
      <c r="BA27" s="336">
        <v>43122</v>
      </c>
      <c r="BB27" s="269" t="s">
        <v>4408</v>
      </c>
      <c r="BC27" s="340"/>
      <c r="BD27" s="297"/>
      <c r="BE27" s="297"/>
      <c r="BF27" s="297"/>
      <c r="BG27" s="297"/>
      <c r="BH27" s="280" t="s">
        <v>956</v>
      </c>
      <c r="BI27" s="340"/>
      <c r="BJ27" s="340"/>
      <c r="BO27" s="301"/>
      <c r="BP27" s="301"/>
      <c r="BQ27" s="301"/>
      <c r="BR27" s="301"/>
    </row>
    <row r="28" spans="1:70" s="298" customFormat="1" ht="115.5" hidden="1" customHeight="1">
      <c r="A28" s="342" t="s">
        <v>1735</v>
      </c>
      <c r="B28" s="313" t="s">
        <v>6571</v>
      </c>
      <c r="C28" s="328">
        <v>42661</v>
      </c>
      <c r="D28" s="328" t="s">
        <v>4307</v>
      </c>
      <c r="E28" s="342" t="s">
        <v>1032</v>
      </c>
      <c r="F28" s="301" t="s">
        <v>8846</v>
      </c>
      <c r="G28" s="44" t="s">
        <v>8847</v>
      </c>
      <c r="H28" s="44" t="s">
        <v>4138</v>
      </c>
      <c r="I28" s="44" t="s">
        <v>268</v>
      </c>
      <c r="J28" s="253" t="s">
        <v>269</v>
      </c>
      <c r="K28" s="340">
        <v>1</v>
      </c>
      <c r="L28" s="825">
        <v>42583</v>
      </c>
      <c r="M28" s="825">
        <v>43100</v>
      </c>
      <c r="N28" s="275">
        <f t="shared" si="1"/>
        <v>22</v>
      </c>
      <c r="O28" s="389">
        <v>1</v>
      </c>
      <c r="P28" s="301" t="s">
        <v>48</v>
      </c>
      <c r="Q28" s="301"/>
      <c r="R28" s="301" t="s">
        <v>4139</v>
      </c>
      <c r="S28" s="387">
        <f t="shared" si="0"/>
        <v>225</v>
      </c>
      <c r="T28" s="301" t="s">
        <v>937</v>
      </c>
      <c r="U28" s="301" t="s">
        <v>937</v>
      </c>
      <c r="V28" s="301" t="s">
        <v>6559</v>
      </c>
      <c r="W28" s="301" t="s">
        <v>4139</v>
      </c>
      <c r="X28" s="253" t="s">
        <v>968</v>
      </c>
      <c r="Y28" s="253" t="s">
        <v>968</v>
      </c>
      <c r="Z28" s="253" t="s">
        <v>968</v>
      </c>
      <c r="AA28" s="253" t="s">
        <v>968</v>
      </c>
      <c r="AB28" s="253" t="s">
        <v>968</v>
      </c>
      <c r="AC28" s="253" t="s">
        <v>968</v>
      </c>
      <c r="AD28" s="253" t="s">
        <v>968</v>
      </c>
      <c r="AE28" s="253" t="s">
        <v>968</v>
      </c>
      <c r="AF28" s="253" t="s">
        <v>1817</v>
      </c>
      <c r="AG28" s="253" t="s">
        <v>968</v>
      </c>
      <c r="AH28" s="253" t="s">
        <v>1817</v>
      </c>
      <c r="AI28" s="253" t="s">
        <v>968</v>
      </c>
      <c r="AJ28" s="253" t="s">
        <v>968</v>
      </c>
      <c r="AK28" s="253" t="s">
        <v>968</v>
      </c>
      <c r="AL28" s="253" t="s">
        <v>2622</v>
      </c>
      <c r="AM28" s="253" t="s">
        <v>968</v>
      </c>
      <c r="AN28" s="253" t="s">
        <v>2622</v>
      </c>
      <c r="AO28" s="253" t="s">
        <v>968</v>
      </c>
      <c r="AP28" s="253" t="s">
        <v>1153</v>
      </c>
      <c r="AQ28" s="253" t="s">
        <v>968</v>
      </c>
      <c r="AR28" s="253" t="s">
        <v>1153</v>
      </c>
      <c r="AS28" s="253" t="s">
        <v>968</v>
      </c>
      <c r="AT28" s="253" t="s">
        <v>1153</v>
      </c>
      <c r="AU28" s="253" t="s">
        <v>968</v>
      </c>
      <c r="AV28" s="253" t="s">
        <v>1153</v>
      </c>
      <c r="AW28" s="253" t="s">
        <v>968</v>
      </c>
      <c r="AX28" s="253" t="s">
        <v>1153</v>
      </c>
      <c r="AY28" s="44" t="s">
        <v>968</v>
      </c>
      <c r="AZ28" s="269" t="s">
        <v>781</v>
      </c>
      <c r="BA28" s="336">
        <v>43122</v>
      </c>
      <c r="BB28" s="269" t="s">
        <v>4408</v>
      </c>
      <c r="BC28" s="340"/>
      <c r="BD28" s="297"/>
      <c r="BE28" s="297"/>
      <c r="BF28" s="297"/>
      <c r="BG28" s="297"/>
      <c r="BH28" s="280" t="s">
        <v>956</v>
      </c>
      <c r="BI28" s="340"/>
      <c r="BJ28" s="340"/>
      <c r="BO28" s="141" t="s">
        <v>5348</v>
      </c>
      <c r="BP28" s="301"/>
      <c r="BQ28" s="301"/>
      <c r="BR28" s="301"/>
    </row>
    <row r="29" spans="1:70" s="298" customFormat="1" ht="115.5" hidden="1" customHeight="1">
      <c r="A29" s="342" t="s">
        <v>1736</v>
      </c>
      <c r="B29" s="313" t="s">
        <v>6571</v>
      </c>
      <c r="C29" s="328">
        <v>42661</v>
      </c>
      <c r="D29" s="328" t="s">
        <v>4307</v>
      </c>
      <c r="E29" s="342" t="s">
        <v>1032</v>
      </c>
      <c r="F29" s="301" t="s">
        <v>8848</v>
      </c>
      <c r="G29" s="44" t="s">
        <v>301</v>
      </c>
      <c r="H29" s="44" t="s">
        <v>8849</v>
      </c>
      <c r="I29" s="44" t="s">
        <v>302</v>
      </c>
      <c r="J29" s="253" t="s">
        <v>66</v>
      </c>
      <c r="K29" s="340">
        <v>1</v>
      </c>
      <c r="L29" s="825">
        <v>42856</v>
      </c>
      <c r="M29" s="825">
        <v>43100</v>
      </c>
      <c r="N29" s="275">
        <f t="shared" si="1"/>
        <v>35</v>
      </c>
      <c r="O29" s="389">
        <v>1</v>
      </c>
      <c r="P29" s="301" t="s">
        <v>48</v>
      </c>
      <c r="Q29" s="301"/>
      <c r="R29" s="301" t="s">
        <v>4139</v>
      </c>
      <c r="S29" s="387">
        <f t="shared" si="0"/>
        <v>225</v>
      </c>
      <c r="T29" s="301" t="s">
        <v>937</v>
      </c>
      <c r="U29" s="301" t="s">
        <v>937</v>
      </c>
      <c r="V29" s="301" t="s">
        <v>6559</v>
      </c>
      <c r="W29" s="301" t="s">
        <v>4139</v>
      </c>
      <c r="X29" s="253" t="s">
        <v>968</v>
      </c>
      <c r="Y29" s="253" t="s">
        <v>968</v>
      </c>
      <c r="Z29" s="253" t="s">
        <v>968</v>
      </c>
      <c r="AA29" s="253" t="s">
        <v>968</v>
      </c>
      <c r="AB29" s="253" t="s">
        <v>968</v>
      </c>
      <c r="AC29" s="253" t="s">
        <v>968</v>
      </c>
      <c r="AD29" s="253" t="s">
        <v>968</v>
      </c>
      <c r="AE29" s="253" t="s">
        <v>968</v>
      </c>
      <c r="AF29" s="253" t="s">
        <v>1817</v>
      </c>
      <c r="AG29" s="253" t="s">
        <v>968</v>
      </c>
      <c r="AH29" s="253" t="s">
        <v>1817</v>
      </c>
      <c r="AI29" s="253" t="s">
        <v>968</v>
      </c>
      <c r="AJ29" s="253" t="s">
        <v>968</v>
      </c>
      <c r="AK29" s="253" t="s">
        <v>968</v>
      </c>
      <c r="AL29" s="253" t="s">
        <v>2622</v>
      </c>
      <c r="AM29" s="253" t="s">
        <v>968</v>
      </c>
      <c r="AN29" s="253" t="s">
        <v>2622</v>
      </c>
      <c r="AO29" s="253" t="s">
        <v>968</v>
      </c>
      <c r="AP29" s="253" t="s">
        <v>1153</v>
      </c>
      <c r="AQ29" s="253" t="s">
        <v>968</v>
      </c>
      <c r="AR29" s="253" t="s">
        <v>1153</v>
      </c>
      <c r="AS29" s="253" t="s">
        <v>968</v>
      </c>
      <c r="AT29" s="253" t="s">
        <v>1153</v>
      </c>
      <c r="AU29" s="253" t="s">
        <v>968</v>
      </c>
      <c r="AV29" s="253" t="s">
        <v>1153</v>
      </c>
      <c r="AW29" s="253" t="s">
        <v>968</v>
      </c>
      <c r="AX29" s="253" t="s">
        <v>1153</v>
      </c>
      <c r="AY29" s="44" t="s">
        <v>968</v>
      </c>
      <c r="AZ29" s="269" t="s">
        <v>781</v>
      </c>
      <c r="BA29" s="336">
        <v>43122</v>
      </c>
      <c r="BB29" s="269" t="s">
        <v>4408</v>
      </c>
      <c r="BC29" s="340"/>
      <c r="BD29" s="297"/>
      <c r="BE29" s="297"/>
      <c r="BF29" s="297"/>
      <c r="BG29" s="297"/>
      <c r="BH29" s="280" t="s">
        <v>956</v>
      </c>
      <c r="BI29" s="340"/>
      <c r="BJ29" s="340"/>
      <c r="BO29" s="141" t="s">
        <v>5348</v>
      </c>
      <c r="BP29" s="301"/>
      <c r="BQ29" s="301"/>
      <c r="BR29" s="301"/>
    </row>
    <row r="30" spans="1:70" s="298" customFormat="1" ht="115.5" hidden="1" customHeight="1">
      <c r="A30" s="342" t="s">
        <v>1737</v>
      </c>
      <c r="B30" s="253" t="s">
        <v>6582</v>
      </c>
      <c r="C30" s="328">
        <v>42661</v>
      </c>
      <c r="D30" s="328"/>
      <c r="E30" s="342" t="s">
        <v>1020</v>
      </c>
      <c r="F30" s="301" t="s">
        <v>6583</v>
      </c>
      <c r="G30" s="44" t="s">
        <v>129</v>
      </c>
      <c r="H30" s="44" t="s">
        <v>133</v>
      </c>
      <c r="I30" s="44" t="s">
        <v>133</v>
      </c>
      <c r="J30" s="253" t="s">
        <v>38</v>
      </c>
      <c r="K30" s="340">
        <v>1</v>
      </c>
      <c r="L30" s="825">
        <v>42737</v>
      </c>
      <c r="M30" s="825">
        <v>43100</v>
      </c>
      <c r="N30" s="275">
        <f t="shared" si="1"/>
        <v>52</v>
      </c>
      <c r="O30" s="389">
        <v>1</v>
      </c>
      <c r="P30" s="44" t="s">
        <v>24</v>
      </c>
      <c r="Q30" s="44"/>
      <c r="R30" s="301" t="s">
        <v>990</v>
      </c>
      <c r="S30" s="387">
        <f t="shared" si="0"/>
        <v>211</v>
      </c>
      <c r="T30" s="301" t="s">
        <v>937</v>
      </c>
      <c r="U30" s="301" t="s">
        <v>937</v>
      </c>
      <c r="V30" s="44" t="s">
        <v>6559</v>
      </c>
      <c r="W30" s="301" t="s">
        <v>990</v>
      </c>
      <c r="X30" s="253" t="s">
        <v>968</v>
      </c>
      <c r="Y30" s="253" t="s">
        <v>968</v>
      </c>
      <c r="Z30" s="253" t="s">
        <v>968</v>
      </c>
      <c r="AA30" s="253" t="s">
        <v>968</v>
      </c>
      <c r="AB30" s="253" t="s">
        <v>968</v>
      </c>
      <c r="AC30" s="253" t="s">
        <v>968</v>
      </c>
      <c r="AD30" s="253" t="s">
        <v>968</v>
      </c>
      <c r="AE30" s="253" t="s">
        <v>968</v>
      </c>
      <c r="AF30" s="253" t="s">
        <v>1817</v>
      </c>
      <c r="AG30" s="253" t="s">
        <v>968</v>
      </c>
      <c r="AH30" s="253" t="s">
        <v>1817</v>
      </c>
      <c r="AI30" s="253" t="s">
        <v>968</v>
      </c>
      <c r="AJ30" s="253" t="s">
        <v>968</v>
      </c>
      <c r="AK30" s="253" t="s">
        <v>968</v>
      </c>
      <c r="AL30" s="253" t="s">
        <v>2622</v>
      </c>
      <c r="AM30" s="253" t="s">
        <v>968</v>
      </c>
      <c r="AN30" s="253" t="s">
        <v>2622</v>
      </c>
      <c r="AO30" s="253" t="s">
        <v>968</v>
      </c>
      <c r="AP30" s="253" t="s">
        <v>1153</v>
      </c>
      <c r="AQ30" s="253" t="s">
        <v>968</v>
      </c>
      <c r="AR30" s="253" t="s">
        <v>1153</v>
      </c>
      <c r="AS30" s="253" t="s">
        <v>968</v>
      </c>
      <c r="AT30" s="253" t="s">
        <v>1153</v>
      </c>
      <c r="AU30" s="253" t="s">
        <v>968</v>
      </c>
      <c r="AV30" s="253" t="s">
        <v>1153</v>
      </c>
      <c r="AW30" s="253" t="s">
        <v>968</v>
      </c>
      <c r="AX30" s="253" t="s">
        <v>1153</v>
      </c>
      <c r="AY30" s="44" t="s">
        <v>968</v>
      </c>
      <c r="AZ30" s="269" t="s">
        <v>781</v>
      </c>
      <c r="BA30" s="336">
        <v>43122</v>
      </c>
      <c r="BB30" s="269" t="s">
        <v>4408</v>
      </c>
      <c r="BC30" s="340"/>
      <c r="BD30" s="297"/>
      <c r="BE30" s="297"/>
      <c r="BF30" s="297"/>
      <c r="BG30" s="297"/>
      <c r="BH30" s="280" t="s">
        <v>956</v>
      </c>
      <c r="BI30" s="340"/>
      <c r="BJ30" s="340"/>
      <c r="BO30" s="44"/>
      <c r="BP30" s="44"/>
      <c r="BQ30" s="44"/>
      <c r="BR30" s="44"/>
    </row>
    <row r="31" spans="1:70" s="298" customFormat="1" ht="115.5" hidden="1" customHeight="1">
      <c r="A31" s="342" t="s">
        <v>1738</v>
      </c>
      <c r="B31" s="253" t="s">
        <v>6582</v>
      </c>
      <c r="C31" s="328">
        <v>42661</v>
      </c>
      <c r="D31" s="328"/>
      <c r="E31" s="342" t="s">
        <v>1108</v>
      </c>
      <c r="F31" s="301" t="s">
        <v>6584</v>
      </c>
      <c r="G31" s="44" t="s">
        <v>159</v>
      </c>
      <c r="H31" s="44" t="s">
        <v>160</v>
      </c>
      <c r="I31" s="44" t="s">
        <v>43</v>
      </c>
      <c r="J31" s="253" t="s">
        <v>28</v>
      </c>
      <c r="K31" s="340">
        <v>1</v>
      </c>
      <c r="L31" s="825">
        <v>42737</v>
      </c>
      <c r="M31" s="825">
        <v>43100</v>
      </c>
      <c r="N31" s="275">
        <f t="shared" si="1"/>
        <v>52</v>
      </c>
      <c r="O31" s="389">
        <v>1</v>
      </c>
      <c r="P31" s="301" t="s">
        <v>24</v>
      </c>
      <c r="Q31" s="301"/>
      <c r="R31" s="301" t="s">
        <v>991</v>
      </c>
      <c r="S31" s="387">
        <f t="shared" si="0"/>
        <v>344</v>
      </c>
      <c r="T31" s="301" t="s">
        <v>937</v>
      </c>
      <c r="U31" s="301" t="s">
        <v>937</v>
      </c>
      <c r="V31" s="301" t="s">
        <v>6559</v>
      </c>
      <c r="W31" s="301" t="s">
        <v>991</v>
      </c>
      <c r="X31" s="253" t="s">
        <v>968</v>
      </c>
      <c r="Y31" s="253" t="s">
        <v>968</v>
      </c>
      <c r="Z31" s="253" t="s">
        <v>968</v>
      </c>
      <c r="AA31" s="253" t="s">
        <v>968</v>
      </c>
      <c r="AB31" s="253" t="s">
        <v>968</v>
      </c>
      <c r="AC31" s="253" t="s">
        <v>968</v>
      </c>
      <c r="AD31" s="253" t="s">
        <v>968</v>
      </c>
      <c r="AE31" s="253" t="s">
        <v>968</v>
      </c>
      <c r="AF31" s="253" t="s">
        <v>1817</v>
      </c>
      <c r="AG31" s="253" t="s">
        <v>968</v>
      </c>
      <c r="AH31" s="253" t="s">
        <v>1817</v>
      </c>
      <c r="AI31" s="253" t="s">
        <v>968</v>
      </c>
      <c r="AJ31" s="253" t="s">
        <v>968</v>
      </c>
      <c r="AK31" s="253" t="s">
        <v>968</v>
      </c>
      <c r="AL31" s="253" t="s">
        <v>2622</v>
      </c>
      <c r="AM31" s="253" t="s">
        <v>968</v>
      </c>
      <c r="AN31" s="253" t="s">
        <v>2622</v>
      </c>
      <c r="AO31" s="253" t="s">
        <v>968</v>
      </c>
      <c r="AP31" s="253" t="s">
        <v>1153</v>
      </c>
      <c r="AQ31" s="253" t="s">
        <v>968</v>
      </c>
      <c r="AR31" s="253" t="s">
        <v>1153</v>
      </c>
      <c r="AS31" s="253" t="s">
        <v>968</v>
      </c>
      <c r="AT31" s="253" t="s">
        <v>1153</v>
      </c>
      <c r="AU31" s="253" t="s">
        <v>968</v>
      </c>
      <c r="AV31" s="253" t="s">
        <v>1153</v>
      </c>
      <c r="AW31" s="253" t="s">
        <v>968</v>
      </c>
      <c r="AX31" s="253" t="s">
        <v>1153</v>
      </c>
      <c r="AY31" s="44" t="s">
        <v>968</v>
      </c>
      <c r="AZ31" s="269" t="s">
        <v>781</v>
      </c>
      <c r="BA31" s="336">
        <v>43122</v>
      </c>
      <c r="BB31" s="269" t="s">
        <v>4408</v>
      </c>
      <c r="BC31" s="340"/>
      <c r="BD31" s="297"/>
      <c r="BE31" s="297"/>
      <c r="BF31" s="297"/>
      <c r="BG31" s="297"/>
      <c r="BH31" s="280" t="s">
        <v>956</v>
      </c>
      <c r="BI31" s="340"/>
      <c r="BJ31" s="340"/>
      <c r="BO31" s="301"/>
      <c r="BP31" s="301"/>
      <c r="BQ31" s="301"/>
      <c r="BR31" s="301"/>
    </row>
    <row r="32" spans="1:70" s="298" customFormat="1" ht="115.5" hidden="1" customHeight="1">
      <c r="A32" s="342" t="s">
        <v>1739</v>
      </c>
      <c r="B32" s="253" t="s">
        <v>6582</v>
      </c>
      <c r="C32" s="328">
        <v>42661</v>
      </c>
      <c r="D32" s="328"/>
      <c r="E32" s="342" t="s">
        <v>1021</v>
      </c>
      <c r="F32" s="301" t="s">
        <v>6585</v>
      </c>
      <c r="G32" s="44" t="s">
        <v>129</v>
      </c>
      <c r="H32" s="44" t="s">
        <v>133</v>
      </c>
      <c r="I32" s="44" t="s">
        <v>133</v>
      </c>
      <c r="J32" s="253" t="s">
        <v>38</v>
      </c>
      <c r="K32" s="340">
        <v>1</v>
      </c>
      <c r="L32" s="825">
        <v>42737</v>
      </c>
      <c r="M32" s="825">
        <v>43100</v>
      </c>
      <c r="N32" s="275">
        <f t="shared" si="1"/>
        <v>52</v>
      </c>
      <c r="O32" s="389">
        <v>1</v>
      </c>
      <c r="P32" s="301" t="s">
        <v>24</v>
      </c>
      <c r="Q32" s="301"/>
      <c r="R32" s="301" t="s">
        <v>990</v>
      </c>
      <c r="S32" s="387">
        <f t="shared" si="0"/>
        <v>211</v>
      </c>
      <c r="T32" s="301" t="s">
        <v>937</v>
      </c>
      <c r="U32" s="301" t="s">
        <v>937</v>
      </c>
      <c r="V32" s="301" t="s">
        <v>6559</v>
      </c>
      <c r="W32" s="301" t="s">
        <v>990</v>
      </c>
      <c r="X32" s="253" t="s">
        <v>968</v>
      </c>
      <c r="Y32" s="253" t="s">
        <v>968</v>
      </c>
      <c r="Z32" s="253" t="s">
        <v>968</v>
      </c>
      <c r="AA32" s="253" t="s">
        <v>968</v>
      </c>
      <c r="AB32" s="253" t="s">
        <v>968</v>
      </c>
      <c r="AC32" s="253" t="s">
        <v>968</v>
      </c>
      <c r="AD32" s="253" t="s">
        <v>968</v>
      </c>
      <c r="AE32" s="253" t="s">
        <v>968</v>
      </c>
      <c r="AF32" s="253" t="s">
        <v>1817</v>
      </c>
      <c r="AG32" s="253" t="s">
        <v>968</v>
      </c>
      <c r="AH32" s="253" t="s">
        <v>1817</v>
      </c>
      <c r="AI32" s="253" t="s">
        <v>968</v>
      </c>
      <c r="AJ32" s="253" t="s">
        <v>968</v>
      </c>
      <c r="AK32" s="253" t="s">
        <v>968</v>
      </c>
      <c r="AL32" s="253" t="s">
        <v>2622</v>
      </c>
      <c r="AM32" s="253" t="s">
        <v>968</v>
      </c>
      <c r="AN32" s="253" t="s">
        <v>2622</v>
      </c>
      <c r="AO32" s="253" t="s">
        <v>968</v>
      </c>
      <c r="AP32" s="253" t="s">
        <v>1153</v>
      </c>
      <c r="AQ32" s="253" t="s">
        <v>968</v>
      </c>
      <c r="AR32" s="253" t="s">
        <v>1153</v>
      </c>
      <c r="AS32" s="253" t="s">
        <v>968</v>
      </c>
      <c r="AT32" s="253" t="s">
        <v>1153</v>
      </c>
      <c r="AU32" s="253" t="s">
        <v>968</v>
      </c>
      <c r="AV32" s="253" t="s">
        <v>1153</v>
      </c>
      <c r="AW32" s="253" t="s">
        <v>968</v>
      </c>
      <c r="AX32" s="253" t="s">
        <v>1153</v>
      </c>
      <c r="AY32" s="44" t="s">
        <v>968</v>
      </c>
      <c r="AZ32" s="269" t="s">
        <v>781</v>
      </c>
      <c r="BA32" s="336">
        <v>43122</v>
      </c>
      <c r="BB32" s="269" t="s">
        <v>4408</v>
      </c>
      <c r="BC32" s="340"/>
      <c r="BD32" s="297"/>
      <c r="BE32" s="297"/>
      <c r="BF32" s="297"/>
      <c r="BG32" s="297"/>
      <c r="BH32" s="280" t="s">
        <v>956</v>
      </c>
      <c r="BI32" s="340"/>
      <c r="BJ32" s="340"/>
      <c r="BO32" s="301"/>
      <c r="BP32" s="301"/>
      <c r="BQ32" s="301"/>
      <c r="BR32" s="301"/>
    </row>
    <row r="33" spans="1:70" s="298" customFormat="1" ht="115.5" hidden="1" customHeight="1">
      <c r="A33" s="342" t="s">
        <v>1740</v>
      </c>
      <c r="B33" s="253" t="s">
        <v>6582</v>
      </c>
      <c r="C33" s="328">
        <v>42661</v>
      </c>
      <c r="D33" s="328"/>
      <c r="E33" s="342" t="s">
        <v>1037</v>
      </c>
      <c r="F33" s="301" t="s">
        <v>6586</v>
      </c>
      <c r="G33" s="44" t="s">
        <v>163</v>
      </c>
      <c r="H33" s="44" t="s">
        <v>164</v>
      </c>
      <c r="I33" s="44" t="s">
        <v>43</v>
      </c>
      <c r="J33" s="253" t="s">
        <v>28</v>
      </c>
      <c r="K33" s="340">
        <v>1</v>
      </c>
      <c r="L33" s="825">
        <v>42737</v>
      </c>
      <c r="M33" s="825">
        <v>43100</v>
      </c>
      <c r="N33" s="275">
        <f t="shared" si="1"/>
        <v>52</v>
      </c>
      <c r="O33" s="389">
        <v>1</v>
      </c>
      <c r="P33" s="301" t="s">
        <v>24</v>
      </c>
      <c r="Q33" s="301"/>
      <c r="R33" s="301" t="s">
        <v>1164</v>
      </c>
      <c r="S33" s="387">
        <f t="shared" si="0"/>
        <v>348</v>
      </c>
      <c r="T33" s="301" t="s">
        <v>937</v>
      </c>
      <c r="U33" s="301" t="s">
        <v>937</v>
      </c>
      <c r="V33" s="301" t="s">
        <v>6559</v>
      </c>
      <c r="W33" s="301" t="s">
        <v>1164</v>
      </c>
      <c r="X33" s="253" t="s">
        <v>968</v>
      </c>
      <c r="Y33" s="253" t="s">
        <v>968</v>
      </c>
      <c r="Z33" s="253" t="s">
        <v>968</v>
      </c>
      <c r="AA33" s="253" t="s">
        <v>968</v>
      </c>
      <c r="AB33" s="253" t="s">
        <v>968</v>
      </c>
      <c r="AC33" s="253" t="s">
        <v>968</v>
      </c>
      <c r="AD33" s="253" t="s">
        <v>968</v>
      </c>
      <c r="AE33" s="253" t="s">
        <v>968</v>
      </c>
      <c r="AF33" s="253" t="s">
        <v>1817</v>
      </c>
      <c r="AG33" s="253" t="s">
        <v>968</v>
      </c>
      <c r="AH33" s="253" t="s">
        <v>1817</v>
      </c>
      <c r="AI33" s="253" t="s">
        <v>968</v>
      </c>
      <c r="AJ33" s="253" t="s">
        <v>968</v>
      </c>
      <c r="AK33" s="253" t="s">
        <v>968</v>
      </c>
      <c r="AL33" s="253" t="s">
        <v>2622</v>
      </c>
      <c r="AM33" s="253" t="s">
        <v>968</v>
      </c>
      <c r="AN33" s="253" t="s">
        <v>2622</v>
      </c>
      <c r="AO33" s="253" t="s">
        <v>968</v>
      </c>
      <c r="AP33" s="253" t="s">
        <v>1153</v>
      </c>
      <c r="AQ33" s="253" t="s">
        <v>968</v>
      </c>
      <c r="AR33" s="253" t="s">
        <v>1153</v>
      </c>
      <c r="AS33" s="253" t="s">
        <v>968</v>
      </c>
      <c r="AT33" s="253" t="s">
        <v>1153</v>
      </c>
      <c r="AU33" s="253" t="s">
        <v>968</v>
      </c>
      <c r="AV33" s="253" t="s">
        <v>1153</v>
      </c>
      <c r="AW33" s="253" t="s">
        <v>968</v>
      </c>
      <c r="AX33" s="253" t="s">
        <v>1153</v>
      </c>
      <c r="AY33" s="44" t="s">
        <v>968</v>
      </c>
      <c r="AZ33" s="269" t="s">
        <v>781</v>
      </c>
      <c r="BA33" s="336">
        <v>43122</v>
      </c>
      <c r="BB33" s="269" t="s">
        <v>4408</v>
      </c>
      <c r="BC33" s="340"/>
      <c r="BD33" s="297"/>
      <c r="BE33" s="297"/>
      <c r="BF33" s="297"/>
      <c r="BG33" s="297"/>
      <c r="BH33" s="280" t="s">
        <v>956</v>
      </c>
      <c r="BI33" s="340"/>
      <c r="BJ33" s="340"/>
      <c r="BO33" s="301"/>
      <c r="BP33" s="301"/>
      <c r="BQ33" s="301"/>
      <c r="BR33" s="301"/>
    </row>
    <row r="34" spans="1:70" s="298" customFormat="1" ht="115.5" hidden="1" customHeight="1">
      <c r="A34" s="342" t="s">
        <v>1741</v>
      </c>
      <c r="B34" s="253" t="s">
        <v>6582</v>
      </c>
      <c r="C34" s="328">
        <v>42661</v>
      </c>
      <c r="D34" s="328"/>
      <c r="E34" s="342" t="s">
        <v>1027</v>
      </c>
      <c r="F34" s="301" t="s">
        <v>6587</v>
      </c>
      <c r="G34" s="44" t="s">
        <v>129</v>
      </c>
      <c r="H34" s="44" t="s">
        <v>133</v>
      </c>
      <c r="I34" s="44" t="s">
        <v>133</v>
      </c>
      <c r="J34" s="253" t="s">
        <v>38</v>
      </c>
      <c r="K34" s="340">
        <v>1</v>
      </c>
      <c r="L34" s="825">
        <v>42737</v>
      </c>
      <c r="M34" s="825">
        <v>43100</v>
      </c>
      <c r="N34" s="275">
        <f t="shared" si="1"/>
        <v>52</v>
      </c>
      <c r="O34" s="389">
        <v>1</v>
      </c>
      <c r="P34" s="301" t="s">
        <v>24</v>
      </c>
      <c r="Q34" s="301"/>
      <c r="R34" s="301" t="s">
        <v>992</v>
      </c>
      <c r="S34" s="387">
        <f t="shared" si="0"/>
        <v>303</v>
      </c>
      <c r="T34" s="301" t="s">
        <v>937</v>
      </c>
      <c r="U34" s="301" t="s">
        <v>937</v>
      </c>
      <c r="V34" s="301" t="s">
        <v>6559</v>
      </c>
      <c r="W34" s="301" t="s">
        <v>992</v>
      </c>
      <c r="X34" s="253" t="s">
        <v>968</v>
      </c>
      <c r="Y34" s="253" t="s">
        <v>968</v>
      </c>
      <c r="Z34" s="253" t="s">
        <v>968</v>
      </c>
      <c r="AA34" s="253" t="s">
        <v>968</v>
      </c>
      <c r="AB34" s="253" t="s">
        <v>968</v>
      </c>
      <c r="AC34" s="253" t="s">
        <v>968</v>
      </c>
      <c r="AD34" s="253" t="s">
        <v>968</v>
      </c>
      <c r="AE34" s="253" t="s">
        <v>968</v>
      </c>
      <c r="AF34" s="253" t="s">
        <v>1817</v>
      </c>
      <c r="AG34" s="253" t="s">
        <v>968</v>
      </c>
      <c r="AH34" s="253" t="s">
        <v>1817</v>
      </c>
      <c r="AI34" s="253" t="s">
        <v>968</v>
      </c>
      <c r="AJ34" s="253" t="s">
        <v>968</v>
      </c>
      <c r="AK34" s="253" t="s">
        <v>968</v>
      </c>
      <c r="AL34" s="253" t="s">
        <v>2622</v>
      </c>
      <c r="AM34" s="253" t="s">
        <v>968</v>
      </c>
      <c r="AN34" s="253" t="s">
        <v>2622</v>
      </c>
      <c r="AO34" s="253" t="s">
        <v>968</v>
      </c>
      <c r="AP34" s="253" t="s">
        <v>1153</v>
      </c>
      <c r="AQ34" s="253" t="s">
        <v>968</v>
      </c>
      <c r="AR34" s="253" t="s">
        <v>1153</v>
      </c>
      <c r="AS34" s="253" t="s">
        <v>968</v>
      </c>
      <c r="AT34" s="253" t="s">
        <v>1153</v>
      </c>
      <c r="AU34" s="253" t="s">
        <v>968</v>
      </c>
      <c r="AV34" s="253" t="s">
        <v>1153</v>
      </c>
      <c r="AW34" s="253" t="s">
        <v>968</v>
      </c>
      <c r="AX34" s="253" t="s">
        <v>1153</v>
      </c>
      <c r="AY34" s="44" t="s">
        <v>968</v>
      </c>
      <c r="AZ34" s="269" t="s">
        <v>781</v>
      </c>
      <c r="BA34" s="336">
        <v>43122</v>
      </c>
      <c r="BB34" s="269" t="s">
        <v>4408</v>
      </c>
      <c r="BC34" s="340"/>
      <c r="BD34" s="297"/>
      <c r="BE34" s="297"/>
      <c r="BF34" s="297"/>
      <c r="BG34" s="297"/>
      <c r="BH34" s="280" t="s">
        <v>956</v>
      </c>
      <c r="BI34" s="340"/>
      <c r="BJ34" s="340"/>
      <c r="BO34" s="301"/>
      <c r="BP34" s="301"/>
      <c r="BQ34" s="301"/>
      <c r="BR34" s="301"/>
    </row>
    <row r="35" spans="1:70" s="298" customFormat="1" ht="115.5" hidden="1" customHeight="1">
      <c r="A35" s="342" t="s">
        <v>1742</v>
      </c>
      <c r="B35" s="253" t="s">
        <v>6582</v>
      </c>
      <c r="C35" s="328">
        <v>42661</v>
      </c>
      <c r="D35" s="328"/>
      <c r="E35" s="342" t="s">
        <v>1026</v>
      </c>
      <c r="F35" s="301" t="s">
        <v>6588</v>
      </c>
      <c r="G35" s="44" t="s">
        <v>129</v>
      </c>
      <c r="H35" s="44" t="s">
        <v>133</v>
      </c>
      <c r="I35" s="44" t="s">
        <v>133</v>
      </c>
      <c r="J35" s="253" t="s">
        <v>38</v>
      </c>
      <c r="K35" s="340">
        <v>1</v>
      </c>
      <c r="L35" s="825">
        <v>42737</v>
      </c>
      <c r="M35" s="825">
        <v>43100</v>
      </c>
      <c r="N35" s="275">
        <f t="shared" si="1"/>
        <v>52</v>
      </c>
      <c r="O35" s="389">
        <v>1</v>
      </c>
      <c r="P35" s="301" t="s">
        <v>24</v>
      </c>
      <c r="Q35" s="301"/>
      <c r="R35" s="301" t="s">
        <v>992</v>
      </c>
      <c r="S35" s="387">
        <f t="shared" si="0"/>
        <v>303</v>
      </c>
      <c r="T35" s="301" t="s">
        <v>937</v>
      </c>
      <c r="U35" s="301" t="s">
        <v>937</v>
      </c>
      <c r="V35" s="301" t="s">
        <v>6559</v>
      </c>
      <c r="W35" s="301" t="s">
        <v>992</v>
      </c>
      <c r="X35" s="253" t="s">
        <v>968</v>
      </c>
      <c r="Y35" s="253" t="s">
        <v>968</v>
      </c>
      <c r="Z35" s="253" t="s">
        <v>968</v>
      </c>
      <c r="AA35" s="253" t="s">
        <v>968</v>
      </c>
      <c r="AB35" s="253" t="s">
        <v>968</v>
      </c>
      <c r="AC35" s="253" t="s">
        <v>968</v>
      </c>
      <c r="AD35" s="253" t="s">
        <v>968</v>
      </c>
      <c r="AE35" s="253" t="s">
        <v>968</v>
      </c>
      <c r="AF35" s="253" t="s">
        <v>1817</v>
      </c>
      <c r="AG35" s="253" t="s">
        <v>968</v>
      </c>
      <c r="AH35" s="253" t="s">
        <v>1817</v>
      </c>
      <c r="AI35" s="253" t="s">
        <v>968</v>
      </c>
      <c r="AJ35" s="253" t="s">
        <v>968</v>
      </c>
      <c r="AK35" s="253" t="s">
        <v>968</v>
      </c>
      <c r="AL35" s="253" t="s">
        <v>2622</v>
      </c>
      <c r="AM35" s="253" t="s">
        <v>968</v>
      </c>
      <c r="AN35" s="253" t="s">
        <v>2622</v>
      </c>
      <c r="AO35" s="253" t="s">
        <v>968</v>
      </c>
      <c r="AP35" s="253" t="s">
        <v>1153</v>
      </c>
      <c r="AQ35" s="253" t="s">
        <v>968</v>
      </c>
      <c r="AR35" s="253" t="s">
        <v>1153</v>
      </c>
      <c r="AS35" s="253" t="s">
        <v>968</v>
      </c>
      <c r="AT35" s="253" t="s">
        <v>1153</v>
      </c>
      <c r="AU35" s="253" t="s">
        <v>968</v>
      </c>
      <c r="AV35" s="253" t="s">
        <v>1153</v>
      </c>
      <c r="AW35" s="253" t="s">
        <v>968</v>
      </c>
      <c r="AX35" s="253" t="s">
        <v>1153</v>
      </c>
      <c r="AY35" s="44" t="s">
        <v>968</v>
      </c>
      <c r="AZ35" s="269" t="s">
        <v>781</v>
      </c>
      <c r="BA35" s="336">
        <v>43122</v>
      </c>
      <c r="BB35" s="269" t="s">
        <v>4408</v>
      </c>
      <c r="BC35" s="340"/>
      <c r="BD35" s="297"/>
      <c r="BE35" s="297"/>
      <c r="BF35" s="297"/>
      <c r="BG35" s="297"/>
      <c r="BH35" s="280" t="s">
        <v>956</v>
      </c>
      <c r="BI35" s="340"/>
      <c r="BJ35" s="340"/>
      <c r="BO35" s="301"/>
      <c r="BP35" s="301"/>
      <c r="BQ35" s="301"/>
      <c r="BR35" s="301"/>
    </row>
    <row r="36" spans="1:70" s="298" customFormat="1" ht="115.5" hidden="1" customHeight="1">
      <c r="A36" s="342" t="s">
        <v>1743</v>
      </c>
      <c r="B36" s="253" t="s">
        <v>6582</v>
      </c>
      <c r="C36" s="328">
        <v>42661</v>
      </c>
      <c r="D36" s="328"/>
      <c r="E36" s="342" t="s">
        <v>1115</v>
      </c>
      <c r="F36" s="301" t="s">
        <v>6589</v>
      </c>
      <c r="G36" s="44" t="s">
        <v>165</v>
      </c>
      <c r="H36" s="44" t="s">
        <v>166</v>
      </c>
      <c r="I36" s="44" t="s">
        <v>43</v>
      </c>
      <c r="J36" s="253" t="s">
        <v>28</v>
      </c>
      <c r="K36" s="340">
        <v>1</v>
      </c>
      <c r="L36" s="825">
        <v>42737</v>
      </c>
      <c r="M36" s="825">
        <v>43100</v>
      </c>
      <c r="N36" s="275">
        <f t="shared" si="1"/>
        <v>52</v>
      </c>
      <c r="O36" s="389">
        <v>1</v>
      </c>
      <c r="P36" s="301" t="s">
        <v>24</v>
      </c>
      <c r="Q36" s="301"/>
      <c r="R36" s="301" t="s">
        <v>991</v>
      </c>
      <c r="S36" s="387">
        <f t="shared" si="0"/>
        <v>344</v>
      </c>
      <c r="T36" s="301" t="s">
        <v>937</v>
      </c>
      <c r="U36" s="301" t="s">
        <v>937</v>
      </c>
      <c r="V36" s="301" t="s">
        <v>6559</v>
      </c>
      <c r="W36" s="301" t="s">
        <v>991</v>
      </c>
      <c r="X36" s="253" t="s">
        <v>968</v>
      </c>
      <c r="Y36" s="253" t="s">
        <v>968</v>
      </c>
      <c r="Z36" s="253" t="s">
        <v>968</v>
      </c>
      <c r="AA36" s="253" t="s">
        <v>968</v>
      </c>
      <c r="AB36" s="253" t="s">
        <v>968</v>
      </c>
      <c r="AC36" s="253" t="s">
        <v>968</v>
      </c>
      <c r="AD36" s="253" t="s">
        <v>968</v>
      </c>
      <c r="AE36" s="253" t="s">
        <v>968</v>
      </c>
      <c r="AF36" s="253" t="s">
        <v>1817</v>
      </c>
      <c r="AG36" s="253" t="s">
        <v>968</v>
      </c>
      <c r="AH36" s="253" t="s">
        <v>1817</v>
      </c>
      <c r="AI36" s="253" t="s">
        <v>968</v>
      </c>
      <c r="AJ36" s="253" t="s">
        <v>968</v>
      </c>
      <c r="AK36" s="253" t="s">
        <v>968</v>
      </c>
      <c r="AL36" s="253" t="s">
        <v>2622</v>
      </c>
      <c r="AM36" s="253" t="s">
        <v>968</v>
      </c>
      <c r="AN36" s="253" t="s">
        <v>2622</v>
      </c>
      <c r="AO36" s="253" t="s">
        <v>968</v>
      </c>
      <c r="AP36" s="253" t="s">
        <v>1153</v>
      </c>
      <c r="AQ36" s="253" t="s">
        <v>968</v>
      </c>
      <c r="AR36" s="253" t="s">
        <v>1153</v>
      </c>
      <c r="AS36" s="253" t="s">
        <v>968</v>
      </c>
      <c r="AT36" s="253" t="s">
        <v>1153</v>
      </c>
      <c r="AU36" s="253" t="s">
        <v>968</v>
      </c>
      <c r="AV36" s="253" t="s">
        <v>1153</v>
      </c>
      <c r="AW36" s="253" t="s">
        <v>968</v>
      </c>
      <c r="AX36" s="253" t="s">
        <v>1153</v>
      </c>
      <c r="AY36" s="44" t="s">
        <v>968</v>
      </c>
      <c r="AZ36" s="269" t="s">
        <v>781</v>
      </c>
      <c r="BA36" s="336">
        <v>43122</v>
      </c>
      <c r="BB36" s="269" t="s">
        <v>4408</v>
      </c>
      <c r="BC36" s="340"/>
      <c r="BD36" s="297"/>
      <c r="BE36" s="297"/>
      <c r="BF36" s="297"/>
      <c r="BG36" s="297"/>
      <c r="BH36" s="280" t="s">
        <v>956</v>
      </c>
      <c r="BI36" s="340"/>
      <c r="BJ36" s="340"/>
      <c r="BO36" s="301"/>
      <c r="BP36" s="301"/>
      <c r="BQ36" s="301"/>
      <c r="BR36" s="301"/>
    </row>
    <row r="37" spans="1:70" s="298" customFormat="1" ht="115.5" hidden="1" customHeight="1">
      <c r="A37" s="342" t="s">
        <v>1744</v>
      </c>
      <c r="B37" s="253" t="s">
        <v>6582</v>
      </c>
      <c r="C37" s="328">
        <v>42661</v>
      </c>
      <c r="D37" s="328"/>
      <c r="E37" s="342" t="s">
        <v>1029</v>
      </c>
      <c r="F37" s="301" t="s">
        <v>6590</v>
      </c>
      <c r="G37" s="44" t="s">
        <v>1153</v>
      </c>
      <c r="H37" s="44" t="s">
        <v>1153</v>
      </c>
      <c r="I37" s="44" t="s">
        <v>1153</v>
      </c>
      <c r="J37" s="253" t="s">
        <v>1153</v>
      </c>
      <c r="K37" s="340">
        <v>0</v>
      </c>
      <c r="L37" s="825">
        <v>43122</v>
      </c>
      <c r="M37" s="825">
        <v>43122</v>
      </c>
      <c r="N37" s="275">
        <f t="shared" si="1"/>
        <v>0</v>
      </c>
      <c r="O37" s="389">
        <v>1</v>
      </c>
      <c r="P37" s="301" t="s">
        <v>24</v>
      </c>
      <c r="Q37" s="301"/>
      <c r="R37" s="301" t="s">
        <v>1165</v>
      </c>
      <c r="S37" s="387">
        <f t="shared" si="0"/>
        <v>375</v>
      </c>
      <c r="T37" s="301" t="s">
        <v>937</v>
      </c>
      <c r="U37" s="301" t="s">
        <v>937</v>
      </c>
      <c r="V37" s="301" t="s">
        <v>6559</v>
      </c>
      <c r="W37" s="301" t="s">
        <v>1165</v>
      </c>
      <c r="X37" s="253" t="s">
        <v>968</v>
      </c>
      <c r="Y37" s="253" t="s">
        <v>968</v>
      </c>
      <c r="Z37" s="253" t="s">
        <v>968</v>
      </c>
      <c r="AA37" s="253" t="s">
        <v>968</v>
      </c>
      <c r="AB37" s="253" t="s">
        <v>968</v>
      </c>
      <c r="AC37" s="253" t="s">
        <v>968</v>
      </c>
      <c r="AD37" s="253" t="s">
        <v>968</v>
      </c>
      <c r="AE37" s="253" t="s">
        <v>968</v>
      </c>
      <c r="AF37" s="253" t="s">
        <v>1817</v>
      </c>
      <c r="AG37" s="253" t="s">
        <v>968</v>
      </c>
      <c r="AH37" s="253" t="s">
        <v>1817</v>
      </c>
      <c r="AI37" s="253" t="s">
        <v>968</v>
      </c>
      <c r="AJ37" s="253" t="s">
        <v>968</v>
      </c>
      <c r="AK37" s="253" t="s">
        <v>968</v>
      </c>
      <c r="AL37" s="253" t="s">
        <v>2622</v>
      </c>
      <c r="AM37" s="253" t="s">
        <v>968</v>
      </c>
      <c r="AN37" s="253" t="s">
        <v>2622</v>
      </c>
      <c r="AO37" s="253" t="s">
        <v>968</v>
      </c>
      <c r="AP37" s="253" t="s">
        <v>1153</v>
      </c>
      <c r="AQ37" s="253" t="s">
        <v>968</v>
      </c>
      <c r="AR37" s="253" t="s">
        <v>1153</v>
      </c>
      <c r="AS37" s="253" t="s">
        <v>968</v>
      </c>
      <c r="AT37" s="253" t="s">
        <v>1153</v>
      </c>
      <c r="AU37" s="253" t="s">
        <v>968</v>
      </c>
      <c r="AV37" s="253" t="s">
        <v>1153</v>
      </c>
      <c r="AW37" s="253" t="s">
        <v>968</v>
      </c>
      <c r="AX37" s="253" t="s">
        <v>1153</v>
      </c>
      <c r="AY37" s="44" t="s">
        <v>968</v>
      </c>
      <c r="AZ37" s="269" t="s">
        <v>781</v>
      </c>
      <c r="BA37" s="336">
        <v>43122</v>
      </c>
      <c r="BB37" s="269" t="s">
        <v>4408</v>
      </c>
      <c r="BC37" s="340"/>
      <c r="BD37" s="297"/>
      <c r="BE37" s="297"/>
      <c r="BF37" s="297"/>
      <c r="BG37" s="297"/>
      <c r="BH37" s="280" t="s">
        <v>956</v>
      </c>
      <c r="BI37" s="340"/>
      <c r="BJ37" s="340"/>
      <c r="BO37" s="301"/>
      <c r="BP37" s="301"/>
      <c r="BQ37" s="301"/>
      <c r="BR37" s="301"/>
    </row>
    <row r="38" spans="1:70" s="298" customFormat="1" ht="115.5" hidden="1" customHeight="1">
      <c r="A38" s="342" t="s">
        <v>1745</v>
      </c>
      <c r="B38" s="253" t="s">
        <v>6582</v>
      </c>
      <c r="C38" s="328">
        <v>42661</v>
      </c>
      <c r="D38" s="328"/>
      <c r="E38" s="342" t="s">
        <v>1030</v>
      </c>
      <c r="F38" s="301" t="s">
        <v>6591</v>
      </c>
      <c r="G38" s="44" t="s">
        <v>129</v>
      </c>
      <c r="H38" s="44" t="s">
        <v>133</v>
      </c>
      <c r="I38" s="44" t="s">
        <v>133</v>
      </c>
      <c r="J38" s="253" t="s">
        <v>38</v>
      </c>
      <c r="K38" s="340">
        <v>1</v>
      </c>
      <c r="L38" s="825">
        <v>42737</v>
      </c>
      <c r="M38" s="825">
        <v>43100</v>
      </c>
      <c r="N38" s="275">
        <f t="shared" si="1"/>
        <v>52</v>
      </c>
      <c r="O38" s="389">
        <v>1</v>
      </c>
      <c r="P38" s="301" t="s">
        <v>24</v>
      </c>
      <c r="Q38" s="301"/>
      <c r="R38" s="301" t="s">
        <v>992</v>
      </c>
      <c r="S38" s="387">
        <f t="shared" si="0"/>
        <v>303</v>
      </c>
      <c r="T38" s="301" t="s">
        <v>937</v>
      </c>
      <c r="U38" s="301" t="s">
        <v>937</v>
      </c>
      <c r="V38" s="301" t="s">
        <v>6559</v>
      </c>
      <c r="W38" s="301" t="s">
        <v>992</v>
      </c>
      <c r="X38" s="253" t="s">
        <v>968</v>
      </c>
      <c r="Y38" s="253" t="s">
        <v>968</v>
      </c>
      <c r="Z38" s="253" t="s">
        <v>968</v>
      </c>
      <c r="AA38" s="253" t="s">
        <v>968</v>
      </c>
      <c r="AB38" s="253" t="s">
        <v>968</v>
      </c>
      <c r="AC38" s="253" t="s">
        <v>968</v>
      </c>
      <c r="AD38" s="253" t="s">
        <v>968</v>
      </c>
      <c r="AE38" s="253" t="s">
        <v>968</v>
      </c>
      <c r="AF38" s="253" t="s">
        <v>1817</v>
      </c>
      <c r="AG38" s="253" t="s">
        <v>968</v>
      </c>
      <c r="AH38" s="253" t="s">
        <v>1817</v>
      </c>
      <c r="AI38" s="253" t="s">
        <v>968</v>
      </c>
      <c r="AJ38" s="253" t="s">
        <v>968</v>
      </c>
      <c r="AK38" s="253" t="s">
        <v>968</v>
      </c>
      <c r="AL38" s="253" t="s">
        <v>2622</v>
      </c>
      <c r="AM38" s="253" t="s">
        <v>968</v>
      </c>
      <c r="AN38" s="253" t="s">
        <v>2622</v>
      </c>
      <c r="AO38" s="253" t="s">
        <v>968</v>
      </c>
      <c r="AP38" s="253" t="s">
        <v>1153</v>
      </c>
      <c r="AQ38" s="253" t="s">
        <v>968</v>
      </c>
      <c r="AR38" s="253" t="s">
        <v>1153</v>
      </c>
      <c r="AS38" s="253" t="s">
        <v>968</v>
      </c>
      <c r="AT38" s="253" t="s">
        <v>1153</v>
      </c>
      <c r="AU38" s="253" t="s">
        <v>968</v>
      </c>
      <c r="AV38" s="253" t="s">
        <v>1153</v>
      </c>
      <c r="AW38" s="253" t="s">
        <v>968</v>
      </c>
      <c r="AX38" s="253" t="s">
        <v>1153</v>
      </c>
      <c r="AY38" s="44" t="s">
        <v>968</v>
      </c>
      <c r="AZ38" s="269" t="s">
        <v>781</v>
      </c>
      <c r="BA38" s="336">
        <v>43122</v>
      </c>
      <c r="BB38" s="269" t="s">
        <v>4408</v>
      </c>
      <c r="BC38" s="340"/>
      <c r="BD38" s="297"/>
      <c r="BE38" s="297"/>
      <c r="BF38" s="297"/>
      <c r="BG38" s="297"/>
      <c r="BH38" s="280" t="s">
        <v>956</v>
      </c>
      <c r="BI38" s="340"/>
      <c r="BJ38" s="340"/>
      <c r="BO38" s="301"/>
      <c r="BP38" s="301"/>
      <c r="BQ38" s="301"/>
      <c r="BR38" s="301"/>
    </row>
    <row r="39" spans="1:70" s="298" customFormat="1" ht="115.5" hidden="1" customHeight="1">
      <c r="A39" s="342" t="s">
        <v>1746</v>
      </c>
      <c r="B39" s="253" t="s">
        <v>6582</v>
      </c>
      <c r="C39" s="328">
        <v>42661</v>
      </c>
      <c r="D39" s="328"/>
      <c r="E39" s="342" t="s">
        <v>1031</v>
      </c>
      <c r="F39" s="301" t="s">
        <v>6592</v>
      </c>
      <c r="G39" s="44" t="s">
        <v>129</v>
      </c>
      <c r="H39" s="44" t="s">
        <v>133</v>
      </c>
      <c r="I39" s="44" t="s">
        <v>133</v>
      </c>
      <c r="J39" s="253" t="s">
        <v>38</v>
      </c>
      <c r="K39" s="340">
        <v>1</v>
      </c>
      <c r="L39" s="825">
        <v>42737</v>
      </c>
      <c r="M39" s="825">
        <v>43100</v>
      </c>
      <c r="N39" s="275">
        <f t="shared" si="1"/>
        <v>52</v>
      </c>
      <c r="O39" s="389">
        <v>1</v>
      </c>
      <c r="P39" s="301" t="s">
        <v>24</v>
      </c>
      <c r="Q39" s="301"/>
      <c r="R39" s="301" t="s">
        <v>993</v>
      </c>
      <c r="S39" s="387">
        <f t="shared" si="0"/>
        <v>273</v>
      </c>
      <c r="T39" s="301" t="s">
        <v>937</v>
      </c>
      <c r="U39" s="301" t="s">
        <v>937</v>
      </c>
      <c r="V39" s="301" t="s">
        <v>6559</v>
      </c>
      <c r="W39" s="301" t="s">
        <v>993</v>
      </c>
      <c r="X39" s="253" t="s">
        <v>968</v>
      </c>
      <c r="Y39" s="253" t="s">
        <v>968</v>
      </c>
      <c r="Z39" s="253" t="s">
        <v>968</v>
      </c>
      <c r="AA39" s="253" t="s">
        <v>968</v>
      </c>
      <c r="AB39" s="253" t="s">
        <v>968</v>
      </c>
      <c r="AC39" s="253" t="s">
        <v>968</v>
      </c>
      <c r="AD39" s="253" t="s">
        <v>968</v>
      </c>
      <c r="AE39" s="253" t="s">
        <v>968</v>
      </c>
      <c r="AF39" s="253" t="s">
        <v>1817</v>
      </c>
      <c r="AG39" s="253" t="s">
        <v>968</v>
      </c>
      <c r="AH39" s="253" t="s">
        <v>1817</v>
      </c>
      <c r="AI39" s="253" t="s">
        <v>968</v>
      </c>
      <c r="AJ39" s="253" t="s">
        <v>968</v>
      </c>
      <c r="AK39" s="253" t="s">
        <v>968</v>
      </c>
      <c r="AL39" s="253" t="s">
        <v>2622</v>
      </c>
      <c r="AM39" s="253" t="s">
        <v>968</v>
      </c>
      <c r="AN39" s="253" t="s">
        <v>2622</v>
      </c>
      <c r="AO39" s="253" t="s">
        <v>968</v>
      </c>
      <c r="AP39" s="253" t="s">
        <v>1153</v>
      </c>
      <c r="AQ39" s="253" t="s">
        <v>968</v>
      </c>
      <c r="AR39" s="253" t="s">
        <v>1153</v>
      </c>
      <c r="AS39" s="253" t="s">
        <v>968</v>
      </c>
      <c r="AT39" s="253" t="s">
        <v>1153</v>
      </c>
      <c r="AU39" s="253" t="s">
        <v>968</v>
      </c>
      <c r="AV39" s="253" t="s">
        <v>1153</v>
      </c>
      <c r="AW39" s="253" t="s">
        <v>968</v>
      </c>
      <c r="AX39" s="253" t="s">
        <v>1153</v>
      </c>
      <c r="AY39" s="44" t="s">
        <v>968</v>
      </c>
      <c r="AZ39" s="269" t="s">
        <v>781</v>
      </c>
      <c r="BA39" s="336">
        <v>43122</v>
      </c>
      <c r="BB39" s="269" t="s">
        <v>4408</v>
      </c>
      <c r="BC39" s="340"/>
      <c r="BD39" s="297"/>
      <c r="BE39" s="297"/>
      <c r="BF39" s="297"/>
      <c r="BG39" s="297"/>
      <c r="BH39" s="280" t="s">
        <v>956</v>
      </c>
      <c r="BI39" s="340"/>
      <c r="BJ39" s="340"/>
      <c r="BO39" s="301"/>
      <c r="BP39" s="301"/>
      <c r="BQ39" s="301"/>
      <c r="BR39" s="301"/>
    </row>
    <row r="40" spans="1:70" s="298" customFormat="1" ht="115.5" hidden="1" customHeight="1">
      <c r="A40" s="342" t="s">
        <v>1747</v>
      </c>
      <c r="B40" s="253" t="s">
        <v>6593</v>
      </c>
      <c r="C40" s="328">
        <v>42661</v>
      </c>
      <c r="D40" s="328"/>
      <c r="E40" s="342" t="s">
        <v>1034</v>
      </c>
      <c r="F40" s="301" t="s">
        <v>8850</v>
      </c>
      <c r="G40" s="44" t="s">
        <v>113</v>
      </c>
      <c r="H40" s="44" t="s">
        <v>114</v>
      </c>
      <c r="I40" s="44" t="s">
        <v>115</v>
      </c>
      <c r="J40" s="253" t="s">
        <v>59</v>
      </c>
      <c r="K40" s="340">
        <v>1</v>
      </c>
      <c r="L40" s="825">
        <v>42767</v>
      </c>
      <c r="M40" s="825">
        <v>43069</v>
      </c>
      <c r="N40" s="275">
        <f t="shared" si="1"/>
        <v>44</v>
      </c>
      <c r="O40" s="389">
        <v>1</v>
      </c>
      <c r="P40" s="301" t="s">
        <v>162</v>
      </c>
      <c r="Q40" s="301" t="s">
        <v>168</v>
      </c>
      <c r="R40" s="301" t="s">
        <v>988</v>
      </c>
      <c r="S40" s="387">
        <f t="shared" si="0"/>
        <v>170</v>
      </c>
      <c r="T40" s="301" t="s">
        <v>937</v>
      </c>
      <c r="U40" s="301" t="s">
        <v>937</v>
      </c>
      <c r="V40" s="301" t="s">
        <v>6559</v>
      </c>
      <c r="W40" s="301" t="s">
        <v>988</v>
      </c>
      <c r="X40" s="253" t="s">
        <v>968</v>
      </c>
      <c r="Y40" s="253" t="s">
        <v>968</v>
      </c>
      <c r="Z40" s="253" t="s">
        <v>968</v>
      </c>
      <c r="AA40" s="253" t="s">
        <v>968</v>
      </c>
      <c r="AB40" s="253" t="s">
        <v>968</v>
      </c>
      <c r="AC40" s="253" t="s">
        <v>968</v>
      </c>
      <c r="AD40" s="253" t="s">
        <v>968</v>
      </c>
      <c r="AE40" s="253" t="s">
        <v>968</v>
      </c>
      <c r="AF40" s="253" t="s">
        <v>1817</v>
      </c>
      <c r="AG40" s="253" t="s">
        <v>968</v>
      </c>
      <c r="AH40" s="253" t="s">
        <v>1817</v>
      </c>
      <c r="AI40" s="253" t="s">
        <v>968</v>
      </c>
      <c r="AJ40" s="253" t="s">
        <v>968</v>
      </c>
      <c r="AK40" s="253" t="s">
        <v>968</v>
      </c>
      <c r="AL40" s="253" t="s">
        <v>2622</v>
      </c>
      <c r="AM40" s="253" t="s">
        <v>968</v>
      </c>
      <c r="AN40" s="253" t="s">
        <v>2622</v>
      </c>
      <c r="AO40" s="253" t="s">
        <v>968</v>
      </c>
      <c r="AP40" s="253" t="s">
        <v>1153</v>
      </c>
      <c r="AQ40" s="253" t="s">
        <v>968</v>
      </c>
      <c r="AR40" s="253" t="s">
        <v>1153</v>
      </c>
      <c r="AS40" s="253" t="s">
        <v>968</v>
      </c>
      <c r="AT40" s="253" t="s">
        <v>1153</v>
      </c>
      <c r="AU40" s="253" t="s">
        <v>968</v>
      </c>
      <c r="AV40" s="253" t="s">
        <v>1153</v>
      </c>
      <c r="AW40" s="253" t="s">
        <v>968</v>
      </c>
      <c r="AX40" s="253" t="s">
        <v>1153</v>
      </c>
      <c r="AY40" s="44" t="s">
        <v>968</v>
      </c>
      <c r="AZ40" s="269" t="s">
        <v>781</v>
      </c>
      <c r="BA40" s="336">
        <v>43122</v>
      </c>
      <c r="BB40" s="269" t="s">
        <v>4408</v>
      </c>
      <c r="BC40" s="340"/>
      <c r="BD40" s="297"/>
      <c r="BE40" s="297"/>
      <c r="BF40" s="297"/>
      <c r="BG40" s="297"/>
      <c r="BH40" s="280" t="s">
        <v>956</v>
      </c>
      <c r="BI40" s="340"/>
      <c r="BJ40" s="340"/>
      <c r="BO40" s="301"/>
      <c r="BP40" s="301"/>
      <c r="BQ40" s="301"/>
      <c r="BR40" s="301"/>
    </row>
    <row r="41" spans="1:70" s="298" customFormat="1" ht="115.5" hidden="1" customHeight="1">
      <c r="A41" s="342" t="s">
        <v>1748</v>
      </c>
      <c r="B41" s="253" t="s">
        <v>6593</v>
      </c>
      <c r="C41" s="328">
        <v>42661</v>
      </c>
      <c r="D41" s="328"/>
      <c r="E41" s="342" t="s">
        <v>1035</v>
      </c>
      <c r="F41" s="301" t="s">
        <v>8851</v>
      </c>
      <c r="G41" s="44" t="s">
        <v>169</v>
      </c>
      <c r="H41" s="44" t="s">
        <v>170</v>
      </c>
      <c r="I41" s="44" t="s">
        <v>171</v>
      </c>
      <c r="J41" s="253" t="s">
        <v>172</v>
      </c>
      <c r="K41" s="340">
        <v>1</v>
      </c>
      <c r="L41" s="825">
        <v>43009</v>
      </c>
      <c r="M41" s="825">
        <v>43281</v>
      </c>
      <c r="N41" s="275">
        <f t="shared" si="1"/>
        <v>39</v>
      </c>
      <c r="O41" s="389">
        <v>1</v>
      </c>
      <c r="P41" s="301" t="s">
        <v>24</v>
      </c>
      <c r="Q41" s="301"/>
      <c r="R41" s="301" t="s">
        <v>1166</v>
      </c>
      <c r="S41" s="387">
        <f t="shared" si="0"/>
        <v>357</v>
      </c>
      <c r="T41" s="301" t="s">
        <v>937</v>
      </c>
      <c r="U41" s="301" t="s">
        <v>937</v>
      </c>
      <c r="V41" s="301" t="s">
        <v>6559</v>
      </c>
      <c r="W41" s="301" t="s">
        <v>989</v>
      </c>
      <c r="X41" s="301" t="s">
        <v>1166</v>
      </c>
      <c r="Y41" s="253" t="s">
        <v>971</v>
      </c>
      <c r="Z41" s="253" t="s">
        <v>971</v>
      </c>
      <c r="AA41" s="253" t="s">
        <v>971</v>
      </c>
      <c r="AB41" s="253" t="s">
        <v>971</v>
      </c>
      <c r="AC41" s="253" t="s">
        <v>971</v>
      </c>
      <c r="AD41" s="253" t="s">
        <v>971</v>
      </c>
      <c r="AE41" s="253" t="s">
        <v>971</v>
      </c>
      <c r="AF41" s="253" t="s">
        <v>1813</v>
      </c>
      <c r="AG41" s="253" t="s">
        <v>971</v>
      </c>
      <c r="AH41" s="253" t="s">
        <v>1813</v>
      </c>
      <c r="AI41" s="253" t="s">
        <v>971</v>
      </c>
      <c r="AJ41" s="253" t="s">
        <v>971</v>
      </c>
      <c r="AK41" s="253" t="s">
        <v>971</v>
      </c>
      <c r="AL41" s="253" t="s">
        <v>2622</v>
      </c>
      <c r="AM41" s="253" t="s">
        <v>971</v>
      </c>
      <c r="AN41" s="253" t="s">
        <v>2622</v>
      </c>
      <c r="AO41" s="253" t="s">
        <v>971</v>
      </c>
      <c r="AP41" s="253" t="s">
        <v>1153</v>
      </c>
      <c r="AQ41" s="253" t="s">
        <v>971</v>
      </c>
      <c r="AR41" s="253" t="s">
        <v>1153</v>
      </c>
      <c r="AS41" s="253" t="s">
        <v>971</v>
      </c>
      <c r="AT41" s="253" t="s">
        <v>1153</v>
      </c>
      <c r="AU41" s="253" t="s">
        <v>971</v>
      </c>
      <c r="AV41" s="253" t="s">
        <v>1153</v>
      </c>
      <c r="AW41" s="253" t="s">
        <v>971</v>
      </c>
      <c r="AX41" s="253" t="s">
        <v>1153</v>
      </c>
      <c r="AY41" s="44" t="s">
        <v>971</v>
      </c>
      <c r="AZ41" s="269" t="s">
        <v>781</v>
      </c>
      <c r="BA41" s="336">
        <v>43307</v>
      </c>
      <c r="BB41" s="269" t="s">
        <v>4408</v>
      </c>
      <c r="BC41" s="340"/>
      <c r="BD41" s="297"/>
      <c r="BE41" s="297"/>
      <c r="BF41" s="297"/>
      <c r="BG41" s="297"/>
      <c r="BH41" s="280" t="s">
        <v>956</v>
      </c>
      <c r="BI41" s="340"/>
      <c r="BJ41" s="340"/>
      <c r="BO41" s="301"/>
      <c r="BP41" s="301"/>
      <c r="BQ41" s="301"/>
      <c r="BR41" s="301"/>
    </row>
    <row r="42" spans="1:70" s="298" customFormat="1" ht="115.5" hidden="1" customHeight="1">
      <c r="A42" s="342" t="s">
        <v>1749</v>
      </c>
      <c r="B42" s="313" t="s">
        <v>6594</v>
      </c>
      <c r="C42" s="328">
        <v>42661</v>
      </c>
      <c r="D42" s="328"/>
      <c r="E42" s="342" t="s">
        <v>1020</v>
      </c>
      <c r="F42" s="301" t="s">
        <v>6595</v>
      </c>
      <c r="G42" s="44" t="s">
        <v>8852</v>
      </c>
      <c r="H42" s="44" t="s">
        <v>173</v>
      </c>
      <c r="I42" s="44" t="s">
        <v>174</v>
      </c>
      <c r="J42" s="253" t="s">
        <v>34</v>
      </c>
      <c r="K42" s="340">
        <v>1</v>
      </c>
      <c r="L42" s="825">
        <v>42977</v>
      </c>
      <c r="M42" s="825">
        <v>43100</v>
      </c>
      <c r="N42" s="275">
        <f t="shared" si="1"/>
        <v>18</v>
      </c>
      <c r="O42" s="389">
        <v>1</v>
      </c>
      <c r="P42" s="301" t="s">
        <v>48</v>
      </c>
      <c r="Q42" s="301"/>
      <c r="R42" s="44" t="s">
        <v>980</v>
      </c>
      <c r="S42" s="387">
        <f t="shared" si="0"/>
        <v>384</v>
      </c>
      <c r="T42" s="301" t="s">
        <v>937</v>
      </c>
      <c r="U42" s="301" t="s">
        <v>937</v>
      </c>
      <c r="V42" s="301" t="s">
        <v>6559</v>
      </c>
      <c r="W42" s="44" t="s">
        <v>980</v>
      </c>
      <c r="X42" s="253" t="s">
        <v>968</v>
      </c>
      <c r="Y42" s="253" t="s">
        <v>968</v>
      </c>
      <c r="Z42" s="253" t="s">
        <v>968</v>
      </c>
      <c r="AA42" s="253" t="s">
        <v>968</v>
      </c>
      <c r="AB42" s="253" t="s">
        <v>968</v>
      </c>
      <c r="AC42" s="253" t="s">
        <v>968</v>
      </c>
      <c r="AD42" s="253" t="s">
        <v>968</v>
      </c>
      <c r="AE42" s="253" t="s">
        <v>968</v>
      </c>
      <c r="AF42" s="253" t="s">
        <v>1817</v>
      </c>
      <c r="AG42" s="253" t="s">
        <v>968</v>
      </c>
      <c r="AH42" s="253" t="s">
        <v>1817</v>
      </c>
      <c r="AI42" s="253" t="s">
        <v>968</v>
      </c>
      <c r="AJ42" s="253" t="s">
        <v>968</v>
      </c>
      <c r="AK42" s="253" t="s">
        <v>968</v>
      </c>
      <c r="AL42" s="253" t="s">
        <v>2622</v>
      </c>
      <c r="AM42" s="253" t="s">
        <v>968</v>
      </c>
      <c r="AN42" s="253" t="s">
        <v>2622</v>
      </c>
      <c r="AO42" s="253" t="s">
        <v>968</v>
      </c>
      <c r="AP42" s="253" t="s">
        <v>1153</v>
      </c>
      <c r="AQ42" s="253" t="s">
        <v>968</v>
      </c>
      <c r="AR42" s="253" t="s">
        <v>1153</v>
      </c>
      <c r="AS42" s="253" t="s">
        <v>968</v>
      </c>
      <c r="AT42" s="253" t="s">
        <v>1153</v>
      </c>
      <c r="AU42" s="253" t="s">
        <v>968</v>
      </c>
      <c r="AV42" s="253" t="s">
        <v>1153</v>
      </c>
      <c r="AW42" s="253" t="s">
        <v>968</v>
      </c>
      <c r="AX42" s="253" t="s">
        <v>1153</v>
      </c>
      <c r="AY42" s="44" t="s">
        <v>968</v>
      </c>
      <c r="AZ42" s="269" t="s">
        <v>781</v>
      </c>
      <c r="BA42" s="336">
        <v>43122</v>
      </c>
      <c r="BB42" s="269" t="s">
        <v>4408</v>
      </c>
      <c r="BC42" s="340"/>
      <c r="BD42" s="297"/>
      <c r="BE42" s="297"/>
      <c r="BF42" s="297"/>
      <c r="BG42" s="297"/>
      <c r="BH42" s="280" t="s">
        <v>956</v>
      </c>
      <c r="BI42" s="340"/>
      <c r="BJ42" s="340"/>
      <c r="BO42" s="301"/>
      <c r="BP42" s="301"/>
      <c r="BQ42" s="301"/>
      <c r="BR42" s="301"/>
    </row>
    <row r="43" spans="1:70" s="298" customFormat="1" ht="115.5" hidden="1" customHeight="1">
      <c r="A43" s="342" t="s">
        <v>1750</v>
      </c>
      <c r="B43" s="313" t="s">
        <v>6594</v>
      </c>
      <c r="C43" s="328">
        <v>42661</v>
      </c>
      <c r="D43" s="328"/>
      <c r="E43" s="342" t="s">
        <v>1108</v>
      </c>
      <c r="F43" s="301" t="s">
        <v>6596</v>
      </c>
      <c r="G43" s="44" t="s">
        <v>8852</v>
      </c>
      <c r="H43" s="44" t="s">
        <v>174</v>
      </c>
      <c r="I43" s="44" t="s">
        <v>174</v>
      </c>
      <c r="J43" s="253" t="s">
        <v>34</v>
      </c>
      <c r="K43" s="340">
        <v>1</v>
      </c>
      <c r="L43" s="825">
        <v>42977</v>
      </c>
      <c r="M43" s="825">
        <v>43100</v>
      </c>
      <c r="N43" s="275">
        <f t="shared" si="1"/>
        <v>18</v>
      </c>
      <c r="O43" s="389">
        <v>1</v>
      </c>
      <c r="P43" s="301" t="s">
        <v>48</v>
      </c>
      <c r="Q43" s="301"/>
      <c r="R43" s="301" t="s">
        <v>980</v>
      </c>
      <c r="S43" s="387">
        <f t="shared" si="0"/>
        <v>384</v>
      </c>
      <c r="T43" s="301" t="s">
        <v>937</v>
      </c>
      <c r="U43" s="301" t="s">
        <v>937</v>
      </c>
      <c r="V43" s="301" t="s">
        <v>6559</v>
      </c>
      <c r="W43" s="301" t="s">
        <v>980</v>
      </c>
      <c r="X43" s="253" t="s">
        <v>968</v>
      </c>
      <c r="Y43" s="253" t="s">
        <v>968</v>
      </c>
      <c r="Z43" s="253" t="s">
        <v>968</v>
      </c>
      <c r="AA43" s="253" t="s">
        <v>968</v>
      </c>
      <c r="AB43" s="253" t="s">
        <v>968</v>
      </c>
      <c r="AC43" s="253" t="s">
        <v>968</v>
      </c>
      <c r="AD43" s="253" t="s">
        <v>968</v>
      </c>
      <c r="AE43" s="253" t="s">
        <v>968</v>
      </c>
      <c r="AF43" s="253" t="s">
        <v>1817</v>
      </c>
      <c r="AG43" s="253" t="s">
        <v>968</v>
      </c>
      <c r="AH43" s="253" t="s">
        <v>1817</v>
      </c>
      <c r="AI43" s="253" t="s">
        <v>968</v>
      </c>
      <c r="AJ43" s="253" t="s">
        <v>968</v>
      </c>
      <c r="AK43" s="253" t="s">
        <v>968</v>
      </c>
      <c r="AL43" s="253" t="s">
        <v>2622</v>
      </c>
      <c r="AM43" s="253" t="s">
        <v>968</v>
      </c>
      <c r="AN43" s="253" t="s">
        <v>2622</v>
      </c>
      <c r="AO43" s="253" t="s">
        <v>968</v>
      </c>
      <c r="AP43" s="253" t="s">
        <v>1153</v>
      </c>
      <c r="AQ43" s="253" t="s">
        <v>968</v>
      </c>
      <c r="AR43" s="253" t="s">
        <v>1153</v>
      </c>
      <c r="AS43" s="253" t="s">
        <v>968</v>
      </c>
      <c r="AT43" s="253" t="s">
        <v>1153</v>
      </c>
      <c r="AU43" s="253" t="s">
        <v>968</v>
      </c>
      <c r="AV43" s="253" t="s">
        <v>1153</v>
      </c>
      <c r="AW43" s="253" t="s">
        <v>968</v>
      </c>
      <c r="AX43" s="253" t="s">
        <v>1153</v>
      </c>
      <c r="AY43" s="44" t="s">
        <v>968</v>
      </c>
      <c r="AZ43" s="269" t="s">
        <v>781</v>
      </c>
      <c r="BA43" s="336">
        <v>43122</v>
      </c>
      <c r="BB43" s="269" t="s">
        <v>4408</v>
      </c>
      <c r="BC43" s="340"/>
      <c r="BD43" s="297"/>
      <c r="BE43" s="297"/>
      <c r="BF43" s="297"/>
      <c r="BG43" s="297"/>
      <c r="BH43" s="280" t="s">
        <v>956</v>
      </c>
      <c r="BI43" s="340"/>
      <c r="BJ43" s="340"/>
      <c r="BO43" s="301"/>
      <c r="BP43" s="301"/>
      <c r="BQ43" s="301"/>
      <c r="BR43" s="301"/>
    </row>
    <row r="44" spans="1:70" s="298" customFormat="1" ht="115.5" hidden="1" customHeight="1">
      <c r="A44" s="342" t="s">
        <v>1751</v>
      </c>
      <c r="B44" s="313" t="s">
        <v>6594</v>
      </c>
      <c r="C44" s="328">
        <v>42661</v>
      </c>
      <c r="D44" s="328"/>
      <c r="E44" s="342" t="s">
        <v>1021</v>
      </c>
      <c r="F44" s="301" t="s">
        <v>6597</v>
      </c>
      <c r="G44" s="44" t="s">
        <v>175</v>
      </c>
      <c r="H44" s="44" t="s">
        <v>8853</v>
      </c>
      <c r="I44" s="44" t="s">
        <v>176</v>
      </c>
      <c r="J44" s="253" t="s">
        <v>177</v>
      </c>
      <c r="K44" s="340">
        <v>1</v>
      </c>
      <c r="L44" s="825">
        <v>40693</v>
      </c>
      <c r="M44" s="825">
        <v>42369</v>
      </c>
      <c r="N44" s="275">
        <f t="shared" si="1"/>
        <v>32</v>
      </c>
      <c r="O44" s="341">
        <v>1</v>
      </c>
      <c r="P44" s="301" t="s">
        <v>48</v>
      </c>
      <c r="Q44" s="301"/>
      <c r="R44" s="301" t="s">
        <v>1167</v>
      </c>
      <c r="S44" s="387">
        <f t="shared" si="0"/>
        <v>384</v>
      </c>
      <c r="T44" s="301" t="s">
        <v>937</v>
      </c>
      <c r="U44" s="301" t="s">
        <v>937</v>
      </c>
      <c r="V44" s="301" t="s">
        <v>6559</v>
      </c>
      <c r="W44" s="301" t="s">
        <v>8854</v>
      </c>
      <c r="X44" s="253" t="s">
        <v>968</v>
      </c>
      <c r="Y44" s="253" t="s">
        <v>968</v>
      </c>
      <c r="Z44" s="253" t="s">
        <v>968</v>
      </c>
      <c r="AA44" s="253" t="s">
        <v>968</v>
      </c>
      <c r="AB44" s="253" t="s">
        <v>968</v>
      </c>
      <c r="AC44" s="253" t="s">
        <v>968</v>
      </c>
      <c r="AD44" s="253" t="s">
        <v>968</v>
      </c>
      <c r="AE44" s="253" t="s">
        <v>968</v>
      </c>
      <c r="AF44" s="253" t="s">
        <v>1817</v>
      </c>
      <c r="AG44" s="253" t="s">
        <v>968</v>
      </c>
      <c r="AH44" s="253" t="s">
        <v>1817</v>
      </c>
      <c r="AI44" s="253" t="s">
        <v>968</v>
      </c>
      <c r="AJ44" s="253" t="s">
        <v>968</v>
      </c>
      <c r="AK44" s="253" t="s">
        <v>968</v>
      </c>
      <c r="AL44" s="253" t="s">
        <v>2622</v>
      </c>
      <c r="AM44" s="253" t="s">
        <v>968</v>
      </c>
      <c r="AN44" s="253" t="s">
        <v>2622</v>
      </c>
      <c r="AO44" s="253" t="s">
        <v>968</v>
      </c>
      <c r="AP44" s="253" t="s">
        <v>1153</v>
      </c>
      <c r="AQ44" s="253" t="s">
        <v>968</v>
      </c>
      <c r="AR44" s="253" t="s">
        <v>1153</v>
      </c>
      <c r="AS44" s="253" t="s">
        <v>968</v>
      </c>
      <c r="AT44" s="253" t="s">
        <v>1153</v>
      </c>
      <c r="AU44" s="253" t="s">
        <v>968</v>
      </c>
      <c r="AV44" s="253" t="s">
        <v>1153</v>
      </c>
      <c r="AW44" s="253" t="s">
        <v>968</v>
      </c>
      <c r="AX44" s="253" t="s">
        <v>1153</v>
      </c>
      <c r="AY44" s="44" t="s">
        <v>968</v>
      </c>
      <c r="AZ44" s="269" t="s">
        <v>781</v>
      </c>
      <c r="BA44" s="336">
        <v>43122</v>
      </c>
      <c r="BB44" s="269" t="s">
        <v>4408</v>
      </c>
      <c r="BC44" s="340"/>
      <c r="BD44" s="297"/>
      <c r="BE44" s="297"/>
      <c r="BF44" s="297"/>
      <c r="BG44" s="297"/>
      <c r="BH44" s="280" t="s">
        <v>956</v>
      </c>
      <c r="BI44" s="340"/>
      <c r="BJ44" s="340"/>
      <c r="BO44" s="301"/>
      <c r="BP44" s="301"/>
      <c r="BQ44" s="301"/>
      <c r="BR44" s="301"/>
    </row>
    <row r="45" spans="1:70" s="298" customFormat="1" ht="115.5" hidden="1" customHeight="1">
      <c r="A45" s="342" t="s">
        <v>1752</v>
      </c>
      <c r="B45" s="313" t="s">
        <v>6598</v>
      </c>
      <c r="C45" s="328">
        <v>42661</v>
      </c>
      <c r="D45" s="328" t="s">
        <v>4308</v>
      </c>
      <c r="E45" s="342" t="s">
        <v>1020</v>
      </c>
      <c r="F45" s="44" t="s">
        <v>8855</v>
      </c>
      <c r="G45" s="44" t="s">
        <v>9467</v>
      </c>
      <c r="H45" s="44" t="s">
        <v>8856</v>
      </c>
      <c r="I45" s="44" t="s">
        <v>178</v>
      </c>
      <c r="J45" s="253" t="s">
        <v>179</v>
      </c>
      <c r="K45" s="340">
        <v>1</v>
      </c>
      <c r="L45" s="825">
        <v>41640</v>
      </c>
      <c r="M45" s="825">
        <v>41820</v>
      </c>
      <c r="N45" s="275">
        <f t="shared" si="1"/>
        <v>26</v>
      </c>
      <c r="O45" s="389">
        <v>1</v>
      </c>
      <c r="P45" s="301" t="s">
        <v>48</v>
      </c>
      <c r="Q45" s="301"/>
      <c r="R45" s="301" t="s">
        <v>6599</v>
      </c>
      <c r="S45" s="387">
        <f t="shared" si="0"/>
        <v>242</v>
      </c>
      <c r="T45" s="301" t="s">
        <v>937</v>
      </c>
      <c r="U45" s="301" t="s">
        <v>937</v>
      </c>
      <c r="V45" s="44" t="s">
        <v>6600</v>
      </c>
      <c r="W45" s="301" t="s">
        <v>968</v>
      </c>
      <c r="X45" s="301" t="s">
        <v>968</v>
      </c>
      <c r="Y45" s="253" t="s">
        <v>968</v>
      </c>
      <c r="Z45" s="253" t="s">
        <v>968</v>
      </c>
      <c r="AA45" s="253" t="s">
        <v>968</v>
      </c>
      <c r="AB45" s="253" t="s">
        <v>968</v>
      </c>
      <c r="AC45" s="253" t="s">
        <v>968</v>
      </c>
      <c r="AD45" s="253" t="s">
        <v>968</v>
      </c>
      <c r="AE45" s="253" t="s">
        <v>968</v>
      </c>
      <c r="AF45" s="253" t="s">
        <v>1817</v>
      </c>
      <c r="AG45" s="253" t="s">
        <v>968</v>
      </c>
      <c r="AH45" s="253" t="s">
        <v>1817</v>
      </c>
      <c r="AI45" s="253" t="s">
        <v>968</v>
      </c>
      <c r="AJ45" s="253" t="s">
        <v>968</v>
      </c>
      <c r="AK45" s="253" t="s">
        <v>968</v>
      </c>
      <c r="AL45" s="253" t="s">
        <v>2622</v>
      </c>
      <c r="AM45" s="253" t="s">
        <v>968</v>
      </c>
      <c r="AN45" s="253" t="s">
        <v>2622</v>
      </c>
      <c r="AO45" s="253" t="s">
        <v>968</v>
      </c>
      <c r="AP45" s="253" t="s">
        <v>1153</v>
      </c>
      <c r="AQ45" s="253" t="s">
        <v>968</v>
      </c>
      <c r="AR45" s="253" t="s">
        <v>1153</v>
      </c>
      <c r="AS45" s="253" t="s">
        <v>968</v>
      </c>
      <c r="AT45" s="253" t="s">
        <v>1153</v>
      </c>
      <c r="AU45" s="253" t="s">
        <v>968</v>
      </c>
      <c r="AV45" s="253" t="s">
        <v>1153</v>
      </c>
      <c r="AW45" s="253" t="s">
        <v>968</v>
      </c>
      <c r="AX45" s="253" t="s">
        <v>1153</v>
      </c>
      <c r="AY45" s="44" t="s">
        <v>968</v>
      </c>
      <c r="AZ45" s="269" t="s">
        <v>781</v>
      </c>
      <c r="BA45" s="336">
        <v>43122</v>
      </c>
      <c r="BB45" s="269" t="s">
        <v>4408</v>
      </c>
      <c r="BC45" s="340"/>
      <c r="BD45" s="297"/>
      <c r="BE45" s="297"/>
      <c r="BF45" s="297"/>
      <c r="BG45" s="297"/>
      <c r="BH45" s="280" t="s">
        <v>956</v>
      </c>
      <c r="BI45" s="340"/>
      <c r="BJ45" s="340"/>
      <c r="BO45" s="301"/>
      <c r="BP45" s="301"/>
      <c r="BQ45" s="301"/>
      <c r="BR45" s="301"/>
    </row>
    <row r="46" spans="1:70" s="298" customFormat="1" ht="115.5" hidden="1" customHeight="1">
      <c r="A46" s="342" t="s">
        <v>1753</v>
      </c>
      <c r="B46" s="313" t="s">
        <v>6598</v>
      </c>
      <c r="C46" s="328">
        <v>42661</v>
      </c>
      <c r="D46" s="328" t="s">
        <v>4308</v>
      </c>
      <c r="E46" s="342" t="s">
        <v>1108</v>
      </c>
      <c r="F46" s="301" t="s">
        <v>6601</v>
      </c>
      <c r="G46" s="44" t="s">
        <v>180</v>
      </c>
      <c r="H46" s="44" t="s">
        <v>181</v>
      </c>
      <c r="I46" s="44" t="s">
        <v>182</v>
      </c>
      <c r="J46" s="253" t="s">
        <v>183</v>
      </c>
      <c r="K46" s="340">
        <v>10</v>
      </c>
      <c r="L46" s="825">
        <v>42736</v>
      </c>
      <c r="M46" s="825">
        <v>43281</v>
      </c>
      <c r="N46" s="275">
        <f t="shared" si="1"/>
        <v>26</v>
      </c>
      <c r="O46" s="389">
        <v>10</v>
      </c>
      <c r="P46" s="301" t="s">
        <v>48</v>
      </c>
      <c r="Q46" s="301"/>
      <c r="R46" s="301" t="s">
        <v>1168</v>
      </c>
      <c r="S46" s="387">
        <f t="shared" si="0"/>
        <v>338</v>
      </c>
      <c r="T46" s="301" t="s">
        <v>937</v>
      </c>
      <c r="U46" s="301" t="s">
        <v>937</v>
      </c>
      <c r="V46" s="301" t="s">
        <v>6559</v>
      </c>
      <c r="W46" s="253" t="s">
        <v>975</v>
      </c>
      <c r="X46" s="301" t="s">
        <v>1168</v>
      </c>
      <c r="Y46" s="253" t="s">
        <v>971</v>
      </c>
      <c r="Z46" s="253" t="s">
        <v>971</v>
      </c>
      <c r="AA46" s="253" t="s">
        <v>971</v>
      </c>
      <c r="AB46" s="253" t="s">
        <v>971</v>
      </c>
      <c r="AC46" s="253" t="s">
        <v>971</v>
      </c>
      <c r="AD46" s="253" t="s">
        <v>971</v>
      </c>
      <c r="AE46" s="253" t="s">
        <v>971</v>
      </c>
      <c r="AF46" s="253" t="s">
        <v>1813</v>
      </c>
      <c r="AG46" s="253" t="s">
        <v>971</v>
      </c>
      <c r="AH46" s="253" t="s">
        <v>1813</v>
      </c>
      <c r="AI46" s="253" t="s">
        <v>971</v>
      </c>
      <c r="AJ46" s="253" t="s">
        <v>971</v>
      </c>
      <c r="AK46" s="253" t="s">
        <v>971</v>
      </c>
      <c r="AL46" s="253" t="s">
        <v>2622</v>
      </c>
      <c r="AM46" s="253" t="s">
        <v>971</v>
      </c>
      <c r="AN46" s="253" t="s">
        <v>2622</v>
      </c>
      <c r="AO46" s="253" t="s">
        <v>971</v>
      </c>
      <c r="AP46" s="253" t="s">
        <v>1153</v>
      </c>
      <c r="AQ46" s="253" t="s">
        <v>971</v>
      </c>
      <c r="AR46" s="253" t="s">
        <v>1153</v>
      </c>
      <c r="AS46" s="253" t="s">
        <v>971</v>
      </c>
      <c r="AT46" s="253" t="s">
        <v>1153</v>
      </c>
      <c r="AU46" s="253" t="s">
        <v>971</v>
      </c>
      <c r="AV46" s="253" t="s">
        <v>1153</v>
      </c>
      <c r="AW46" s="253" t="s">
        <v>971</v>
      </c>
      <c r="AX46" s="253" t="s">
        <v>1153</v>
      </c>
      <c r="AY46" s="44" t="s">
        <v>971</v>
      </c>
      <c r="AZ46" s="269" t="s">
        <v>781</v>
      </c>
      <c r="BA46" s="336">
        <v>43307</v>
      </c>
      <c r="BB46" s="269" t="s">
        <v>4408</v>
      </c>
      <c r="BC46" s="340"/>
      <c r="BD46" s="297"/>
      <c r="BE46" s="297"/>
      <c r="BF46" s="297"/>
      <c r="BG46" s="297"/>
      <c r="BH46" s="280" t="s">
        <v>956</v>
      </c>
      <c r="BI46" s="340"/>
      <c r="BJ46" s="340"/>
      <c r="BO46" s="141" t="s">
        <v>5348</v>
      </c>
      <c r="BP46" s="301"/>
      <c r="BQ46" s="301"/>
      <c r="BR46" s="301"/>
    </row>
    <row r="47" spans="1:70" s="298" customFormat="1" ht="115.5" hidden="1" customHeight="1">
      <c r="A47" s="342" t="s">
        <v>1754</v>
      </c>
      <c r="B47" s="313" t="s">
        <v>6598</v>
      </c>
      <c r="C47" s="328">
        <v>42661</v>
      </c>
      <c r="D47" s="328" t="s">
        <v>4307</v>
      </c>
      <c r="E47" s="342" t="s">
        <v>1021</v>
      </c>
      <c r="F47" s="301" t="s">
        <v>6602</v>
      </c>
      <c r="G47" s="44" t="s">
        <v>8857</v>
      </c>
      <c r="H47" s="44" t="s">
        <v>184</v>
      </c>
      <c r="I47" s="44" t="s">
        <v>184</v>
      </c>
      <c r="J47" s="253" t="s">
        <v>185</v>
      </c>
      <c r="K47" s="340">
        <v>1</v>
      </c>
      <c r="L47" s="825">
        <v>41640</v>
      </c>
      <c r="M47" s="825">
        <v>42003</v>
      </c>
      <c r="N47" s="275">
        <f t="shared" si="1"/>
        <v>52</v>
      </c>
      <c r="O47" s="389">
        <v>1</v>
      </c>
      <c r="P47" s="301" t="s">
        <v>48</v>
      </c>
      <c r="Q47" s="301"/>
      <c r="R47" s="301" t="s">
        <v>1169</v>
      </c>
      <c r="S47" s="387">
        <f t="shared" si="0"/>
        <v>384</v>
      </c>
      <c r="T47" s="301" t="s">
        <v>937</v>
      </c>
      <c r="U47" s="301" t="s">
        <v>937</v>
      </c>
      <c r="V47" s="301" t="s">
        <v>6559</v>
      </c>
      <c r="W47" s="301" t="s">
        <v>1169</v>
      </c>
      <c r="X47" s="301" t="s">
        <v>968</v>
      </c>
      <c r="Y47" s="253" t="s">
        <v>968</v>
      </c>
      <c r="Z47" s="253" t="s">
        <v>968</v>
      </c>
      <c r="AA47" s="253" t="s">
        <v>968</v>
      </c>
      <c r="AB47" s="253" t="s">
        <v>968</v>
      </c>
      <c r="AC47" s="253" t="s">
        <v>968</v>
      </c>
      <c r="AD47" s="253" t="s">
        <v>968</v>
      </c>
      <c r="AE47" s="253" t="s">
        <v>968</v>
      </c>
      <c r="AF47" s="253" t="s">
        <v>1817</v>
      </c>
      <c r="AG47" s="253" t="s">
        <v>968</v>
      </c>
      <c r="AH47" s="253" t="s">
        <v>1817</v>
      </c>
      <c r="AI47" s="253" t="s">
        <v>968</v>
      </c>
      <c r="AJ47" s="253" t="s">
        <v>968</v>
      </c>
      <c r="AK47" s="253" t="s">
        <v>968</v>
      </c>
      <c r="AL47" s="253" t="s">
        <v>2622</v>
      </c>
      <c r="AM47" s="253" t="s">
        <v>968</v>
      </c>
      <c r="AN47" s="253" t="s">
        <v>2622</v>
      </c>
      <c r="AO47" s="253" t="s">
        <v>968</v>
      </c>
      <c r="AP47" s="253" t="s">
        <v>1153</v>
      </c>
      <c r="AQ47" s="253" t="s">
        <v>968</v>
      </c>
      <c r="AR47" s="253" t="s">
        <v>1153</v>
      </c>
      <c r="AS47" s="253" t="s">
        <v>968</v>
      </c>
      <c r="AT47" s="253" t="s">
        <v>1153</v>
      </c>
      <c r="AU47" s="253" t="s">
        <v>968</v>
      </c>
      <c r="AV47" s="253" t="s">
        <v>1153</v>
      </c>
      <c r="AW47" s="253" t="s">
        <v>968</v>
      </c>
      <c r="AX47" s="253" t="s">
        <v>1153</v>
      </c>
      <c r="AY47" s="44" t="s">
        <v>968</v>
      </c>
      <c r="AZ47" s="269" t="s">
        <v>781</v>
      </c>
      <c r="BA47" s="336">
        <v>43122</v>
      </c>
      <c r="BB47" s="269" t="s">
        <v>4408</v>
      </c>
      <c r="BC47" s="340"/>
      <c r="BD47" s="297"/>
      <c r="BE47" s="297"/>
      <c r="BF47" s="297"/>
      <c r="BG47" s="297"/>
      <c r="BH47" s="280" t="s">
        <v>956</v>
      </c>
      <c r="BI47" s="340"/>
      <c r="BJ47" s="340"/>
      <c r="BO47" s="301"/>
      <c r="BP47" s="301"/>
      <c r="BQ47" s="301"/>
      <c r="BR47" s="301"/>
    </row>
    <row r="48" spans="1:70" s="298" customFormat="1" ht="115.5" hidden="1" customHeight="1">
      <c r="A48" s="342" t="s">
        <v>1755</v>
      </c>
      <c r="B48" s="313" t="s">
        <v>6598</v>
      </c>
      <c r="C48" s="328">
        <v>42661</v>
      </c>
      <c r="D48" s="328" t="s">
        <v>4308</v>
      </c>
      <c r="E48" s="342" t="s">
        <v>1037</v>
      </c>
      <c r="F48" s="301" t="s">
        <v>8858</v>
      </c>
      <c r="G48" s="44" t="s">
        <v>186</v>
      </c>
      <c r="H48" s="44" t="s">
        <v>187</v>
      </c>
      <c r="I48" s="44" t="s">
        <v>188</v>
      </c>
      <c r="J48" s="253" t="s">
        <v>189</v>
      </c>
      <c r="K48" s="340">
        <v>10</v>
      </c>
      <c r="L48" s="825">
        <v>41640</v>
      </c>
      <c r="M48" s="825">
        <v>42003</v>
      </c>
      <c r="N48" s="275">
        <f t="shared" si="1"/>
        <v>52</v>
      </c>
      <c r="O48" s="389">
        <v>10</v>
      </c>
      <c r="P48" s="301" t="s">
        <v>48</v>
      </c>
      <c r="Q48" s="301"/>
      <c r="R48" s="301" t="s">
        <v>4252</v>
      </c>
      <c r="S48" s="387">
        <f t="shared" si="0"/>
        <v>384</v>
      </c>
      <c r="T48" s="301" t="s">
        <v>937</v>
      </c>
      <c r="U48" s="301" t="s">
        <v>937</v>
      </c>
      <c r="V48" s="301" t="s">
        <v>6559</v>
      </c>
      <c r="W48" s="301" t="s">
        <v>8859</v>
      </c>
      <c r="X48" s="301" t="s">
        <v>968</v>
      </c>
      <c r="Y48" s="253" t="s">
        <v>968</v>
      </c>
      <c r="Z48" s="253" t="s">
        <v>968</v>
      </c>
      <c r="AA48" s="253" t="s">
        <v>968</v>
      </c>
      <c r="AB48" s="253" t="s">
        <v>968</v>
      </c>
      <c r="AC48" s="253" t="s">
        <v>968</v>
      </c>
      <c r="AD48" s="253" t="s">
        <v>968</v>
      </c>
      <c r="AE48" s="253" t="s">
        <v>968</v>
      </c>
      <c r="AF48" s="253" t="s">
        <v>1817</v>
      </c>
      <c r="AG48" s="253" t="s">
        <v>968</v>
      </c>
      <c r="AH48" s="253" t="s">
        <v>1817</v>
      </c>
      <c r="AI48" s="253" t="s">
        <v>968</v>
      </c>
      <c r="AJ48" s="253" t="s">
        <v>968</v>
      </c>
      <c r="AK48" s="253" t="s">
        <v>968</v>
      </c>
      <c r="AL48" s="253" t="s">
        <v>2622</v>
      </c>
      <c r="AM48" s="253" t="s">
        <v>968</v>
      </c>
      <c r="AN48" s="253" t="s">
        <v>2622</v>
      </c>
      <c r="AO48" s="253" t="s">
        <v>968</v>
      </c>
      <c r="AP48" s="253" t="s">
        <v>1153</v>
      </c>
      <c r="AQ48" s="253" t="s">
        <v>968</v>
      </c>
      <c r="AR48" s="253" t="s">
        <v>1153</v>
      </c>
      <c r="AS48" s="253" t="s">
        <v>968</v>
      </c>
      <c r="AT48" s="253" t="s">
        <v>1153</v>
      </c>
      <c r="AU48" s="253" t="s">
        <v>968</v>
      </c>
      <c r="AV48" s="253" t="s">
        <v>1153</v>
      </c>
      <c r="AW48" s="253" t="s">
        <v>968</v>
      </c>
      <c r="AX48" s="253" t="s">
        <v>1153</v>
      </c>
      <c r="AY48" s="44" t="s">
        <v>968</v>
      </c>
      <c r="AZ48" s="269" t="s">
        <v>781</v>
      </c>
      <c r="BA48" s="336">
        <v>43122</v>
      </c>
      <c r="BB48" s="269" t="s">
        <v>4408</v>
      </c>
      <c r="BC48" s="340"/>
      <c r="BD48" s="297"/>
      <c r="BE48" s="297"/>
      <c r="BF48" s="297"/>
      <c r="BG48" s="297"/>
      <c r="BH48" s="280" t="s">
        <v>956</v>
      </c>
      <c r="BI48" s="340"/>
      <c r="BJ48" s="340"/>
      <c r="BO48" s="141" t="s">
        <v>5348</v>
      </c>
      <c r="BP48" s="301"/>
      <c r="BQ48" s="301"/>
      <c r="BR48" s="301"/>
    </row>
    <row r="49" spans="1:70" s="298" customFormat="1" ht="115.5" hidden="1" customHeight="1">
      <c r="A49" s="342" t="s">
        <v>1756</v>
      </c>
      <c r="B49" s="313" t="s">
        <v>6598</v>
      </c>
      <c r="C49" s="328">
        <v>42661</v>
      </c>
      <c r="D49" s="328" t="s">
        <v>4308</v>
      </c>
      <c r="E49" s="342" t="s">
        <v>1027</v>
      </c>
      <c r="F49" s="301" t="s">
        <v>6603</v>
      </c>
      <c r="G49" s="44" t="s">
        <v>190</v>
      </c>
      <c r="H49" s="44" t="s">
        <v>191</v>
      </c>
      <c r="I49" s="44" t="s">
        <v>192</v>
      </c>
      <c r="J49" s="253" t="s">
        <v>8860</v>
      </c>
      <c r="K49" s="340">
        <v>2</v>
      </c>
      <c r="L49" s="825">
        <v>41640</v>
      </c>
      <c r="M49" s="825">
        <v>41820</v>
      </c>
      <c r="N49" s="275">
        <f t="shared" si="1"/>
        <v>26</v>
      </c>
      <c r="O49" s="389">
        <v>2</v>
      </c>
      <c r="P49" s="301" t="s">
        <v>48</v>
      </c>
      <c r="Q49" s="301"/>
      <c r="R49" s="301" t="s">
        <v>976</v>
      </c>
      <c r="S49" s="387">
        <f t="shared" si="0"/>
        <v>264</v>
      </c>
      <c r="T49" s="301" t="s">
        <v>937</v>
      </c>
      <c r="U49" s="301" t="s">
        <v>937</v>
      </c>
      <c r="V49" s="301" t="s">
        <v>6559</v>
      </c>
      <c r="W49" s="301" t="s">
        <v>976</v>
      </c>
      <c r="X49" s="301" t="s">
        <v>968</v>
      </c>
      <c r="Y49" s="253" t="s">
        <v>968</v>
      </c>
      <c r="Z49" s="253" t="s">
        <v>968</v>
      </c>
      <c r="AA49" s="253" t="s">
        <v>968</v>
      </c>
      <c r="AB49" s="253" t="s">
        <v>968</v>
      </c>
      <c r="AC49" s="253" t="s">
        <v>968</v>
      </c>
      <c r="AD49" s="253" t="s">
        <v>968</v>
      </c>
      <c r="AE49" s="253" t="s">
        <v>968</v>
      </c>
      <c r="AF49" s="253" t="s">
        <v>1817</v>
      </c>
      <c r="AG49" s="253" t="s">
        <v>968</v>
      </c>
      <c r="AH49" s="253" t="s">
        <v>1817</v>
      </c>
      <c r="AI49" s="253" t="s">
        <v>968</v>
      </c>
      <c r="AJ49" s="253" t="s">
        <v>968</v>
      </c>
      <c r="AK49" s="253" t="s">
        <v>968</v>
      </c>
      <c r="AL49" s="253" t="s">
        <v>2622</v>
      </c>
      <c r="AM49" s="253" t="s">
        <v>968</v>
      </c>
      <c r="AN49" s="253" t="s">
        <v>2622</v>
      </c>
      <c r="AO49" s="253" t="s">
        <v>968</v>
      </c>
      <c r="AP49" s="253" t="s">
        <v>1153</v>
      </c>
      <c r="AQ49" s="253" t="s">
        <v>968</v>
      </c>
      <c r="AR49" s="253" t="s">
        <v>1153</v>
      </c>
      <c r="AS49" s="253" t="s">
        <v>968</v>
      </c>
      <c r="AT49" s="253" t="s">
        <v>1153</v>
      </c>
      <c r="AU49" s="253" t="s">
        <v>968</v>
      </c>
      <c r="AV49" s="253" t="s">
        <v>1153</v>
      </c>
      <c r="AW49" s="253" t="s">
        <v>968</v>
      </c>
      <c r="AX49" s="253" t="s">
        <v>1153</v>
      </c>
      <c r="AY49" s="44" t="s">
        <v>968</v>
      </c>
      <c r="AZ49" s="269" t="s">
        <v>781</v>
      </c>
      <c r="BA49" s="336">
        <v>43122</v>
      </c>
      <c r="BB49" s="269" t="s">
        <v>4408</v>
      </c>
      <c r="BC49" s="340"/>
      <c r="BD49" s="297"/>
      <c r="BE49" s="297"/>
      <c r="BF49" s="297"/>
      <c r="BG49" s="297"/>
      <c r="BH49" s="280" t="s">
        <v>956</v>
      </c>
      <c r="BI49" s="340"/>
      <c r="BJ49" s="340"/>
      <c r="BO49" s="301"/>
      <c r="BP49" s="301"/>
      <c r="BQ49" s="301"/>
      <c r="BR49" s="301"/>
    </row>
    <row r="50" spans="1:70" s="298" customFormat="1" ht="115.5" hidden="1" customHeight="1">
      <c r="A50" s="342" t="s">
        <v>1757</v>
      </c>
      <c r="B50" s="313" t="s">
        <v>6598</v>
      </c>
      <c r="C50" s="328">
        <v>42661</v>
      </c>
      <c r="D50" s="328" t="s">
        <v>4308</v>
      </c>
      <c r="E50" s="342" t="s">
        <v>1025</v>
      </c>
      <c r="F50" s="301" t="s">
        <v>6604</v>
      </c>
      <c r="G50" s="44" t="s">
        <v>193</v>
      </c>
      <c r="H50" s="44" t="s">
        <v>194</v>
      </c>
      <c r="I50" s="44" t="s">
        <v>195</v>
      </c>
      <c r="J50" s="253" t="s">
        <v>8861</v>
      </c>
      <c r="K50" s="340">
        <v>10</v>
      </c>
      <c r="L50" s="825">
        <v>41640</v>
      </c>
      <c r="M50" s="825">
        <v>42003</v>
      </c>
      <c r="N50" s="275">
        <f t="shared" si="1"/>
        <v>52</v>
      </c>
      <c r="O50" s="389">
        <v>10</v>
      </c>
      <c r="P50" s="301" t="s">
        <v>48</v>
      </c>
      <c r="Q50" s="301"/>
      <c r="R50" s="301" t="s">
        <v>977</v>
      </c>
      <c r="S50" s="387">
        <f t="shared" si="0"/>
        <v>236</v>
      </c>
      <c r="T50" s="301" t="s">
        <v>937</v>
      </c>
      <c r="U50" s="301" t="s">
        <v>937</v>
      </c>
      <c r="V50" s="301" t="s">
        <v>6559</v>
      </c>
      <c r="W50" s="301" t="s">
        <v>977</v>
      </c>
      <c r="X50" s="301" t="s">
        <v>968</v>
      </c>
      <c r="Y50" s="253" t="s">
        <v>968</v>
      </c>
      <c r="Z50" s="253" t="s">
        <v>968</v>
      </c>
      <c r="AA50" s="253" t="s">
        <v>968</v>
      </c>
      <c r="AB50" s="253" t="s">
        <v>968</v>
      </c>
      <c r="AC50" s="253" t="s">
        <v>968</v>
      </c>
      <c r="AD50" s="253" t="s">
        <v>968</v>
      </c>
      <c r="AE50" s="253" t="s">
        <v>968</v>
      </c>
      <c r="AF50" s="253" t="s">
        <v>1817</v>
      </c>
      <c r="AG50" s="253" t="s">
        <v>968</v>
      </c>
      <c r="AH50" s="253" t="s">
        <v>1817</v>
      </c>
      <c r="AI50" s="253" t="s">
        <v>968</v>
      </c>
      <c r="AJ50" s="253" t="s">
        <v>968</v>
      </c>
      <c r="AK50" s="253" t="s">
        <v>968</v>
      </c>
      <c r="AL50" s="253" t="s">
        <v>2622</v>
      </c>
      <c r="AM50" s="253" t="s">
        <v>968</v>
      </c>
      <c r="AN50" s="253" t="s">
        <v>2622</v>
      </c>
      <c r="AO50" s="253" t="s">
        <v>968</v>
      </c>
      <c r="AP50" s="253" t="s">
        <v>1153</v>
      </c>
      <c r="AQ50" s="253" t="s">
        <v>968</v>
      </c>
      <c r="AR50" s="253" t="s">
        <v>1153</v>
      </c>
      <c r="AS50" s="253" t="s">
        <v>968</v>
      </c>
      <c r="AT50" s="253" t="s">
        <v>1153</v>
      </c>
      <c r="AU50" s="253" t="s">
        <v>968</v>
      </c>
      <c r="AV50" s="253" t="s">
        <v>1153</v>
      </c>
      <c r="AW50" s="253" t="s">
        <v>968</v>
      </c>
      <c r="AX50" s="253" t="s">
        <v>1153</v>
      </c>
      <c r="AY50" s="44" t="s">
        <v>968</v>
      </c>
      <c r="AZ50" s="269" t="s">
        <v>781</v>
      </c>
      <c r="BA50" s="336">
        <v>43122</v>
      </c>
      <c r="BB50" s="269" t="s">
        <v>4408</v>
      </c>
      <c r="BC50" s="340"/>
      <c r="BD50" s="297"/>
      <c r="BE50" s="297"/>
      <c r="BF50" s="297"/>
      <c r="BG50" s="297"/>
      <c r="BH50" s="280" t="s">
        <v>956</v>
      </c>
      <c r="BI50" s="340"/>
      <c r="BJ50" s="340"/>
      <c r="BO50" s="301"/>
      <c r="BP50" s="301"/>
      <c r="BQ50" s="301"/>
      <c r="BR50" s="301"/>
    </row>
    <row r="51" spans="1:70" s="298" customFormat="1" ht="115.5" hidden="1" customHeight="1">
      <c r="A51" s="342" t="s">
        <v>1758</v>
      </c>
      <c r="B51" s="313" t="s">
        <v>6598</v>
      </c>
      <c r="C51" s="328">
        <v>42661</v>
      </c>
      <c r="D51" s="328" t="s">
        <v>4307</v>
      </c>
      <c r="E51" s="342" t="s">
        <v>1114</v>
      </c>
      <c r="F51" s="301" t="s">
        <v>8862</v>
      </c>
      <c r="G51" s="44" t="s">
        <v>17</v>
      </c>
      <c r="H51" s="44" t="s">
        <v>46</v>
      </c>
      <c r="I51" s="44" t="s">
        <v>47</v>
      </c>
      <c r="J51" s="253" t="s">
        <v>20</v>
      </c>
      <c r="K51" s="340">
        <v>3</v>
      </c>
      <c r="L51" s="825">
        <v>42795</v>
      </c>
      <c r="M51" s="825">
        <v>43100</v>
      </c>
      <c r="N51" s="275">
        <f t="shared" si="1"/>
        <v>44</v>
      </c>
      <c r="O51" s="389">
        <v>3</v>
      </c>
      <c r="P51" s="301" t="s">
        <v>48</v>
      </c>
      <c r="Q51" s="301"/>
      <c r="R51" s="301" t="s">
        <v>978</v>
      </c>
      <c r="S51" s="387">
        <f t="shared" si="0"/>
        <v>229</v>
      </c>
      <c r="T51" s="301" t="s">
        <v>937</v>
      </c>
      <c r="U51" s="301" t="s">
        <v>937</v>
      </c>
      <c r="V51" s="301" t="s">
        <v>6559</v>
      </c>
      <c r="W51" s="301" t="s">
        <v>978</v>
      </c>
      <c r="X51" s="301" t="s">
        <v>968</v>
      </c>
      <c r="Y51" s="253" t="s">
        <v>968</v>
      </c>
      <c r="Z51" s="253" t="s">
        <v>968</v>
      </c>
      <c r="AA51" s="253" t="s">
        <v>968</v>
      </c>
      <c r="AB51" s="253" t="s">
        <v>968</v>
      </c>
      <c r="AC51" s="253" t="s">
        <v>968</v>
      </c>
      <c r="AD51" s="253" t="s">
        <v>968</v>
      </c>
      <c r="AE51" s="253" t="s">
        <v>968</v>
      </c>
      <c r="AF51" s="253" t="s">
        <v>1817</v>
      </c>
      <c r="AG51" s="253" t="s">
        <v>968</v>
      </c>
      <c r="AH51" s="253" t="s">
        <v>1817</v>
      </c>
      <c r="AI51" s="253" t="s">
        <v>968</v>
      </c>
      <c r="AJ51" s="253" t="s">
        <v>968</v>
      </c>
      <c r="AK51" s="253" t="s">
        <v>968</v>
      </c>
      <c r="AL51" s="253" t="s">
        <v>2622</v>
      </c>
      <c r="AM51" s="253" t="s">
        <v>968</v>
      </c>
      <c r="AN51" s="253" t="s">
        <v>2622</v>
      </c>
      <c r="AO51" s="253" t="s">
        <v>968</v>
      </c>
      <c r="AP51" s="253" t="s">
        <v>1153</v>
      </c>
      <c r="AQ51" s="253" t="s">
        <v>968</v>
      </c>
      <c r="AR51" s="253" t="s">
        <v>1153</v>
      </c>
      <c r="AS51" s="253" t="s">
        <v>968</v>
      </c>
      <c r="AT51" s="253" t="s">
        <v>1153</v>
      </c>
      <c r="AU51" s="253" t="s">
        <v>968</v>
      </c>
      <c r="AV51" s="253" t="s">
        <v>1153</v>
      </c>
      <c r="AW51" s="253" t="s">
        <v>968</v>
      </c>
      <c r="AX51" s="253" t="s">
        <v>1153</v>
      </c>
      <c r="AY51" s="44" t="s">
        <v>968</v>
      </c>
      <c r="AZ51" s="269" t="s">
        <v>781</v>
      </c>
      <c r="BA51" s="336">
        <v>43122</v>
      </c>
      <c r="BB51" s="269" t="s">
        <v>4408</v>
      </c>
      <c r="BC51" s="340"/>
      <c r="BD51" s="297"/>
      <c r="BE51" s="297"/>
      <c r="BF51" s="297"/>
      <c r="BG51" s="297"/>
      <c r="BH51" s="280" t="s">
        <v>956</v>
      </c>
      <c r="BI51" s="340"/>
      <c r="BJ51" s="340"/>
      <c r="BO51" s="301"/>
      <c r="BP51" s="301"/>
      <c r="BQ51" s="301"/>
      <c r="BR51" s="301"/>
    </row>
    <row r="52" spans="1:70" s="298" customFormat="1" ht="115.5" hidden="1" customHeight="1">
      <c r="A52" s="342" t="s">
        <v>1759</v>
      </c>
      <c r="B52" s="313" t="s">
        <v>6598</v>
      </c>
      <c r="C52" s="328">
        <v>42661</v>
      </c>
      <c r="D52" s="328" t="s">
        <v>4307</v>
      </c>
      <c r="E52" s="342" t="s">
        <v>1026</v>
      </c>
      <c r="F52" s="301" t="s">
        <v>8863</v>
      </c>
      <c r="G52" s="44" t="s">
        <v>8864</v>
      </c>
      <c r="H52" s="44" t="s">
        <v>222</v>
      </c>
      <c r="I52" s="44" t="s">
        <v>223</v>
      </c>
      <c r="J52" s="253" t="s">
        <v>224</v>
      </c>
      <c r="K52" s="340">
        <v>1</v>
      </c>
      <c r="L52" s="825">
        <v>41640</v>
      </c>
      <c r="M52" s="825">
        <v>41759</v>
      </c>
      <c r="N52" s="275">
        <f t="shared" si="1"/>
        <v>17</v>
      </c>
      <c r="O52" s="389">
        <v>1</v>
      </c>
      <c r="P52" s="301" t="s">
        <v>48</v>
      </c>
      <c r="Q52" s="301"/>
      <c r="R52" s="301" t="s">
        <v>979</v>
      </c>
      <c r="S52" s="387">
        <f t="shared" si="0"/>
        <v>263</v>
      </c>
      <c r="T52" s="301" t="s">
        <v>937</v>
      </c>
      <c r="U52" s="301" t="s">
        <v>937</v>
      </c>
      <c r="V52" s="301" t="s">
        <v>6559</v>
      </c>
      <c r="W52" s="301" t="s">
        <v>979</v>
      </c>
      <c r="X52" s="301" t="s">
        <v>968</v>
      </c>
      <c r="Y52" s="253" t="s">
        <v>968</v>
      </c>
      <c r="Z52" s="253" t="s">
        <v>968</v>
      </c>
      <c r="AA52" s="253" t="s">
        <v>968</v>
      </c>
      <c r="AB52" s="253" t="s">
        <v>968</v>
      </c>
      <c r="AC52" s="253" t="s">
        <v>968</v>
      </c>
      <c r="AD52" s="253" t="s">
        <v>968</v>
      </c>
      <c r="AE52" s="253" t="s">
        <v>968</v>
      </c>
      <c r="AF52" s="253" t="s">
        <v>1817</v>
      </c>
      <c r="AG52" s="253" t="s">
        <v>968</v>
      </c>
      <c r="AH52" s="253" t="s">
        <v>1817</v>
      </c>
      <c r="AI52" s="253" t="s">
        <v>968</v>
      </c>
      <c r="AJ52" s="253" t="s">
        <v>968</v>
      </c>
      <c r="AK52" s="253" t="s">
        <v>968</v>
      </c>
      <c r="AL52" s="253" t="s">
        <v>2622</v>
      </c>
      <c r="AM52" s="253" t="s">
        <v>968</v>
      </c>
      <c r="AN52" s="253" t="s">
        <v>2622</v>
      </c>
      <c r="AO52" s="253" t="s">
        <v>968</v>
      </c>
      <c r="AP52" s="253" t="s">
        <v>1153</v>
      </c>
      <c r="AQ52" s="253" t="s">
        <v>968</v>
      </c>
      <c r="AR52" s="253" t="s">
        <v>1153</v>
      </c>
      <c r="AS52" s="253" t="s">
        <v>968</v>
      </c>
      <c r="AT52" s="253" t="s">
        <v>1153</v>
      </c>
      <c r="AU52" s="253" t="s">
        <v>968</v>
      </c>
      <c r="AV52" s="253" t="s">
        <v>1153</v>
      </c>
      <c r="AW52" s="253" t="s">
        <v>968</v>
      </c>
      <c r="AX52" s="253" t="s">
        <v>1153</v>
      </c>
      <c r="AY52" s="44" t="s">
        <v>968</v>
      </c>
      <c r="AZ52" s="269" t="s">
        <v>781</v>
      </c>
      <c r="BA52" s="336">
        <v>43122</v>
      </c>
      <c r="BB52" s="269" t="s">
        <v>4408</v>
      </c>
      <c r="BC52" s="340"/>
      <c r="BD52" s="297"/>
      <c r="BE52" s="297"/>
      <c r="BF52" s="297"/>
      <c r="BG52" s="297"/>
      <c r="BH52" s="280" t="s">
        <v>956</v>
      </c>
      <c r="BI52" s="340"/>
      <c r="BJ52" s="340"/>
      <c r="BO52" s="301"/>
      <c r="BP52" s="301"/>
      <c r="BQ52" s="301"/>
      <c r="BR52" s="301"/>
    </row>
    <row r="53" spans="1:70" s="298" customFormat="1" ht="115.5" hidden="1" customHeight="1">
      <c r="A53" s="342" t="s">
        <v>1760</v>
      </c>
      <c r="B53" s="313" t="s">
        <v>8865</v>
      </c>
      <c r="C53" s="328">
        <v>42661</v>
      </c>
      <c r="D53" s="328" t="s">
        <v>4308</v>
      </c>
      <c r="E53" s="342" t="s">
        <v>1108</v>
      </c>
      <c r="F53" s="301" t="s">
        <v>6605</v>
      </c>
      <c r="G53" s="44" t="s">
        <v>196</v>
      </c>
      <c r="H53" s="44" t="s">
        <v>8866</v>
      </c>
      <c r="I53" s="44" t="s">
        <v>197</v>
      </c>
      <c r="J53" s="253" t="s">
        <v>8842</v>
      </c>
      <c r="K53" s="340">
        <v>1</v>
      </c>
      <c r="L53" s="825">
        <v>42917</v>
      </c>
      <c r="M53" s="825">
        <v>43100</v>
      </c>
      <c r="N53" s="275">
        <f t="shared" si="1"/>
        <v>27</v>
      </c>
      <c r="O53" s="389">
        <v>1</v>
      </c>
      <c r="P53" s="301" t="s">
        <v>112</v>
      </c>
      <c r="Q53" s="301"/>
      <c r="R53" s="301" t="s">
        <v>949</v>
      </c>
      <c r="S53" s="387">
        <f t="shared" si="0"/>
        <v>243</v>
      </c>
      <c r="T53" s="301" t="s">
        <v>937</v>
      </c>
      <c r="U53" s="301" t="s">
        <v>937</v>
      </c>
      <c r="V53" s="301" t="s">
        <v>6559</v>
      </c>
      <c r="W53" s="301" t="s">
        <v>949</v>
      </c>
      <c r="X53" s="253" t="s">
        <v>968</v>
      </c>
      <c r="Y53" s="253" t="s">
        <v>968</v>
      </c>
      <c r="Z53" s="253" t="s">
        <v>968</v>
      </c>
      <c r="AA53" s="253" t="s">
        <v>968</v>
      </c>
      <c r="AB53" s="253" t="s">
        <v>968</v>
      </c>
      <c r="AC53" s="253" t="s">
        <v>968</v>
      </c>
      <c r="AD53" s="253" t="s">
        <v>968</v>
      </c>
      <c r="AE53" s="253" t="s">
        <v>968</v>
      </c>
      <c r="AF53" s="253" t="s">
        <v>1817</v>
      </c>
      <c r="AG53" s="253" t="s">
        <v>968</v>
      </c>
      <c r="AH53" s="253" t="s">
        <v>1817</v>
      </c>
      <c r="AI53" s="253" t="s">
        <v>968</v>
      </c>
      <c r="AJ53" s="253" t="s">
        <v>968</v>
      </c>
      <c r="AK53" s="253" t="s">
        <v>968</v>
      </c>
      <c r="AL53" s="253" t="s">
        <v>2622</v>
      </c>
      <c r="AM53" s="253" t="s">
        <v>968</v>
      </c>
      <c r="AN53" s="253" t="s">
        <v>2622</v>
      </c>
      <c r="AO53" s="253" t="s">
        <v>968</v>
      </c>
      <c r="AP53" s="253" t="s">
        <v>1153</v>
      </c>
      <c r="AQ53" s="253" t="s">
        <v>968</v>
      </c>
      <c r="AR53" s="253" t="s">
        <v>1153</v>
      </c>
      <c r="AS53" s="253" t="s">
        <v>968</v>
      </c>
      <c r="AT53" s="253" t="s">
        <v>1153</v>
      </c>
      <c r="AU53" s="253" t="s">
        <v>968</v>
      </c>
      <c r="AV53" s="253" t="s">
        <v>1153</v>
      </c>
      <c r="AW53" s="253" t="s">
        <v>968</v>
      </c>
      <c r="AX53" s="253" t="s">
        <v>1153</v>
      </c>
      <c r="AY53" s="44" t="s">
        <v>968</v>
      </c>
      <c r="AZ53" s="269" t="s">
        <v>781</v>
      </c>
      <c r="BA53" s="336">
        <v>43122</v>
      </c>
      <c r="BB53" s="269" t="s">
        <v>4408</v>
      </c>
      <c r="BC53" s="340"/>
      <c r="BD53" s="297"/>
      <c r="BE53" s="297"/>
      <c r="BF53" s="297"/>
      <c r="BG53" s="297"/>
      <c r="BH53" s="280" t="s">
        <v>956</v>
      </c>
      <c r="BI53" s="340"/>
      <c r="BJ53" s="340"/>
      <c r="BO53" s="301"/>
      <c r="BP53" s="301"/>
      <c r="BQ53" s="301"/>
      <c r="BR53" s="301"/>
    </row>
    <row r="54" spans="1:70" s="298" customFormat="1" ht="115.5" hidden="1" customHeight="1">
      <c r="A54" s="342" t="s">
        <v>1761</v>
      </c>
      <c r="B54" s="313" t="s">
        <v>8865</v>
      </c>
      <c r="C54" s="328">
        <v>42661</v>
      </c>
      <c r="D54" s="328" t="s">
        <v>4308</v>
      </c>
      <c r="E54" s="342" t="s">
        <v>1021</v>
      </c>
      <c r="F54" s="301" t="s">
        <v>6606</v>
      </c>
      <c r="G54" s="44" t="s">
        <v>196</v>
      </c>
      <c r="H54" s="44" t="s">
        <v>8866</v>
      </c>
      <c r="I54" s="44" t="s">
        <v>198</v>
      </c>
      <c r="J54" s="253" t="s">
        <v>8842</v>
      </c>
      <c r="K54" s="340">
        <v>1</v>
      </c>
      <c r="L54" s="825">
        <v>42917</v>
      </c>
      <c r="M54" s="825">
        <v>43100</v>
      </c>
      <c r="N54" s="275">
        <f t="shared" si="1"/>
        <v>27</v>
      </c>
      <c r="O54" s="389">
        <v>1</v>
      </c>
      <c r="P54" s="301" t="s">
        <v>112</v>
      </c>
      <c r="Q54" s="301"/>
      <c r="R54" s="301" t="s">
        <v>949</v>
      </c>
      <c r="S54" s="387">
        <f t="shared" si="0"/>
        <v>243</v>
      </c>
      <c r="T54" s="301" t="s">
        <v>937</v>
      </c>
      <c r="U54" s="301" t="s">
        <v>937</v>
      </c>
      <c r="V54" s="301" t="s">
        <v>6559</v>
      </c>
      <c r="W54" s="301" t="s">
        <v>949</v>
      </c>
      <c r="X54" s="253" t="s">
        <v>968</v>
      </c>
      <c r="Y54" s="253" t="s">
        <v>968</v>
      </c>
      <c r="Z54" s="253" t="s">
        <v>968</v>
      </c>
      <c r="AA54" s="253" t="s">
        <v>968</v>
      </c>
      <c r="AB54" s="253" t="s">
        <v>968</v>
      </c>
      <c r="AC54" s="253" t="s">
        <v>968</v>
      </c>
      <c r="AD54" s="253" t="s">
        <v>968</v>
      </c>
      <c r="AE54" s="253" t="s">
        <v>968</v>
      </c>
      <c r="AF54" s="253" t="s">
        <v>1817</v>
      </c>
      <c r="AG54" s="253" t="s">
        <v>968</v>
      </c>
      <c r="AH54" s="253" t="s">
        <v>1817</v>
      </c>
      <c r="AI54" s="253" t="s">
        <v>968</v>
      </c>
      <c r="AJ54" s="253" t="s">
        <v>968</v>
      </c>
      <c r="AK54" s="253" t="s">
        <v>968</v>
      </c>
      <c r="AL54" s="253" t="s">
        <v>2622</v>
      </c>
      <c r="AM54" s="253" t="s">
        <v>968</v>
      </c>
      <c r="AN54" s="253" t="s">
        <v>2622</v>
      </c>
      <c r="AO54" s="253" t="s">
        <v>968</v>
      </c>
      <c r="AP54" s="253" t="s">
        <v>1153</v>
      </c>
      <c r="AQ54" s="253" t="s">
        <v>968</v>
      </c>
      <c r="AR54" s="253" t="s">
        <v>1153</v>
      </c>
      <c r="AS54" s="253" t="s">
        <v>968</v>
      </c>
      <c r="AT54" s="253" t="s">
        <v>1153</v>
      </c>
      <c r="AU54" s="253" t="s">
        <v>968</v>
      </c>
      <c r="AV54" s="253" t="s">
        <v>1153</v>
      </c>
      <c r="AW54" s="253" t="s">
        <v>968</v>
      </c>
      <c r="AX54" s="253" t="s">
        <v>1153</v>
      </c>
      <c r="AY54" s="44" t="s">
        <v>968</v>
      </c>
      <c r="AZ54" s="269" t="s">
        <v>781</v>
      </c>
      <c r="BA54" s="336">
        <v>43122</v>
      </c>
      <c r="BB54" s="269" t="s">
        <v>4408</v>
      </c>
      <c r="BC54" s="340"/>
      <c r="BD54" s="297"/>
      <c r="BE54" s="297"/>
      <c r="BF54" s="297"/>
      <c r="BG54" s="297"/>
      <c r="BH54" s="280" t="s">
        <v>956</v>
      </c>
      <c r="BI54" s="340"/>
      <c r="BJ54" s="340"/>
      <c r="BO54" s="301"/>
      <c r="BP54" s="301"/>
      <c r="BQ54" s="301"/>
      <c r="BR54" s="301"/>
    </row>
    <row r="55" spans="1:70" s="298" customFormat="1" ht="115.5" hidden="1" customHeight="1">
      <c r="A55" s="342" t="s">
        <v>1762</v>
      </c>
      <c r="B55" s="313" t="s">
        <v>6607</v>
      </c>
      <c r="C55" s="328">
        <v>42661</v>
      </c>
      <c r="D55" s="328"/>
      <c r="E55" s="342" t="s">
        <v>1036</v>
      </c>
      <c r="F55" s="301" t="s">
        <v>8867</v>
      </c>
      <c r="G55" s="44" t="s">
        <v>199</v>
      </c>
      <c r="H55" s="44" t="s">
        <v>200</v>
      </c>
      <c r="I55" s="44" t="s">
        <v>200</v>
      </c>
      <c r="J55" s="253" t="s">
        <v>201</v>
      </c>
      <c r="K55" s="340">
        <v>1</v>
      </c>
      <c r="L55" s="825">
        <v>42795</v>
      </c>
      <c r="M55" s="825">
        <v>43190</v>
      </c>
      <c r="N55" s="275">
        <f t="shared" si="1"/>
        <v>5</v>
      </c>
      <c r="O55" s="389">
        <v>1</v>
      </c>
      <c r="P55" s="301" t="s">
        <v>202</v>
      </c>
      <c r="Q55" s="301"/>
      <c r="R55" s="44" t="s">
        <v>970</v>
      </c>
      <c r="S55" s="387">
        <f t="shared" si="0"/>
        <v>327</v>
      </c>
      <c r="T55" s="301" t="s">
        <v>937</v>
      </c>
      <c r="U55" s="301" t="s">
        <v>937</v>
      </c>
      <c r="V55" s="301" t="s">
        <v>6559</v>
      </c>
      <c r="W55" s="301" t="s">
        <v>961</v>
      </c>
      <c r="X55" s="44" t="s">
        <v>203</v>
      </c>
      <c r="Y55" s="253" t="s">
        <v>971</v>
      </c>
      <c r="Z55" s="253" t="s">
        <v>971</v>
      </c>
      <c r="AA55" s="253" t="s">
        <v>971</v>
      </c>
      <c r="AB55" s="253" t="s">
        <v>971</v>
      </c>
      <c r="AC55" s="253" t="s">
        <v>971</v>
      </c>
      <c r="AD55" s="253" t="s">
        <v>971</v>
      </c>
      <c r="AE55" s="253" t="s">
        <v>971</v>
      </c>
      <c r="AF55" s="253" t="s">
        <v>1813</v>
      </c>
      <c r="AG55" s="253" t="s">
        <v>971</v>
      </c>
      <c r="AH55" s="253" t="s">
        <v>1813</v>
      </c>
      <c r="AI55" s="253" t="s">
        <v>971</v>
      </c>
      <c r="AJ55" s="253" t="s">
        <v>971</v>
      </c>
      <c r="AK55" s="253" t="s">
        <v>971</v>
      </c>
      <c r="AL55" s="253" t="s">
        <v>2622</v>
      </c>
      <c r="AM55" s="253" t="s">
        <v>971</v>
      </c>
      <c r="AN55" s="253" t="s">
        <v>2622</v>
      </c>
      <c r="AO55" s="253" t="s">
        <v>971</v>
      </c>
      <c r="AP55" s="253" t="s">
        <v>1153</v>
      </c>
      <c r="AQ55" s="253" t="s">
        <v>971</v>
      </c>
      <c r="AR55" s="253" t="s">
        <v>1153</v>
      </c>
      <c r="AS55" s="253" t="s">
        <v>971</v>
      </c>
      <c r="AT55" s="253" t="s">
        <v>1153</v>
      </c>
      <c r="AU55" s="253" t="s">
        <v>971</v>
      </c>
      <c r="AV55" s="253" t="s">
        <v>1153</v>
      </c>
      <c r="AW55" s="253" t="s">
        <v>971</v>
      </c>
      <c r="AX55" s="253" t="s">
        <v>1153</v>
      </c>
      <c r="AY55" s="44" t="s">
        <v>971</v>
      </c>
      <c r="AZ55" s="269" t="s">
        <v>781</v>
      </c>
      <c r="BA55" s="336">
        <v>43307</v>
      </c>
      <c r="BB55" s="269" t="s">
        <v>4408</v>
      </c>
      <c r="BC55" s="340"/>
      <c r="BD55" s="297"/>
      <c r="BE55" s="297"/>
      <c r="BF55" s="297"/>
      <c r="BG55" s="297"/>
      <c r="BH55" s="280" t="s">
        <v>956</v>
      </c>
      <c r="BI55" s="340"/>
      <c r="BJ55" s="340"/>
      <c r="BO55" s="301"/>
      <c r="BP55" s="301"/>
      <c r="BQ55" s="301"/>
      <c r="BR55" s="301"/>
    </row>
    <row r="56" spans="1:70" s="298" customFormat="1" ht="115.5" hidden="1" customHeight="1">
      <c r="A56" s="342" t="s">
        <v>1763</v>
      </c>
      <c r="B56" s="313" t="s">
        <v>8868</v>
      </c>
      <c r="C56" s="328">
        <v>42661</v>
      </c>
      <c r="D56" s="328"/>
      <c r="E56" s="342" t="s">
        <v>1020</v>
      </c>
      <c r="F56" s="301" t="s">
        <v>6608</v>
      </c>
      <c r="G56" s="44" t="s">
        <v>61</v>
      </c>
      <c r="H56" s="44" t="s">
        <v>62</v>
      </c>
      <c r="I56" s="44" t="s">
        <v>63</v>
      </c>
      <c r="J56" s="253" t="s">
        <v>59</v>
      </c>
      <c r="K56" s="340">
        <v>1</v>
      </c>
      <c r="L56" s="825">
        <v>42795</v>
      </c>
      <c r="M56" s="825">
        <v>43100</v>
      </c>
      <c r="N56" s="275">
        <f t="shared" si="1"/>
        <v>44</v>
      </c>
      <c r="O56" s="389">
        <v>1</v>
      </c>
      <c r="P56" s="301" t="s">
        <v>1134</v>
      </c>
      <c r="Q56" s="301" t="s">
        <v>60</v>
      </c>
      <c r="R56" s="301" t="s">
        <v>1170</v>
      </c>
      <c r="S56" s="387">
        <f t="shared" si="0"/>
        <v>231</v>
      </c>
      <c r="T56" s="301" t="s">
        <v>937</v>
      </c>
      <c r="U56" s="301" t="s">
        <v>937</v>
      </c>
      <c r="V56" s="301" t="s">
        <v>6559</v>
      </c>
      <c r="W56" s="301" t="s">
        <v>1170</v>
      </c>
      <c r="X56" s="253" t="s">
        <v>968</v>
      </c>
      <c r="Y56" s="253" t="s">
        <v>968</v>
      </c>
      <c r="Z56" s="253" t="s">
        <v>968</v>
      </c>
      <c r="AA56" s="253" t="s">
        <v>968</v>
      </c>
      <c r="AB56" s="253" t="s">
        <v>968</v>
      </c>
      <c r="AC56" s="253" t="s">
        <v>968</v>
      </c>
      <c r="AD56" s="253" t="s">
        <v>968</v>
      </c>
      <c r="AE56" s="253" t="s">
        <v>968</v>
      </c>
      <c r="AF56" s="253" t="s">
        <v>1817</v>
      </c>
      <c r="AG56" s="253" t="s">
        <v>968</v>
      </c>
      <c r="AH56" s="253" t="s">
        <v>1817</v>
      </c>
      <c r="AI56" s="253" t="s">
        <v>968</v>
      </c>
      <c r="AJ56" s="253" t="s">
        <v>968</v>
      </c>
      <c r="AK56" s="253" t="s">
        <v>968</v>
      </c>
      <c r="AL56" s="253" t="s">
        <v>2622</v>
      </c>
      <c r="AM56" s="253" t="s">
        <v>968</v>
      </c>
      <c r="AN56" s="253" t="s">
        <v>2622</v>
      </c>
      <c r="AO56" s="253" t="s">
        <v>968</v>
      </c>
      <c r="AP56" s="253" t="s">
        <v>1153</v>
      </c>
      <c r="AQ56" s="253" t="s">
        <v>968</v>
      </c>
      <c r="AR56" s="253" t="s">
        <v>1153</v>
      </c>
      <c r="AS56" s="253" t="s">
        <v>968</v>
      </c>
      <c r="AT56" s="253" t="s">
        <v>1153</v>
      </c>
      <c r="AU56" s="253" t="s">
        <v>968</v>
      </c>
      <c r="AV56" s="253" t="s">
        <v>1153</v>
      </c>
      <c r="AW56" s="253" t="s">
        <v>968</v>
      </c>
      <c r="AX56" s="253" t="s">
        <v>1153</v>
      </c>
      <c r="AY56" s="44" t="s">
        <v>968</v>
      </c>
      <c r="AZ56" s="269" t="s">
        <v>781</v>
      </c>
      <c r="BA56" s="336">
        <v>43122</v>
      </c>
      <c r="BB56" s="269" t="s">
        <v>4408</v>
      </c>
      <c r="BC56" s="340"/>
      <c r="BD56" s="297"/>
      <c r="BE56" s="297"/>
      <c r="BF56" s="297"/>
      <c r="BG56" s="297"/>
      <c r="BH56" s="280" t="s">
        <v>956</v>
      </c>
      <c r="BI56" s="340"/>
      <c r="BJ56" s="340"/>
      <c r="BO56" s="301"/>
      <c r="BP56" s="301"/>
      <c r="BQ56" s="301"/>
      <c r="BR56" s="301"/>
    </row>
    <row r="57" spans="1:70" s="298" customFormat="1" ht="115.5" hidden="1" customHeight="1">
      <c r="A57" s="342" t="s">
        <v>1764</v>
      </c>
      <c r="B57" s="313" t="s">
        <v>8868</v>
      </c>
      <c r="C57" s="328">
        <v>42661</v>
      </c>
      <c r="D57" s="328"/>
      <c r="E57" s="342" t="s">
        <v>1108</v>
      </c>
      <c r="F57" s="301" t="s">
        <v>6609</v>
      </c>
      <c r="G57" s="44" t="s">
        <v>61</v>
      </c>
      <c r="H57" s="44" t="s">
        <v>62</v>
      </c>
      <c r="I57" s="44" t="s">
        <v>63</v>
      </c>
      <c r="J57" s="253" t="s">
        <v>59</v>
      </c>
      <c r="K57" s="340">
        <v>1</v>
      </c>
      <c r="L57" s="825">
        <v>42795</v>
      </c>
      <c r="M57" s="825">
        <v>43100</v>
      </c>
      <c r="N57" s="275">
        <f t="shared" si="1"/>
        <v>44</v>
      </c>
      <c r="O57" s="389">
        <v>1</v>
      </c>
      <c r="P57" s="301" t="s">
        <v>1134</v>
      </c>
      <c r="Q57" s="301" t="s">
        <v>60</v>
      </c>
      <c r="R57" s="301" t="s">
        <v>1170</v>
      </c>
      <c r="S57" s="387">
        <f t="shared" si="0"/>
        <v>231</v>
      </c>
      <c r="T57" s="301" t="s">
        <v>937</v>
      </c>
      <c r="U57" s="301" t="s">
        <v>937</v>
      </c>
      <c r="V57" s="301" t="s">
        <v>6559</v>
      </c>
      <c r="W57" s="301" t="s">
        <v>1170</v>
      </c>
      <c r="X57" s="253" t="s">
        <v>968</v>
      </c>
      <c r="Y57" s="253" t="s">
        <v>968</v>
      </c>
      <c r="Z57" s="253" t="s">
        <v>968</v>
      </c>
      <c r="AA57" s="253" t="s">
        <v>968</v>
      </c>
      <c r="AB57" s="253" t="s">
        <v>968</v>
      </c>
      <c r="AC57" s="253" t="s">
        <v>968</v>
      </c>
      <c r="AD57" s="253" t="s">
        <v>968</v>
      </c>
      <c r="AE57" s="253" t="s">
        <v>968</v>
      </c>
      <c r="AF57" s="253" t="s">
        <v>1817</v>
      </c>
      <c r="AG57" s="253" t="s">
        <v>968</v>
      </c>
      <c r="AH57" s="253" t="s">
        <v>1817</v>
      </c>
      <c r="AI57" s="253" t="s">
        <v>968</v>
      </c>
      <c r="AJ57" s="253" t="s">
        <v>968</v>
      </c>
      <c r="AK57" s="253" t="s">
        <v>968</v>
      </c>
      <c r="AL57" s="253" t="s">
        <v>2622</v>
      </c>
      <c r="AM57" s="253" t="s">
        <v>968</v>
      </c>
      <c r="AN57" s="253" t="s">
        <v>2622</v>
      </c>
      <c r="AO57" s="253" t="s">
        <v>968</v>
      </c>
      <c r="AP57" s="253" t="s">
        <v>1153</v>
      </c>
      <c r="AQ57" s="253" t="s">
        <v>968</v>
      </c>
      <c r="AR57" s="253" t="s">
        <v>1153</v>
      </c>
      <c r="AS57" s="253" t="s">
        <v>968</v>
      </c>
      <c r="AT57" s="253" t="s">
        <v>1153</v>
      </c>
      <c r="AU57" s="253" t="s">
        <v>968</v>
      </c>
      <c r="AV57" s="253" t="s">
        <v>1153</v>
      </c>
      <c r="AW57" s="253" t="s">
        <v>968</v>
      </c>
      <c r="AX57" s="253" t="s">
        <v>1153</v>
      </c>
      <c r="AY57" s="44" t="s">
        <v>968</v>
      </c>
      <c r="AZ57" s="269" t="s">
        <v>781</v>
      </c>
      <c r="BA57" s="336">
        <v>43122</v>
      </c>
      <c r="BB57" s="269" t="s">
        <v>4408</v>
      </c>
      <c r="BC57" s="340"/>
      <c r="BD57" s="297"/>
      <c r="BE57" s="297"/>
      <c r="BF57" s="297"/>
      <c r="BG57" s="297"/>
      <c r="BH57" s="280" t="s">
        <v>956</v>
      </c>
      <c r="BI57" s="340"/>
      <c r="BJ57" s="340"/>
      <c r="BO57" s="301"/>
      <c r="BP57" s="301"/>
      <c r="BQ57" s="301"/>
      <c r="BR57" s="301"/>
    </row>
    <row r="58" spans="1:70" s="298" customFormat="1" ht="115.5" hidden="1" customHeight="1">
      <c r="A58" s="342" t="s">
        <v>1765</v>
      </c>
      <c r="B58" s="313" t="s">
        <v>8868</v>
      </c>
      <c r="C58" s="328">
        <v>42661</v>
      </c>
      <c r="D58" s="328"/>
      <c r="E58" s="342" t="s">
        <v>1037</v>
      </c>
      <c r="F58" s="301" t="s">
        <v>6610</v>
      </c>
      <c r="G58" s="44" t="s">
        <v>61</v>
      </c>
      <c r="H58" s="44" t="s">
        <v>62</v>
      </c>
      <c r="I58" s="44" t="s">
        <v>63</v>
      </c>
      <c r="J58" s="253" t="s">
        <v>59</v>
      </c>
      <c r="K58" s="340">
        <v>1</v>
      </c>
      <c r="L58" s="825">
        <v>42795</v>
      </c>
      <c r="M58" s="825">
        <v>43100</v>
      </c>
      <c r="N58" s="275">
        <f t="shared" si="1"/>
        <v>44</v>
      </c>
      <c r="O58" s="389">
        <v>1</v>
      </c>
      <c r="P58" s="301" t="s">
        <v>1134</v>
      </c>
      <c r="Q58" s="301" t="s">
        <v>60</v>
      </c>
      <c r="R58" s="301" t="s">
        <v>1170</v>
      </c>
      <c r="S58" s="387">
        <f t="shared" si="0"/>
        <v>231</v>
      </c>
      <c r="T58" s="301" t="s">
        <v>937</v>
      </c>
      <c r="U58" s="301" t="s">
        <v>937</v>
      </c>
      <c r="V58" s="301" t="s">
        <v>6559</v>
      </c>
      <c r="W58" s="301" t="s">
        <v>1170</v>
      </c>
      <c r="X58" s="253" t="s">
        <v>968</v>
      </c>
      <c r="Y58" s="253" t="s">
        <v>968</v>
      </c>
      <c r="Z58" s="253" t="s">
        <v>968</v>
      </c>
      <c r="AA58" s="253" t="s">
        <v>968</v>
      </c>
      <c r="AB58" s="253" t="s">
        <v>968</v>
      </c>
      <c r="AC58" s="253" t="s">
        <v>968</v>
      </c>
      <c r="AD58" s="253" t="s">
        <v>968</v>
      </c>
      <c r="AE58" s="253" t="s">
        <v>968</v>
      </c>
      <c r="AF58" s="253" t="s">
        <v>1817</v>
      </c>
      <c r="AG58" s="253" t="s">
        <v>968</v>
      </c>
      <c r="AH58" s="253" t="s">
        <v>1817</v>
      </c>
      <c r="AI58" s="253" t="s">
        <v>968</v>
      </c>
      <c r="AJ58" s="253" t="s">
        <v>968</v>
      </c>
      <c r="AK58" s="253" t="s">
        <v>968</v>
      </c>
      <c r="AL58" s="253" t="s">
        <v>2622</v>
      </c>
      <c r="AM58" s="253" t="s">
        <v>968</v>
      </c>
      <c r="AN58" s="253" t="s">
        <v>2622</v>
      </c>
      <c r="AO58" s="253" t="s">
        <v>968</v>
      </c>
      <c r="AP58" s="253" t="s">
        <v>1153</v>
      </c>
      <c r="AQ58" s="253" t="s">
        <v>968</v>
      </c>
      <c r="AR58" s="253" t="s">
        <v>1153</v>
      </c>
      <c r="AS58" s="253" t="s">
        <v>968</v>
      </c>
      <c r="AT58" s="253" t="s">
        <v>1153</v>
      </c>
      <c r="AU58" s="253" t="s">
        <v>968</v>
      </c>
      <c r="AV58" s="253" t="s">
        <v>1153</v>
      </c>
      <c r="AW58" s="253" t="s">
        <v>968</v>
      </c>
      <c r="AX58" s="253" t="s">
        <v>1153</v>
      </c>
      <c r="AY58" s="44" t="s">
        <v>968</v>
      </c>
      <c r="AZ58" s="269" t="s">
        <v>781</v>
      </c>
      <c r="BA58" s="336">
        <v>43122</v>
      </c>
      <c r="BB58" s="269" t="s">
        <v>4408</v>
      </c>
      <c r="BC58" s="340"/>
      <c r="BD58" s="297"/>
      <c r="BE58" s="297"/>
      <c r="BF58" s="297"/>
      <c r="BG58" s="297"/>
      <c r="BH58" s="280" t="s">
        <v>956</v>
      </c>
      <c r="BI58" s="340"/>
      <c r="BJ58" s="340"/>
      <c r="BO58" s="301"/>
      <c r="BP58" s="301"/>
      <c r="BQ58" s="301"/>
      <c r="BR58" s="301"/>
    </row>
    <row r="59" spans="1:70" s="298" customFormat="1" ht="115.5" hidden="1" customHeight="1">
      <c r="A59" s="342" t="s">
        <v>1766</v>
      </c>
      <c r="B59" s="313" t="s">
        <v>8868</v>
      </c>
      <c r="C59" s="328">
        <v>42661</v>
      </c>
      <c r="D59" s="328"/>
      <c r="E59" s="342" t="s">
        <v>1025</v>
      </c>
      <c r="F59" s="301" t="s">
        <v>6611</v>
      </c>
      <c r="G59" s="44" t="s">
        <v>61</v>
      </c>
      <c r="H59" s="44" t="s">
        <v>62</v>
      </c>
      <c r="I59" s="44" t="s">
        <v>63</v>
      </c>
      <c r="J59" s="253" t="s">
        <v>59</v>
      </c>
      <c r="K59" s="340">
        <v>1</v>
      </c>
      <c r="L59" s="825">
        <v>42795</v>
      </c>
      <c r="M59" s="825">
        <v>43100</v>
      </c>
      <c r="N59" s="275">
        <f t="shared" si="1"/>
        <v>44</v>
      </c>
      <c r="O59" s="389">
        <v>1</v>
      </c>
      <c r="P59" s="301" t="s">
        <v>1134</v>
      </c>
      <c r="Q59" s="301" t="s">
        <v>60</v>
      </c>
      <c r="R59" s="301" t="s">
        <v>1170</v>
      </c>
      <c r="S59" s="387">
        <f t="shared" si="0"/>
        <v>231</v>
      </c>
      <c r="T59" s="301" t="s">
        <v>937</v>
      </c>
      <c r="U59" s="301" t="s">
        <v>937</v>
      </c>
      <c r="V59" s="301" t="s">
        <v>6559</v>
      </c>
      <c r="W59" s="301" t="s">
        <v>1170</v>
      </c>
      <c r="X59" s="253" t="s">
        <v>968</v>
      </c>
      <c r="Y59" s="253" t="s">
        <v>968</v>
      </c>
      <c r="Z59" s="253" t="s">
        <v>968</v>
      </c>
      <c r="AA59" s="253" t="s">
        <v>968</v>
      </c>
      <c r="AB59" s="253" t="s">
        <v>968</v>
      </c>
      <c r="AC59" s="253" t="s">
        <v>968</v>
      </c>
      <c r="AD59" s="253" t="s">
        <v>968</v>
      </c>
      <c r="AE59" s="253" t="s">
        <v>968</v>
      </c>
      <c r="AF59" s="253" t="s">
        <v>1817</v>
      </c>
      <c r="AG59" s="253" t="s">
        <v>968</v>
      </c>
      <c r="AH59" s="253" t="s">
        <v>1817</v>
      </c>
      <c r="AI59" s="253" t="s">
        <v>968</v>
      </c>
      <c r="AJ59" s="253" t="s">
        <v>968</v>
      </c>
      <c r="AK59" s="253" t="s">
        <v>968</v>
      </c>
      <c r="AL59" s="253" t="s">
        <v>2622</v>
      </c>
      <c r="AM59" s="253" t="s">
        <v>968</v>
      </c>
      <c r="AN59" s="253" t="s">
        <v>2622</v>
      </c>
      <c r="AO59" s="253" t="s">
        <v>968</v>
      </c>
      <c r="AP59" s="253" t="s">
        <v>1153</v>
      </c>
      <c r="AQ59" s="253" t="s">
        <v>968</v>
      </c>
      <c r="AR59" s="253" t="s">
        <v>1153</v>
      </c>
      <c r="AS59" s="253" t="s">
        <v>968</v>
      </c>
      <c r="AT59" s="253" t="s">
        <v>1153</v>
      </c>
      <c r="AU59" s="253" t="s">
        <v>968</v>
      </c>
      <c r="AV59" s="253" t="s">
        <v>1153</v>
      </c>
      <c r="AW59" s="253" t="s">
        <v>968</v>
      </c>
      <c r="AX59" s="253" t="s">
        <v>1153</v>
      </c>
      <c r="AY59" s="44" t="s">
        <v>968</v>
      </c>
      <c r="AZ59" s="269" t="s">
        <v>781</v>
      </c>
      <c r="BA59" s="336">
        <v>43122</v>
      </c>
      <c r="BB59" s="269" t="s">
        <v>4408</v>
      </c>
      <c r="BC59" s="340"/>
      <c r="BD59" s="297"/>
      <c r="BE59" s="297"/>
      <c r="BF59" s="297"/>
      <c r="BG59" s="297"/>
      <c r="BH59" s="280" t="s">
        <v>956</v>
      </c>
      <c r="BI59" s="340"/>
      <c r="BJ59" s="340"/>
      <c r="BO59" s="301"/>
      <c r="BP59" s="301"/>
      <c r="BQ59" s="301"/>
      <c r="BR59" s="301"/>
    </row>
    <row r="60" spans="1:70" s="298" customFormat="1" ht="115.5" hidden="1" customHeight="1">
      <c r="A60" s="342" t="s">
        <v>1767</v>
      </c>
      <c r="B60" s="313" t="s">
        <v>8868</v>
      </c>
      <c r="C60" s="328">
        <v>42661</v>
      </c>
      <c r="D60" s="328"/>
      <c r="E60" s="342" t="s">
        <v>1114</v>
      </c>
      <c r="F60" s="301" t="s">
        <v>6612</v>
      </c>
      <c r="G60" s="44" t="s">
        <v>61</v>
      </c>
      <c r="H60" s="44" t="s">
        <v>62</v>
      </c>
      <c r="I60" s="44" t="s">
        <v>63</v>
      </c>
      <c r="J60" s="253" t="s">
        <v>59</v>
      </c>
      <c r="K60" s="340">
        <v>1</v>
      </c>
      <c r="L60" s="825">
        <v>42795</v>
      </c>
      <c r="M60" s="825">
        <v>43100</v>
      </c>
      <c r="N60" s="275">
        <f t="shared" si="1"/>
        <v>44</v>
      </c>
      <c r="O60" s="389">
        <v>1</v>
      </c>
      <c r="P60" s="301" t="s">
        <v>1134</v>
      </c>
      <c r="Q60" s="301" t="s">
        <v>60</v>
      </c>
      <c r="R60" s="301" t="s">
        <v>1170</v>
      </c>
      <c r="S60" s="387">
        <f t="shared" si="0"/>
        <v>231</v>
      </c>
      <c r="T60" s="301" t="s">
        <v>937</v>
      </c>
      <c r="U60" s="301" t="s">
        <v>937</v>
      </c>
      <c r="V60" s="301" t="s">
        <v>6559</v>
      </c>
      <c r="W60" s="301" t="s">
        <v>1170</v>
      </c>
      <c r="X60" s="253" t="s">
        <v>968</v>
      </c>
      <c r="Y60" s="253" t="s">
        <v>968</v>
      </c>
      <c r="Z60" s="253" t="s">
        <v>968</v>
      </c>
      <c r="AA60" s="253" t="s">
        <v>968</v>
      </c>
      <c r="AB60" s="253" t="s">
        <v>968</v>
      </c>
      <c r="AC60" s="253" t="s">
        <v>968</v>
      </c>
      <c r="AD60" s="253" t="s">
        <v>968</v>
      </c>
      <c r="AE60" s="253" t="s">
        <v>968</v>
      </c>
      <c r="AF60" s="253" t="s">
        <v>1817</v>
      </c>
      <c r="AG60" s="253" t="s">
        <v>968</v>
      </c>
      <c r="AH60" s="253" t="s">
        <v>1817</v>
      </c>
      <c r="AI60" s="253" t="s">
        <v>968</v>
      </c>
      <c r="AJ60" s="253" t="s">
        <v>968</v>
      </c>
      <c r="AK60" s="253" t="s">
        <v>968</v>
      </c>
      <c r="AL60" s="253" t="s">
        <v>2622</v>
      </c>
      <c r="AM60" s="253" t="s">
        <v>968</v>
      </c>
      <c r="AN60" s="253" t="s">
        <v>2622</v>
      </c>
      <c r="AO60" s="253" t="s">
        <v>968</v>
      </c>
      <c r="AP60" s="253" t="s">
        <v>1153</v>
      </c>
      <c r="AQ60" s="253" t="s">
        <v>968</v>
      </c>
      <c r="AR60" s="253" t="s">
        <v>1153</v>
      </c>
      <c r="AS60" s="253" t="s">
        <v>968</v>
      </c>
      <c r="AT60" s="253" t="s">
        <v>1153</v>
      </c>
      <c r="AU60" s="253" t="s">
        <v>968</v>
      </c>
      <c r="AV60" s="253" t="s">
        <v>1153</v>
      </c>
      <c r="AW60" s="253" t="s">
        <v>968</v>
      </c>
      <c r="AX60" s="253" t="s">
        <v>1153</v>
      </c>
      <c r="AY60" s="44" t="s">
        <v>968</v>
      </c>
      <c r="AZ60" s="269" t="s">
        <v>781</v>
      </c>
      <c r="BA60" s="336">
        <v>43122</v>
      </c>
      <c r="BB60" s="269" t="s">
        <v>4408</v>
      </c>
      <c r="BC60" s="340"/>
      <c r="BD60" s="297"/>
      <c r="BE60" s="297"/>
      <c r="BF60" s="297"/>
      <c r="BG60" s="297"/>
      <c r="BH60" s="280" t="s">
        <v>956</v>
      </c>
      <c r="BI60" s="340"/>
      <c r="BJ60" s="340"/>
      <c r="BO60" s="301"/>
      <c r="BP60" s="301"/>
      <c r="BQ60" s="301"/>
      <c r="BR60" s="301"/>
    </row>
    <row r="61" spans="1:70" s="298" customFormat="1" ht="115.5" hidden="1" customHeight="1">
      <c r="A61" s="342" t="s">
        <v>1768</v>
      </c>
      <c r="B61" s="313" t="s">
        <v>8868</v>
      </c>
      <c r="C61" s="328">
        <v>42661</v>
      </c>
      <c r="D61" s="328"/>
      <c r="E61" s="342" t="s">
        <v>1026</v>
      </c>
      <c r="F61" s="301" t="s">
        <v>6613</v>
      </c>
      <c r="G61" s="44" t="s">
        <v>61</v>
      </c>
      <c r="H61" s="44" t="s">
        <v>62</v>
      </c>
      <c r="I61" s="44" t="s">
        <v>63</v>
      </c>
      <c r="J61" s="253" t="s">
        <v>59</v>
      </c>
      <c r="K61" s="340">
        <v>1</v>
      </c>
      <c r="L61" s="825">
        <v>42795</v>
      </c>
      <c r="M61" s="825">
        <v>43100</v>
      </c>
      <c r="N61" s="275">
        <f t="shared" si="1"/>
        <v>44</v>
      </c>
      <c r="O61" s="389">
        <v>1</v>
      </c>
      <c r="P61" s="301" t="s">
        <v>1134</v>
      </c>
      <c r="Q61" s="301" t="s">
        <v>60</v>
      </c>
      <c r="R61" s="301" t="s">
        <v>1170</v>
      </c>
      <c r="S61" s="387">
        <f t="shared" si="0"/>
        <v>231</v>
      </c>
      <c r="T61" s="301" t="s">
        <v>937</v>
      </c>
      <c r="U61" s="301" t="s">
        <v>937</v>
      </c>
      <c r="V61" s="301" t="s">
        <v>6559</v>
      </c>
      <c r="W61" s="301" t="s">
        <v>1170</v>
      </c>
      <c r="X61" s="253" t="s">
        <v>968</v>
      </c>
      <c r="Y61" s="253" t="s">
        <v>968</v>
      </c>
      <c r="Z61" s="253" t="s">
        <v>968</v>
      </c>
      <c r="AA61" s="253" t="s">
        <v>968</v>
      </c>
      <c r="AB61" s="253" t="s">
        <v>968</v>
      </c>
      <c r="AC61" s="253" t="s">
        <v>968</v>
      </c>
      <c r="AD61" s="253" t="s">
        <v>968</v>
      </c>
      <c r="AE61" s="253" t="s">
        <v>968</v>
      </c>
      <c r="AF61" s="253" t="s">
        <v>1817</v>
      </c>
      <c r="AG61" s="253" t="s">
        <v>968</v>
      </c>
      <c r="AH61" s="253" t="s">
        <v>1817</v>
      </c>
      <c r="AI61" s="253" t="s">
        <v>968</v>
      </c>
      <c r="AJ61" s="253" t="s">
        <v>968</v>
      </c>
      <c r="AK61" s="253" t="s">
        <v>968</v>
      </c>
      <c r="AL61" s="253" t="s">
        <v>2622</v>
      </c>
      <c r="AM61" s="253" t="s">
        <v>968</v>
      </c>
      <c r="AN61" s="253" t="s">
        <v>2622</v>
      </c>
      <c r="AO61" s="253" t="s">
        <v>968</v>
      </c>
      <c r="AP61" s="253" t="s">
        <v>1153</v>
      </c>
      <c r="AQ61" s="253" t="s">
        <v>968</v>
      </c>
      <c r="AR61" s="253" t="s">
        <v>1153</v>
      </c>
      <c r="AS61" s="253" t="s">
        <v>968</v>
      </c>
      <c r="AT61" s="253" t="s">
        <v>1153</v>
      </c>
      <c r="AU61" s="253" t="s">
        <v>968</v>
      </c>
      <c r="AV61" s="253" t="s">
        <v>1153</v>
      </c>
      <c r="AW61" s="253" t="s">
        <v>968</v>
      </c>
      <c r="AX61" s="253" t="s">
        <v>1153</v>
      </c>
      <c r="AY61" s="44" t="s">
        <v>968</v>
      </c>
      <c r="AZ61" s="269" t="s">
        <v>781</v>
      </c>
      <c r="BA61" s="336">
        <v>43122</v>
      </c>
      <c r="BB61" s="269" t="s">
        <v>4408</v>
      </c>
      <c r="BC61" s="340"/>
      <c r="BD61" s="297"/>
      <c r="BE61" s="297"/>
      <c r="BF61" s="297"/>
      <c r="BG61" s="297"/>
      <c r="BH61" s="280" t="s">
        <v>956</v>
      </c>
      <c r="BI61" s="340"/>
      <c r="BJ61" s="340"/>
      <c r="BO61" s="301"/>
      <c r="BP61" s="301"/>
      <c r="BQ61" s="301"/>
      <c r="BR61" s="301"/>
    </row>
    <row r="62" spans="1:70" s="298" customFormat="1" ht="115.5" hidden="1" customHeight="1">
      <c r="A62" s="342" t="s">
        <v>1769</v>
      </c>
      <c r="B62" s="313" t="s">
        <v>8868</v>
      </c>
      <c r="C62" s="328">
        <v>42661</v>
      </c>
      <c r="D62" s="328"/>
      <c r="E62" s="342" t="s">
        <v>1115</v>
      </c>
      <c r="F62" s="301" t="s">
        <v>6614</v>
      </c>
      <c r="G62" s="44" t="s">
        <v>61</v>
      </c>
      <c r="H62" s="44" t="s">
        <v>62</v>
      </c>
      <c r="I62" s="44" t="s">
        <v>63</v>
      </c>
      <c r="J62" s="253" t="s">
        <v>59</v>
      </c>
      <c r="K62" s="340">
        <v>1</v>
      </c>
      <c r="L62" s="825">
        <v>42795</v>
      </c>
      <c r="M62" s="825">
        <v>43100</v>
      </c>
      <c r="N62" s="275">
        <f t="shared" si="1"/>
        <v>44</v>
      </c>
      <c r="O62" s="389">
        <v>1</v>
      </c>
      <c r="P62" s="301" t="s">
        <v>1134</v>
      </c>
      <c r="Q62" s="301" t="s">
        <v>60</v>
      </c>
      <c r="R62" s="301" t="s">
        <v>1170</v>
      </c>
      <c r="S62" s="387">
        <f t="shared" si="0"/>
        <v>231</v>
      </c>
      <c r="T62" s="301" t="s">
        <v>937</v>
      </c>
      <c r="U62" s="301" t="s">
        <v>937</v>
      </c>
      <c r="V62" s="301" t="s">
        <v>6559</v>
      </c>
      <c r="W62" s="301" t="s">
        <v>1170</v>
      </c>
      <c r="X62" s="253" t="s">
        <v>968</v>
      </c>
      <c r="Y62" s="253" t="s">
        <v>968</v>
      </c>
      <c r="Z62" s="253" t="s">
        <v>968</v>
      </c>
      <c r="AA62" s="253" t="s">
        <v>968</v>
      </c>
      <c r="AB62" s="253" t="s">
        <v>968</v>
      </c>
      <c r="AC62" s="253" t="s">
        <v>968</v>
      </c>
      <c r="AD62" s="253" t="s">
        <v>968</v>
      </c>
      <c r="AE62" s="253" t="s">
        <v>968</v>
      </c>
      <c r="AF62" s="253" t="s">
        <v>1817</v>
      </c>
      <c r="AG62" s="253" t="s">
        <v>968</v>
      </c>
      <c r="AH62" s="253" t="s">
        <v>1817</v>
      </c>
      <c r="AI62" s="253" t="s">
        <v>968</v>
      </c>
      <c r="AJ62" s="253" t="s">
        <v>968</v>
      </c>
      <c r="AK62" s="253" t="s">
        <v>968</v>
      </c>
      <c r="AL62" s="253" t="s">
        <v>2622</v>
      </c>
      <c r="AM62" s="253" t="s">
        <v>968</v>
      </c>
      <c r="AN62" s="253" t="s">
        <v>2622</v>
      </c>
      <c r="AO62" s="253" t="s">
        <v>968</v>
      </c>
      <c r="AP62" s="253" t="s">
        <v>1153</v>
      </c>
      <c r="AQ62" s="253" t="s">
        <v>968</v>
      </c>
      <c r="AR62" s="253" t="s">
        <v>1153</v>
      </c>
      <c r="AS62" s="253" t="s">
        <v>968</v>
      </c>
      <c r="AT62" s="253" t="s">
        <v>1153</v>
      </c>
      <c r="AU62" s="253" t="s">
        <v>968</v>
      </c>
      <c r="AV62" s="253" t="s">
        <v>1153</v>
      </c>
      <c r="AW62" s="253" t="s">
        <v>968</v>
      </c>
      <c r="AX62" s="253" t="s">
        <v>1153</v>
      </c>
      <c r="AY62" s="44" t="s">
        <v>968</v>
      </c>
      <c r="AZ62" s="269" t="s">
        <v>781</v>
      </c>
      <c r="BA62" s="336">
        <v>43122</v>
      </c>
      <c r="BB62" s="269" t="s">
        <v>4408</v>
      </c>
      <c r="BC62" s="340"/>
      <c r="BD62" s="297"/>
      <c r="BE62" s="297"/>
      <c r="BF62" s="297"/>
      <c r="BG62" s="297"/>
      <c r="BH62" s="280" t="s">
        <v>956</v>
      </c>
      <c r="BI62" s="340"/>
      <c r="BJ62" s="340"/>
      <c r="BO62" s="301"/>
      <c r="BP62" s="301"/>
      <c r="BQ62" s="301"/>
      <c r="BR62" s="301"/>
    </row>
    <row r="63" spans="1:70" s="298" customFormat="1" ht="115.5" hidden="1" customHeight="1">
      <c r="A63" s="342" t="s">
        <v>1770</v>
      </c>
      <c r="B63" s="313" t="s">
        <v>8868</v>
      </c>
      <c r="C63" s="328">
        <v>42661</v>
      </c>
      <c r="D63" s="328"/>
      <c r="E63" s="342" t="s">
        <v>1029</v>
      </c>
      <c r="F63" s="301" t="s">
        <v>6615</v>
      </c>
      <c r="G63" s="44" t="s">
        <v>61</v>
      </c>
      <c r="H63" s="44" t="s">
        <v>62</v>
      </c>
      <c r="I63" s="44" t="s">
        <v>63</v>
      </c>
      <c r="J63" s="253" t="s">
        <v>59</v>
      </c>
      <c r="K63" s="340">
        <v>1</v>
      </c>
      <c r="L63" s="825">
        <v>42795</v>
      </c>
      <c r="M63" s="825">
        <v>43100</v>
      </c>
      <c r="N63" s="275">
        <f t="shared" si="1"/>
        <v>44</v>
      </c>
      <c r="O63" s="389">
        <v>1</v>
      </c>
      <c r="P63" s="301" t="s">
        <v>1134</v>
      </c>
      <c r="Q63" s="301" t="s">
        <v>60</v>
      </c>
      <c r="R63" s="301" t="s">
        <v>1170</v>
      </c>
      <c r="S63" s="387">
        <f t="shared" si="0"/>
        <v>231</v>
      </c>
      <c r="T63" s="301" t="s">
        <v>937</v>
      </c>
      <c r="U63" s="301" t="s">
        <v>937</v>
      </c>
      <c r="V63" s="301" t="s">
        <v>6559</v>
      </c>
      <c r="W63" s="301" t="s">
        <v>1170</v>
      </c>
      <c r="X63" s="253" t="s">
        <v>968</v>
      </c>
      <c r="Y63" s="253" t="s">
        <v>968</v>
      </c>
      <c r="Z63" s="253" t="s">
        <v>968</v>
      </c>
      <c r="AA63" s="253" t="s">
        <v>968</v>
      </c>
      <c r="AB63" s="253" t="s">
        <v>968</v>
      </c>
      <c r="AC63" s="253" t="s">
        <v>968</v>
      </c>
      <c r="AD63" s="253" t="s">
        <v>968</v>
      </c>
      <c r="AE63" s="253" t="s">
        <v>968</v>
      </c>
      <c r="AF63" s="253" t="s">
        <v>1817</v>
      </c>
      <c r="AG63" s="253" t="s">
        <v>968</v>
      </c>
      <c r="AH63" s="253" t="s">
        <v>1817</v>
      </c>
      <c r="AI63" s="253" t="s">
        <v>968</v>
      </c>
      <c r="AJ63" s="253" t="s">
        <v>968</v>
      </c>
      <c r="AK63" s="253" t="s">
        <v>968</v>
      </c>
      <c r="AL63" s="253" t="s">
        <v>2622</v>
      </c>
      <c r="AM63" s="253" t="s">
        <v>968</v>
      </c>
      <c r="AN63" s="253" t="s">
        <v>2622</v>
      </c>
      <c r="AO63" s="253" t="s">
        <v>968</v>
      </c>
      <c r="AP63" s="253" t="s">
        <v>1153</v>
      </c>
      <c r="AQ63" s="253" t="s">
        <v>968</v>
      </c>
      <c r="AR63" s="253" t="s">
        <v>1153</v>
      </c>
      <c r="AS63" s="253" t="s">
        <v>968</v>
      </c>
      <c r="AT63" s="253" t="s">
        <v>1153</v>
      </c>
      <c r="AU63" s="253" t="s">
        <v>968</v>
      </c>
      <c r="AV63" s="253" t="s">
        <v>1153</v>
      </c>
      <c r="AW63" s="253" t="s">
        <v>968</v>
      </c>
      <c r="AX63" s="253" t="s">
        <v>1153</v>
      </c>
      <c r="AY63" s="44" t="s">
        <v>968</v>
      </c>
      <c r="AZ63" s="269" t="s">
        <v>781</v>
      </c>
      <c r="BA63" s="336">
        <v>43122</v>
      </c>
      <c r="BB63" s="269" t="s">
        <v>4408</v>
      </c>
      <c r="BC63" s="340"/>
      <c r="BD63" s="297"/>
      <c r="BE63" s="297"/>
      <c r="BF63" s="297"/>
      <c r="BG63" s="297"/>
      <c r="BH63" s="280" t="s">
        <v>956</v>
      </c>
      <c r="BI63" s="340"/>
      <c r="BJ63" s="340"/>
      <c r="BO63" s="301"/>
      <c r="BP63" s="301"/>
      <c r="BQ63" s="301"/>
      <c r="BR63" s="301"/>
    </row>
    <row r="64" spans="1:70" s="298" customFormat="1" ht="115.5" hidden="1" customHeight="1">
      <c r="A64" s="342" t="s">
        <v>1771</v>
      </c>
      <c r="B64" s="313" t="s">
        <v>8868</v>
      </c>
      <c r="C64" s="328">
        <v>42661</v>
      </c>
      <c r="D64" s="328"/>
      <c r="E64" s="342" t="s">
        <v>1033</v>
      </c>
      <c r="F64" s="301" t="s">
        <v>6616</v>
      </c>
      <c r="G64" s="44" t="s">
        <v>54</v>
      </c>
      <c r="H64" s="44" t="s">
        <v>8869</v>
      </c>
      <c r="I64" s="44" t="s">
        <v>55</v>
      </c>
      <c r="J64" s="253" t="s">
        <v>28</v>
      </c>
      <c r="K64" s="340">
        <v>1</v>
      </c>
      <c r="L64" s="825">
        <v>42795</v>
      </c>
      <c r="M64" s="825">
        <v>43100</v>
      </c>
      <c r="N64" s="275">
        <f t="shared" si="1"/>
        <v>44</v>
      </c>
      <c r="O64" s="389">
        <v>1</v>
      </c>
      <c r="P64" s="301" t="s">
        <v>48</v>
      </c>
      <c r="Q64" s="301"/>
      <c r="R64" s="301" t="s">
        <v>960</v>
      </c>
      <c r="S64" s="387">
        <f t="shared" si="0"/>
        <v>121</v>
      </c>
      <c r="T64" s="301" t="s">
        <v>937</v>
      </c>
      <c r="U64" s="301" t="s">
        <v>937</v>
      </c>
      <c r="V64" s="301" t="s">
        <v>6559</v>
      </c>
      <c r="W64" s="301" t="s">
        <v>960</v>
      </c>
      <c r="X64" s="253" t="s">
        <v>968</v>
      </c>
      <c r="Y64" s="253" t="s">
        <v>968</v>
      </c>
      <c r="Z64" s="253" t="s">
        <v>968</v>
      </c>
      <c r="AA64" s="253" t="s">
        <v>968</v>
      </c>
      <c r="AB64" s="253" t="s">
        <v>968</v>
      </c>
      <c r="AC64" s="253" t="s">
        <v>968</v>
      </c>
      <c r="AD64" s="253" t="s">
        <v>968</v>
      </c>
      <c r="AE64" s="253" t="s">
        <v>968</v>
      </c>
      <c r="AF64" s="253" t="s">
        <v>1817</v>
      </c>
      <c r="AG64" s="253" t="s">
        <v>968</v>
      </c>
      <c r="AH64" s="253" t="s">
        <v>1817</v>
      </c>
      <c r="AI64" s="253" t="s">
        <v>968</v>
      </c>
      <c r="AJ64" s="253" t="s">
        <v>968</v>
      </c>
      <c r="AK64" s="253" t="s">
        <v>968</v>
      </c>
      <c r="AL64" s="253" t="s">
        <v>2622</v>
      </c>
      <c r="AM64" s="253" t="s">
        <v>968</v>
      </c>
      <c r="AN64" s="253" t="s">
        <v>2622</v>
      </c>
      <c r="AO64" s="253" t="s">
        <v>968</v>
      </c>
      <c r="AP64" s="253" t="s">
        <v>1153</v>
      </c>
      <c r="AQ64" s="253" t="s">
        <v>968</v>
      </c>
      <c r="AR64" s="253" t="s">
        <v>1153</v>
      </c>
      <c r="AS64" s="253" t="s">
        <v>968</v>
      </c>
      <c r="AT64" s="253" t="s">
        <v>1153</v>
      </c>
      <c r="AU64" s="253" t="s">
        <v>968</v>
      </c>
      <c r="AV64" s="253" t="s">
        <v>1153</v>
      </c>
      <c r="AW64" s="253" t="s">
        <v>968</v>
      </c>
      <c r="AX64" s="253" t="s">
        <v>1153</v>
      </c>
      <c r="AY64" s="44" t="s">
        <v>968</v>
      </c>
      <c r="AZ64" s="269" t="s">
        <v>781</v>
      </c>
      <c r="BA64" s="336">
        <v>43122</v>
      </c>
      <c r="BB64" s="269" t="s">
        <v>4408</v>
      </c>
      <c r="BC64" s="340"/>
      <c r="BD64" s="297"/>
      <c r="BE64" s="297"/>
      <c r="BF64" s="297"/>
      <c r="BG64" s="297"/>
      <c r="BH64" s="280" t="s">
        <v>956</v>
      </c>
      <c r="BI64" s="340"/>
      <c r="BJ64" s="340"/>
      <c r="BO64" s="141" t="s">
        <v>5348</v>
      </c>
      <c r="BP64" s="301"/>
      <c r="BQ64" s="301"/>
      <c r="BR64" s="301"/>
    </row>
    <row r="65" spans="1:70" s="298" customFormat="1" ht="115.5" hidden="1" customHeight="1">
      <c r="A65" s="342" t="s">
        <v>1772</v>
      </c>
      <c r="B65" s="313" t="s">
        <v>8868</v>
      </c>
      <c r="C65" s="328">
        <v>42661</v>
      </c>
      <c r="D65" s="328"/>
      <c r="E65" s="342" t="s">
        <v>1034</v>
      </c>
      <c r="F65" s="301" t="s">
        <v>8870</v>
      </c>
      <c r="G65" s="44" t="s">
        <v>199</v>
      </c>
      <c r="H65" s="44" t="s">
        <v>200</v>
      </c>
      <c r="I65" s="44" t="s">
        <v>200</v>
      </c>
      <c r="J65" s="253" t="s">
        <v>201</v>
      </c>
      <c r="K65" s="340">
        <v>1</v>
      </c>
      <c r="L65" s="825">
        <v>42795</v>
      </c>
      <c r="M65" s="825">
        <v>43190</v>
      </c>
      <c r="N65" s="275">
        <f t="shared" si="1"/>
        <v>5</v>
      </c>
      <c r="O65" s="389">
        <v>1</v>
      </c>
      <c r="P65" s="301" t="s">
        <v>48</v>
      </c>
      <c r="Q65" s="301" t="s">
        <v>225</v>
      </c>
      <c r="R65" s="301" t="s">
        <v>961</v>
      </c>
      <c r="S65" s="387">
        <f t="shared" si="0"/>
        <v>342</v>
      </c>
      <c r="T65" s="301" t="s">
        <v>937</v>
      </c>
      <c r="U65" s="301" t="s">
        <v>937</v>
      </c>
      <c r="V65" s="301" t="s">
        <v>6559</v>
      </c>
      <c r="W65" s="301" t="s">
        <v>969</v>
      </c>
      <c r="X65" s="301" t="s">
        <v>970</v>
      </c>
      <c r="Y65" s="44" t="s">
        <v>971</v>
      </c>
      <c r="Z65" s="44" t="s">
        <v>971</v>
      </c>
      <c r="AA65" s="44" t="s">
        <v>971</v>
      </c>
      <c r="AB65" s="44" t="s">
        <v>971</v>
      </c>
      <c r="AC65" s="44" t="s">
        <v>971</v>
      </c>
      <c r="AD65" s="44" t="s">
        <v>971</v>
      </c>
      <c r="AE65" s="253" t="s">
        <v>971</v>
      </c>
      <c r="AF65" s="253" t="s">
        <v>1813</v>
      </c>
      <c r="AG65" s="253" t="s">
        <v>971</v>
      </c>
      <c r="AH65" s="253" t="s">
        <v>1813</v>
      </c>
      <c r="AI65" s="253" t="s">
        <v>971</v>
      </c>
      <c r="AJ65" s="253" t="s">
        <v>971</v>
      </c>
      <c r="AK65" s="253" t="s">
        <v>971</v>
      </c>
      <c r="AL65" s="253" t="s">
        <v>2622</v>
      </c>
      <c r="AM65" s="253" t="s">
        <v>971</v>
      </c>
      <c r="AN65" s="253" t="s">
        <v>2622</v>
      </c>
      <c r="AO65" s="253" t="s">
        <v>971</v>
      </c>
      <c r="AP65" s="253" t="s">
        <v>1153</v>
      </c>
      <c r="AQ65" s="253" t="s">
        <v>971</v>
      </c>
      <c r="AR65" s="253" t="s">
        <v>1153</v>
      </c>
      <c r="AS65" s="253" t="s">
        <v>971</v>
      </c>
      <c r="AT65" s="253" t="s">
        <v>1153</v>
      </c>
      <c r="AU65" s="253" t="s">
        <v>971</v>
      </c>
      <c r="AV65" s="253" t="s">
        <v>1153</v>
      </c>
      <c r="AW65" s="253" t="s">
        <v>971</v>
      </c>
      <c r="AX65" s="253" t="s">
        <v>1153</v>
      </c>
      <c r="AY65" s="44" t="s">
        <v>971</v>
      </c>
      <c r="AZ65" s="269" t="s">
        <v>781</v>
      </c>
      <c r="BA65" s="336">
        <v>43122</v>
      </c>
      <c r="BB65" s="269" t="s">
        <v>4408</v>
      </c>
      <c r="BC65" s="340"/>
      <c r="BD65" s="297"/>
      <c r="BE65" s="297"/>
      <c r="BF65" s="297"/>
      <c r="BG65" s="297"/>
      <c r="BH65" s="280" t="s">
        <v>956</v>
      </c>
      <c r="BI65" s="340"/>
      <c r="BJ65" s="340"/>
      <c r="BO65" s="301"/>
      <c r="BP65" s="301"/>
      <c r="BQ65" s="301"/>
      <c r="BR65" s="301"/>
    </row>
    <row r="66" spans="1:70" s="298" customFormat="1" ht="115.5" hidden="1" customHeight="1">
      <c r="A66" s="342" t="s">
        <v>1773</v>
      </c>
      <c r="B66" s="313" t="s">
        <v>8868</v>
      </c>
      <c r="C66" s="328">
        <v>42661</v>
      </c>
      <c r="D66" s="328"/>
      <c r="E66" s="342" t="s">
        <v>1064</v>
      </c>
      <c r="F66" s="301" t="s">
        <v>6617</v>
      </c>
      <c r="G66" s="44" t="s">
        <v>226</v>
      </c>
      <c r="H66" s="44" t="s">
        <v>227</v>
      </c>
      <c r="I66" s="44" t="s">
        <v>228</v>
      </c>
      <c r="J66" s="253" t="s">
        <v>229</v>
      </c>
      <c r="K66" s="340">
        <v>2</v>
      </c>
      <c r="L66" s="825">
        <v>42200</v>
      </c>
      <c r="M66" s="825">
        <v>42384</v>
      </c>
      <c r="N66" s="275">
        <f t="shared" si="1"/>
        <v>27</v>
      </c>
      <c r="O66" s="389">
        <v>2</v>
      </c>
      <c r="P66" s="301" t="s">
        <v>48</v>
      </c>
      <c r="Q66" s="301"/>
      <c r="R66" s="301" t="s">
        <v>962</v>
      </c>
      <c r="S66" s="387">
        <f t="shared" si="0"/>
        <v>268</v>
      </c>
      <c r="T66" s="301" t="s">
        <v>937</v>
      </c>
      <c r="U66" s="301" t="s">
        <v>937</v>
      </c>
      <c r="V66" s="301" t="s">
        <v>6559</v>
      </c>
      <c r="W66" s="301" t="s">
        <v>962</v>
      </c>
      <c r="X66" s="253" t="s">
        <v>968</v>
      </c>
      <c r="Y66" s="253" t="s">
        <v>968</v>
      </c>
      <c r="Z66" s="253" t="s">
        <v>968</v>
      </c>
      <c r="AA66" s="253" t="s">
        <v>968</v>
      </c>
      <c r="AB66" s="253" t="s">
        <v>968</v>
      </c>
      <c r="AC66" s="253" t="s">
        <v>968</v>
      </c>
      <c r="AD66" s="253" t="s">
        <v>968</v>
      </c>
      <c r="AE66" s="253" t="s">
        <v>968</v>
      </c>
      <c r="AF66" s="253" t="s">
        <v>1817</v>
      </c>
      <c r="AG66" s="253" t="s">
        <v>968</v>
      </c>
      <c r="AH66" s="253" t="s">
        <v>1817</v>
      </c>
      <c r="AI66" s="253" t="s">
        <v>968</v>
      </c>
      <c r="AJ66" s="253" t="s">
        <v>968</v>
      </c>
      <c r="AK66" s="253" t="s">
        <v>968</v>
      </c>
      <c r="AL66" s="253" t="s">
        <v>2622</v>
      </c>
      <c r="AM66" s="253" t="s">
        <v>968</v>
      </c>
      <c r="AN66" s="253" t="s">
        <v>2622</v>
      </c>
      <c r="AO66" s="253" t="s">
        <v>968</v>
      </c>
      <c r="AP66" s="253" t="s">
        <v>1153</v>
      </c>
      <c r="AQ66" s="253" t="s">
        <v>968</v>
      </c>
      <c r="AR66" s="253" t="s">
        <v>1153</v>
      </c>
      <c r="AS66" s="253" t="s">
        <v>968</v>
      </c>
      <c r="AT66" s="253" t="s">
        <v>1153</v>
      </c>
      <c r="AU66" s="253" t="s">
        <v>968</v>
      </c>
      <c r="AV66" s="253" t="s">
        <v>1153</v>
      </c>
      <c r="AW66" s="253" t="s">
        <v>968</v>
      </c>
      <c r="AX66" s="253" t="s">
        <v>1153</v>
      </c>
      <c r="AY66" s="44" t="s">
        <v>968</v>
      </c>
      <c r="AZ66" s="269" t="s">
        <v>781</v>
      </c>
      <c r="BA66" s="336">
        <v>43122</v>
      </c>
      <c r="BB66" s="269" t="s">
        <v>4408</v>
      </c>
      <c r="BC66" s="340"/>
      <c r="BD66" s="297"/>
      <c r="BE66" s="297"/>
      <c r="BF66" s="297"/>
      <c r="BG66" s="297"/>
      <c r="BH66" s="280" t="s">
        <v>956</v>
      </c>
      <c r="BI66" s="340"/>
      <c r="BJ66" s="340"/>
      <c r="BO66" s="301"/>
      <c r="BP66" s="301"/>
      <c r="BQ66" s="301"/>
      <c r="BR66" s="301"/>
    </row>
    <row r="67" spans="1:70" s="298" customFormat="1" ht="115.5" hidden="1" customHeight="1">
      <c r="A67" s="342" t="s">
        <v>1774</v>
      </c>
      <c r="B67" s="313" t="s">
        <v>8868</v>
      </c>
      <c r="C67" s="328">
        <v>42661</v>
      </c>
      <c r="D67" s="328"/>
      <c r="E67" s="342" t="s">
        <v>1022</v>
      </c>
      <c r="F67" s="301" t="s">
        <v>6618</v>
      </c>
      <c r="G67" s="44" t="s">
        <v>61</v>
      </c>
      <c r="H67" s="44" t="s">
        <v>62</v>
      </c>
      <c r="I67" s="44" t="s">
        <v>230</v>
      </c>
      <c r="J67" s="253" t="s">
        <v>59</v>
      </c>
      <c r="K67" s="340">
        <v>1</v>
      </c>
      <c r="L67" s="825">
        <v>42795</v>
      </c>
      <c r="M67" s="825">
        <v>43100</v>
      </c>
      <c r="N67" s="275">
        <f t="shared" si="1"/>
        <v>44</v>
      </c>
      <c r="O67" s="389">
        <v>1</v>
      </c>
      <c r="P67" s="301" t="s">
        <v>1134</v>
      </c>
      <c r="Q67" s="301" t="s">
        <v>231</v>
      </c>
      <c r="R67" s="301" t="s">
        <v>1170</v>
      </c>
      <c r="S67" s="387">
        <f t="shared" ref="S67:S130" si="2">LEN(R67)</f>
        <v>231</v>
      </c>
      <c r="T67" s="301" t="s">
        <v>937</v>
      </c>
      <c r="U67" s="301" t="s">
        <v>937</v>
      </c>
      <c r="V67" s="301" t="s">
        <v>6559</v>
      </c>
      <c r="W67" s="301" t="s">
        <v>1170</v>
      </c>
      <c r="X67" s="253" t="s">
        <v>968</v>
      </c>
      <c r="Y67" s="253" t="s">
        <v>968</v>
      </c>
      <c r="Z67" s="253" t="s">
        <v>968</v>
      </c>
      <c r="AA67" s="253" t="s">
        <v>968</v>
      </c>
      <c r="AB67" s="253" t="s">
        <v>968</v>
      </c>
      <c r="AC67" s="253" t="s">
        <v>968</v>
      </c>
      <c r="AD67" s="253" t="s">
        <v>968</v>
      </c>
      <c r="AE67" s="253" t="s">
        <v>968</v>
      </c>
      <c r="AF67" s="253" t="s">
        <v>1817</v>
      </c>
      <c r="AG67" s="253" t="s">
        <v>968</v>
      </c>
      <c r="AH67" s="253" t="s">
        <v>1817</v>
      </c>
      <c r="AI67" s="253" t="s">
        <v>968</v>
      </c>
      <c r="AJ67" s="253" t="s">
        <v>968</v>
      </c>
      <c r="AK67" s="253" t="s">
        <v>968</v>
      </c>
      <c r="AL67" s="253" t="s">
        <v>2622</v>
      </c>
      <c r="AM67" s="253" t="s">
        <v>968</v>
      </c>
      <c r="AN67" s="253" t="s">
        <v>2622</v>
      </c>
      <c r="AO67" s="253" t="s">
        <v>968</v>
      </c>
      <c r="AP67" s="253" t="s">
        <v>1153</v>
      </c>
      <c r="AQ67" s="253" t="s">
        <v>968</v>
      </c>
      <c r="AR67" s="253" t="s">
        <v>1153</v>
      </c>
      <c r="AS67" s="253" t="s">
        <v>968</v>
      </c>
      <c r="AT67" s="253" t="s">
        <v>1153</v>
      </c>
      <c r="AU67" s="253" t="s">
        <v>968</v>
      </c>
      <c r="AV67" s="253" t="s">
        <v>1153</v>
      </c>
      <c r="AW67" s="253" t="s">
        <v>968</v>
      </c>
      <c r="AX67" s="253" t="s">
        <v>1153</v>
      </c>
      <c r="AY67" s="44" t="s">
        <v>968</v>
      </c>
      <c r="AZ67" s="269" t="s">
        <v>781</v>
      </c>
      <c r="BA67" s="336">
        <v>43122</v>
      </c>
      <c r="BB67" s="269" t="s">
        <v>4408</v>
      </c>
      <c r="BC67" s="340"/>
      <c r="BD67" s="297"/>
      <c r="BE67" s="297"/>
      <c r="BF67" s="297"/>
      <c r="BG67" s="297"/>
      <c r="BH67" s="280" t="s">
        <v>956</v>
      </c>
      <c r="BI67" s="340"/>
      <c r="BJ67" s="340"/>
      <c r="BO67" s="301"/>
      <c r="BP67" s="301"/>
      <c r="BQ67" s="301"/>
      <c r="BR67" s="301"/>
    </row>
    <row r="68" spans="1:70" s="298" customFormat="1" ht="115.5" hidden="1" customHeight="1">
      <c r="A68" s="342" t="s">
        <v>1775</v>
      </c>
      <c r="B68" s="313" t="s">
        <v>8868</v>
      </c>
      <c r="C68" s="328">
        <v>42661</v>
      </c>
      <c r="D68" s="328"/>
      <c r="E68" s="342" t="s">
        <v>1065</v>
      </c>
      <c r="F68" s="301" t="s">
        <v>6619</v>
      </c>
      <c r="G68" s="44" t="s">
        <v>119</v>
      </c>
      <c r="H68" s="44" t="s">
        <v>120</v>
      </c>
      <c r="I68" s="44" t="s">
        <v>121</v>
      </c>
      <c r="J68" s="253" t="s">
        <v>122</v>
      </c>
      <c r="K68" s="340">
        <v>8</v>
      </c>
      <c r="L68" s="825">
        <v>42856</v>
      </c>
      <c r="M68" s="825">
        <v>43100</v>
      </c>
      <c r="N68" s="275">
        <f t="shared" ref="N68:N131" si="3">+WEEKNUM(M68-L68)</f>
        <v>35</v>
      </c>
      <c r="O68" s="389">
        <v>8</v>
      </c>
      <c r="P68" s="301" t="s">
        <v>15</v>
      </c>
      <c r="Q68" s="301"/>
      <c r="R68" s="301" t="s">
        <v>963</v>
      </c>
      <c r="S68" s="387">
        <f t="shared" si="2"/>
        <v>360</v>
      </c>
      <c r="T68" s="301" t="s">
        <v>937</v>
      </c>
      <c r="U68" s="301" t="s">
        <v>937</v>
      </c>
      <c r="V68" s="301" t="s">
        <v>6559</v>
      </c>
      <c r="W68" s="44" t="s">
        <v>123</v>
      </c>
      <c r="X68" s="253" t="s">
        <v>968</v>
      </c>
      <c r="Y68" s="253" t="s">
        <v>968</v>
      </c>
      <c r="Z68" s="253" t="s">
        <v>968</v>
      </c>
      <c r="AA68" s="253" t="s">
        <v>968</v>
      </c>
      <c r="AB68" s="253" t="s">
        <v>968</v>
      </c>
      <c r="AC68" s="253" t="s">
        <v>968</v>
      </c>
      <c r="AD68" s="253" t="s">
        <v>968</v>
      </c>
      <c r="AE68" s="253" t="s">
        <v>968</v>
      </c>
      <c r="AF68" s="253" t="s">
        <v>1817</v>
      </c>
      <c r="AG68" s="253" t="s">
        <v>968</v>
      </c>
      <c r="AH68" s="253" t="s">
        <v>1817</v>
      </c>
      <c r="AI68" s="253" t="s">
        <v>968</v>
      </c>
      <c r="AJ68" s="253" t="s">
        <v>968</v>
      </c>
      <c r="AK68" s="253" t="s">
        <v>968</v>
      </c>
      <c r="AL68" s="253" t="s">
        <v>2622</v>
      </c>
      <c r="AM68" s="253" t="s">
        <v>968</v>
      </c>
      <c r="AN68" s="253" t="s">
        <v>2622</v>
      </c>
      <c r="AO68" s="253" t="s">
        <v>968</v>
      </c>
      <c r="AP68" s="253" t="s">
        <v>1153</v>
      </c>
      <c r="AQ68" s="253" t="s">
        <v>968</v>
      </c>
      <c r="AR68" s="253" t="s">
        <v>1153</v>
      </c>
      <c r="AS68" s="253" t="s">
        <v>968</v>
      </c>
      <c r="AT68" s="253" t="s">
        <v>1153</v>
      </c>
      <c r="AU68" s="253" t="s">
        <v>968</v>
      </c>
      <c r="AV68" s="253" t="s">
        <v>1153</v>
      </c>
      <c r="AW68" s="253" t="s">
        <v>968</v>
      </c>
      <c r="AX68" s="253" t="s">
        <v>1153</v>
      </c>
      <c r="AY68" s="44" t="s">
        <v>968</v>
      </c>
      <c r="AZ68" s="269" t="s">
        <v>781</v>
      </c>
      <c r="BA68" s="336">
        <v>43122</v>
      </c>
      <c r="BB68" s="269" t="s">
        <v>4408</v>
      </c>
      <c r="BC68" s="340"/>
      <c r="BD68" s="297"/>
      <c r="BE68" s="297"/>
      <c r="BF68" s="297"/>
      <c r="BG68" s="297"/>
      <c r="BH68" s="280" t="s">
        <v>956</v>
      </c>
      <c r="BI68" s="340"/>
      <c r="BJ68" s="340"/>
      <c r="BO68" s="301"/>
      <c r="BP68" s="301"/>
      <c r="BQ68" s="301"/>
      <c r="BR68" s="301"/>
    </row>
    <row r="69" spans="1:70" s="298" customFormat="1" ht="115.5" hidden="1" customHeight="1">
      <c r="A69" s="342" t="s">
        <v>1776</v>
      </c>
      <c r="B69" s="313" t="s">
        <v>8868</v>
      </c>
      <c r="C69" s="328">
        <v>42661</v>
      </c>
      <c r="D69" s="328"/>
      <c r="E69" s="342" t="s">
        <v>1066</v>
      </c>
      <c r="F69" s="301" t="s">
        <v>6620</v>
      </c>
      <c r="G69" s="44" t="s">
        <v>232</v>
      </c>
      <c r="H69" s="44" t="s">
        <v>233</v>
      </c>
      <c r="I69" s="44" t="s">
        <v>8871</v>
      </c>
      <c r="J69" s="253" t="s">
        <v>234</v>
      </c>
      <c r="K69" s="340">
        <v>1</v>
      </c>
      <c r="L69" s="825">
        <v>43009</v>
      </c>
      <c r="M69" s="825">
        <v>43100</v>
      </c>
      <c r="N69" s="275">
        <f t="shared" si="3"/>
        <v>13</v>
      </c>
      <c r="O69" s="389">
        <v>1</v>
      </c>
      <c r="P69" s="301" t="s">
        <v>138</v>
      </c>
      <c r="Q69" s="301" t="s">
        <v>60</v>
      </c>
      <c r="R69" s="301" t="s">
        <v>964</v>
      </c>
      <c r="S69" s="387">
        <f t="shared" si="2"/>
        <v>195</v>
      </c>
      <c r="T69" s="301" t="s">
        <v>937</v>
      </c>
      <c r="U69" s="301" t="s">
        <v>937</v>
      </c>
      <c r="V69" s="301" t="s">
        <v>6559</v>
      </c>
      <c r="W69" s="301" t="s">
        <v>964</v>
      </c>
      <c r="X69" s="253" t="s">
        <v>968</v>
      </c>
      <c r="Y69" s="253" t="s">
        <v>968</v>
      </c>
      <c r="Z69" s="253" t="s">
        <v>968</v>
      </c>
      <c r="AA69" s="253" t="s">
        <v>968</v>
      </c>
      <c r="AB69" s="253" t="s">
        <v>968</v>
      </c>
      <c r="AC69" s="253" t="s">
        <v>968</v>
      </c>
      <c r="AD69" s="253" t="s">
        <v>968</v>
      </c>
      <c r="AE69" s="253" t="s">
        <v>968</v>
      </c>
      <c r="AF69" s="253" t="s">
        <v>1817</v>
      </c>
      <c r="AG69" s="253" t="s">
        <v>968</v>
      </c>
      <c r="AH69" s="253" t="s">
        <v>1817</v>
      </c>
      <c r="AI69" s="253" t="s">
        <v>968</v>
      </c>
      <c r="AJ69" s="253" t="s">
        <v>968</v>
      </c>
      <c r="AK69" s="253" t="s">
        <v>968</v>
      </c>
      <c r="AL69" s="253" t="s">
        <v>2622</v>
      </c>
      <c r="AM69" s="253" t="s">
        <v>968</v>
      </c>
      <c r="AN69" s="253" t="s">
        <v>2622</v>
      </c>
      <c r="AO69" s="253" t="s">
        <v>968</v>
      </c>
      <c r="AP69" s="253" t="s">
        <v>1153</v>
      </c>
      <c r="AQ69" s="253" t="s">
        <v>968</v>
      </c>
      <c r="AR69" s="253" t="s">
        <v>1153</v>
      </c>
      <c r="AS69" s="253" t="s">
        <v>968</v>
      </c>
      <c r="AT69" s="253" t="s">
        <v>1153</v>
      </c>
      <c r="AU69" s="253" t="s">
        <v>968</v>
      </c>
      <c r="AV69" s="253" t="s">
        <v>1153</v>
      </c>
      <c r="AW69" s="253" t="s">
        <v>968</v>
      </c>
      <c r="AX69" s="253" t="s">
        <v>1153</v>
      </c>
      <c r="AY69" s="44" t="s">
        <v>968</v>
      </c>
      <c r="AZ69" s="269" t="s">
        <v>781</v>
      </c>
      <c r="BA69" s="336">
        <v>43122</v>
      </c>
      <c r="BB69" s="269" t="s">
        <v>4408</v>
      </c>
      <c r="BC69" s="340"/>
      <c r="BD69" s="297"/>
      <c r="BE69" s="297"/>
      <c r="BF69" s="297"/>
      <c r="BG69" s="297"/>
      <c r="BH69" s="280" t="s">
        <v>956</v>
      </c>
      <c r="BI69" s="340"/>
      <c r="BJ69" s="340"/>
      <c r="BO69" s="301"/>
      <c r="BP69" s="301"/>
      <c r="BQ69" s="301"/>
      <c r="BR69" s="301"/>
    </row>
    <row r="70" spans="1:70" s="298" customFormat="1" ht="115.5" hidden="1" customHeight="1">
      <c r="A70" s="342" t="s">
        <v>1777</v>
      </c>
      <c r="B70" s="313" t="s">
        <v>8868</v>
      </c>
      <c r="C70" s="328">
        <v>42661</v>
      </c>
      <c r="D70" s="328"/>
      <c r="E70" s="342" t="s">
        <v>1067</v>
      </c>
      <c r="F70" s="301" t="s">
        <v>6621</v>
      </c>
      <c r="G70" s="44" t="s">
        <v>61</v>
      </c>
      <c r="H70" s="44" t="s">
        <v>62</v>
      </c>
      <c r="I70" s="44" t="s">
        <v>63</v>
      </c>
      <c r="J70" s="253" t="s">
        <v>59</v>
      </c>
      <c r="K70" s="340">
        <v>1</v>
      </c>
      <c r="L70" s="825">
        <v>42795</v>
      </c>
      <c r="M70" s="825">
        <v>43100</v>
      </c>
      <c r="N70" s="275">
        <f t="shared" si="3"/>
        <v>44</v>
      </c>
      <c r="O70" s="389">
        <v>1</v>
      </c>
      <c r="P70" s="301" t="s">
        <v>1134</v>
      </c>
      <c r="Q70" s="301" t="s">
        <v>60</v>
      </c>
      <c r="R70" s="301" t="s">
        <v>1170</v>
      </c>
      <c r="S70" s="387">
        <f t="shared" si="2"/>
        <v>231</v>
      </c>
      <c r="T70" s="301" t="s">
        <v>937</v>
      </c>
      <c r="U70" s="301" t="s">
        <v>937</v>
      </c>
      <c r="V70" s="301" t="s">
        <v>6559</v>
      </c>
      <c r="W70" s="301" t="s">
        <v>1170</v>
      </c>
      <c r="X70" s="253" t="s">
        <v>968</v>
      </c>
      <c r="Y70" s="253" t="s">
        <v>968</v>
      </c>
      <c r="Z70" s="253" t="s">
        <v>968</v>
      </c>
      <c r="AA70" s="253" t="s">
        <v>968</v>
      </c>
      <c r="AB70" s="253" t="s">
        <v>968</v>
      </c>
      <c r="AC70" s="253" t="s">
        <v>968</v>
      </c>
      <c r="AD70" s="253" t="s">
        <v>968</v>
      </c>
      <c r="AE70" s="253" t="s">
        <v>968</v>
      </c>
      <c r="AF70" s="253" t="s">
        <v>1817</v>
      </c>
      <c r="AG70" s="253" t="s">
        <v>968</v>
      </c>
      <c r="AH70" s="253" t="s">
        <v>1817</v>
      </c>
      <c r="AI70" s="253" t="s">
        <v>968</v>
      </c>
      <c r="AJ70" s="253" t="s">
        <v>968</v>
      </c>
      <c r="AK70" s="253" t="s">
        <v>968</v>
      </c>
      <c r="AL70" s="253" t="s">
        <v>2622</v>
      </c>
      <c r="AM70" s="253" t="s">
        <v>968</v>
      </c>
      <c r="AN70" s="253" t="s">
        <v>2622</v>
      </c>
      <c r="AO70" s="253" t="s">
        <v>968</v>
      </c>
      <c r="AP70" s="253" t="s">
        <v>1153</v>
      </c>
      <c r="AQ70" s="253" t="s">
        <v>968</v>
      </c>
      <c r="AR70" s="253" t="s">
        <v>1153</v>
      </c>
      <c r="AS70" s="253" t="s">
        <v>968</v>
      </c>
      <c r="AT70" s="253" t="s">
        <v>1153</v>
      </c>
      <c r="AU70" s="253" t="s">
        <v>968</v>
      </c>
      <c r="AV70" s="253" t="s">
        <v>1153</v>
      </c>
      <c r="AW70" s="253" t="s">
        <v>968</v>
      </c>
      <c r="AX70" s="253" t="s">
        <v>1153</v>
      </c>
      <c r="AY70" s="44" t="s">
        <v>968</v>
      </c>
      <c r="AZ70" s="269" t="s">
        <v>781</v>
      </c>
      <c r="BA70" s="336">
        <v>43122</v>
      </c>
      <c r="BB70" s="269" t="s">
        <v>4408</v>
      </c>
      <c r="BC70" s="340"/>
      <c r="BD70" s="297"/>
      <c r="BE70" s="297"/>
      <c r="BF70" s="297"/>
      <c r="BG70" s="297"/>
      <c r="BH70" s="280" t="s">
        <v>956</v>
      </c>
      <c r="BI70" s="340"/>
      <c r="BJ70" s="340"/>
      <c r="BO70" s="301"/>
      <c r="BP70" s="301"/>
      <c r="BQ70" s="301"/>
      <c r="BR70" s="301"/>
    </row>
    <row r="71" spans="1:70" s="298" customFormat="1" ht="115.5" hidden="1" customHeight="1">
      <c r="A71" s="342" t="s">
        <v>1778</v>
      </c>
      <c r="B71" s="313" t="s">
        <v>8868</v>
      </c>
      <c r="C71" s="328">
        <v>42661</v>
      </c>
      <c r="D71" s="328"/>
      <c r="E71" s="342" t="s">
        <v>1068</v>
      </c>
      <c r="F71" s="301" t="s">
        <v>6622</v>
      </c>
      <c r="G71" s="44" t="s">
        <v>61</v>
      </c>
      <c r="H71" s="44" t="s">
        <v>62</v>
      </c>
      <c r="I71" s="44" t="s">
        <v>63</v>
      </c>
      <c r="J71" s="253" t="s">
        <v>59</v>
      </c>
      <c r="K71" s="340">
        <v>1</v>
      </c>
      <c r="L71" s="825">
        <v>42795</v>
      </c>
      <c r="M71" s="825">
        <v>43100</v>
      </c>
      <c r="N71" s="275">
        <f t="shared" si="3"/>
        <v>44</v>
      </c>
      <c r="O71" s="389">
        <v>1</v>
      </c>
      <c r="P71" s="301" t="s">
        <v>1134</v>
      </c>
      <c r="Q71" s="301" t="s">
        <v>60</v>
      </c>
      <c r="R71" s="301" t="s">
        <v>1171</v>
      </c>
      <c r="S71" s="387">
        <f t="shared" si="2"/>
        <v>239</v>
      </c>
      <c r="T71" s="301" t="s">
        <v>937</v>
      </c>
      <c r="U71" s="301" t="s">
        <v>937</v>
      </c>
      <c r="V71" s="301" t="s">
        <v>6559</v>
      </c>
      <c r="W71" s="301" t="s">
        <v>1171</v>
      </c>
      <c r="X71" s="253" t="s">
        <v>968</v>
      </c>
      <c r="Y71" s="253" t="s">
        <v>968</v>
      </c>
      <c r="Z71" s="253" t="s">
        <v>968</v>
      </c>
      <c r="AA71" s="253" t="s">
        <v>968</v>
      </c>
      <c r="AB71" s="253" t="s">
        <v>968</v>
      </c>
      <c r="AC71" s="253" t="s">
        <v>968</v>
      </c>
      <c r="AD71" s="253" t="s">
        <v>968</v>
      </c>
      <c r="AE71" s="253" t="s">
        <v>968</v>
      </c>
      <c r="AF71" s="253" t="s">
        <v>1817</v>
      </c>
      <c r="AG71" s="253" t="s">
        <v>968</v>
      </c>
      <c r="AH71" s="253" t="s">
        <v>1817</v>
      </c>
      <c r="AI71" s="253" t="s">
        <v>968</v>
      </c>
      <c r="AJ71" s="253" t="s">
        <v>968</v>
      </c>
      <c r="AK71" s="253" t="s">
        <v>968</v>
      </c>
      <c r="AL71" s="253" t="s">
        <v>2622</v>
      </c>
      <c r="AM71" s="253" t="s">
        <v>968</v>
      </c>
      <c r="AN71" s="253" t="s">
        <v>2622</v>
      </c>
      <c r="AO71" s="253" t="s">
        <v>968</v>
      </c>
      <c r="AP71" s="253" t="s">
        <v>1153</v>
      </c>
      <c r="AQ71" s="253" t="s">
        <v>968</v>
      </c>
      <c r="AR71" s="253" t="s">
        <v>1153</v>
      </c>
      <c r="AS71" s="253" t="s">
        <v>968</v>
      </c>
      <c r="AT71" s="253" t="s">
        <v>1153</v>
      </c>
      <c r="AU71" s="253" t="s">
        <v>968</v>
      </c>
      <c r="AV71" s="253" t="s">
        <v>1153</v>
      </c>
      <c r="AW71" s="253" t="s">
        <v>968</v>
      </c>
      <c r="AX71" s="253" t="s">
        <v>1153</v>
      </c>
      <c r="AY71" s="44" t="s">
        <v>968</v>
      </c>
      <c r="AZ71" s="269" t="s">
        <v>781</v>
      </c>
      <c r="BA71" s="336">
        <v>43122</v>
      </c>
      <c r="BB71" s="269" t="s">
        <v>4408</v>
      </c>
      <c r="BC71" s="340"/>
      <c r="BD71" s="297"/>
      <c r="BE71" s="297"/>
      <c r="BF71" s="297"/>
      <c r="BG71" s="297"/>
      <c r="BH71" s="280" t="s">
        <v>956</v>
      </c>
      <c r="BI71" s="340"/>
      <c r="BJ71" s="340"/>
      <c r="BO71" s="301"/>
      <c r="BP71" s="301"/>
      <c r="BQ71" s="301"/>
      <c r="BR71" s="301"/>
    </row>
    <row r="72" spans="1:70" s="298" customFormat="1" ht="115.5" hidden="1" customHeight="1">
      <c r="A72" s="342" t="s">
        <v>1779</v>
      </c>
      <c r="B72" s="313" t="s">
        <v>8868</v>
      </c>
      <c r="C72" s="328">
        <v>42661</v>
      </c>
      <c r="D72" s="328"/>
      <c r="E72" s="342" t="s">
        <v>1070</v>
      </c>
      <c r="F72" s="301" t="s">
        <v>6623</v>
      </c>
      <c r="G72" s="44" t="s">
        <v>61</v>
      </c>
      <c r="H72" s="44" t="s">
        <v>62</v>
      </c>
      <c r="I72" s="44" t="s">
        <v>63</v>
      </c>
      <c r="J72" s="253" t="s">
        <v>59</v>
      </c>
      <c r="K72" s="340">
        <v>1</v>
      </c>
      <c r="L72" s="825">
        <v>42795</v>
      </c>
      <c r="M72" s="825">
        <v>43100</v>
      </c>
      <c r="N72" s="275">
        <f t="shared" si="3"/>
        <v>44</v>
      </c>
      <c r="O72" s="389">
        <v>1</v>
      </c>
      <c r="P72" s="301" t="s">
        <v>1134</v>
      </c>
      <c r="Q72" s="301" t="s">
        <v>60</v>
      </c>
      <c r="R72" s="301" t="s">
        <v>1170</v>
      </c>
      <c r="S72" s="387">
        <f t="shared" si="2"/>
        <v>231</v>
      </c>
      <c r="T72" s="301" t="s">
        <v>937</v>
      </c>
      <c r="U72" s="301" t="s">
        <v>937</v>
      </c>
      <c r="V72" s="301" t="s">
        <v>6559</v>
      </c>
      <c r="W72" s="301" t="s">
        <v>1170</v>
      </c>
      <c r="X72" s="253" t="s">
        <v>968</v>
      </c>
      <c r="Y72" s="253" t="s">
        <v>968</v>
      </c>
      <c r="Z72" s="253" t="s">
        <v>968</v>
      </c>
      <c r="AA72" s="253" t="s">
        <v>968</v>
      </c>
      <c r="AB72" s="253" t="s">
        <v>968</v>
      </c>
      <c r="AC72" s="253" t="s">
        <v>968</v>
      </c>
      <c r="AD72" s="253" t="s">
        <v>968</v>
      </c>
      <c r="AE72" s="253" t="s">
        <v>968</v>
      </c>
      <c r="AF72" s="253" t="s">
        <v>1817</v>
      </c>
      <c r="AG72" s="253" t="s">
        <v>968</v>
      </c>
      <c r="AH72" s="253" t="s">
        <v>1817</v>
      </c>
      <c r="AI72" s="253" t="s">
        <v>968</v>
      </c>
      <c r="AJ72" s="253" t="s">
        <v>968</v>
      </c>
      <c r="AK72" s="253" t="s">
        <v>968</v>
      </c>
      <c r="AL72" s="253" t="s">
        <v>2622</v>
      </c>
      <c r="AM72" s="253" t="s">
        <v>968</v>
      </c>
      <c r="AN72" s="253" t="s">
        <v>2622</v>
      </c>
      <c r="AO72" s="253" t="s">
        <v>968</v>
      </c>
      <c r="AP72" s="253" t="s">
        <v>1153</v>
      </c>
      <c r="AQ72" s="253" t="s">
        <v>968</v>
      </c>
      <c r="AR72" s="253" t="s">
        <v>1153</v>
      </c>
      <c r="AS72" s="253" t="s">
        <v>968</v>
      </c>
      <c r="AT72" s="253" t="s">
        <v>1153</v>
      </c>
      <c r="AU72" s="253" t="s">
        <v>968</v>
      </c>
      <c r="AV72" s="253" t="s">
        <v>1153</v>
      </c>
      <c r="AW72" s="253" t="s">
        <v>968</v>
      </c>
      <c r="AX72" s="253" t="s">
        <v>1153</v>
      </c>
      <c r="AY72" s="44" t="s">
        <v>968</v>
      </c>
      <c r="AZ72" s="269" t="s">
        <v>781</v>
      </c>
      <c r="BA72" s="336">
        <v>43122</v>
      </c>
      <c r="BB72" s="269" t="s">
        <v>4408</v>
      </c>
      <c r="BC72" s="340"/>
      <c r="BD72" s="297"/>
      <c r="BE72" s="297"/>
      <c r="BF72" s="297"/>
      <c r="BG72" s="297"/>
      <c r="BH72" s="280" t="s">
        <v>956</v>
      </c>
      <c r="BI72" s="340"/>
      <c r="BJ72" s="340"/>
      <c r="BO72" s="301"/>
      <c r="BP72" s="301"/>
      <c r="BQ72" s="301"/>
      <c r="BR72" s="301"/>
    </row>
    <row r="73" spans="1:70" s="298" customFormat="1" ht="115.5" hidden="1" customHeight="1">
      <c r="A73" s="342" t="s">
        <v>1780</v>
      </c>
      <c r="B73" s="313" t="s">
        <v>8868</v>
      </c>
      <c r="C73" s="328">
        <v>42661</v>
      </c>
      <c r="D73" s="328"/>
      <c r="E73" s="342" t="s">
        <v>1074</v>
      </c>
      <c r="F73" s="301" t="s">
        <v>6624</v>
      </c>
      <c r="G73" s="44" t="s">
        <v>8872</v>
      </c>
      <c r="H73" s="44" t="s">
        <v>235</v>
      </c>
      <c r="I73" s="44" t="s">
        <v>235</v>
      </c>
      <c r="J73" s="253" t="s">
        <v>28</v>
      </c>
      <c r="K73" s="340">
        <v>1</v>
      </c>
      <c r="L73" s="825">
        <v>42736</v>
      </c>
      <c r="M73" s="825">
        <v>43100</v>
      </c>
      <c r="N73" s="275">
        <f t="shared" si="3"/>
        <v>52</v>
      </c>
      <c r="O73" s="389">
        <v>1</v>
      </c>
      <c r="P73" s="301" t="s">
        <v>6625</v>
      </c>
      <c r="Q73" s="301"/>
      <c r="R73" s="301" t="s">
        <v>965</v>
      </c>
      <c r="S73" s="387">
        <f t="shared" si="2"/>
        <v>160</v>
      </c>
      <c r="T73" s="301" t="s">
        <v>937</v>
      </c>
      <c r="U73" s="301" t="s">
        <v>937</v>
      </c>
      <c r="V73" s="301" t="s">
        <v>6559</v>
      </c>
      <c r="W73" s="301" t="s">
        <v>965</v>
      </c>
      <c r="X73" s="253" t="s">
        <v>968</v>
      </c>
      <c r="Y73" s="253" t="s">
        <v>968</v>
      </c>
      <c r="Z73" s="253" t="s">
        <v>968</v>
      </c>
      <c r="AA73" s="253" t="s">
        <v>968</v>
      </c>
      <c r="AB73" s="253" t="s">
        <v>968</v>
      </c>
      <c r="AC73" s="253" t="s">
        <v>968</v>
      </c>
      <c r="AD73" s="253" t="s">
        <v>968</v>
      </c>
      <c r="AE73" s="253" t="s">
        <v>968</v>
      </c>
      <c r="AF73" s="253" t="s">
        <v>1817</v>
      </c>
      <c r="AG73" s="253" t="s">
        <v>968</v>
      </c>
      <c r="AH73" s="253" t="s">
        <v>1817</v>
      </c>
      <c r="AI73" s="253" t="s">
        <v>968</v>
      </c>
      <c r="AJ73" s="253" t="s">
        <v>968</v>
      </c>
      <c r="AK73" s="253" t="s">
        <v>968</v>
      </c>
      <c r="AL73" s="253" t="s">
        <v>2622</v>
      </c>
      <c r="AM73" s="253" t="s">
        <v>968</v>
      </c>
      <c r="AN73" s="253" t="s">
        <v>2622</v>
      </c>
      <c r="AO73" s="253" t="s">
        <v>968</v>
      </c>
      <c r="AP73" s="253" t="s">
        <v>1153</v>
      </c>
      <c r="AQ73" s="253" t="s">
        <v>968</v>
      </c>
      <c r="AR73" s="253" t="s">
        <v>1153</v>
      </c>
      <c r="AS73" s="253" t="s">
        <v>968</v>
      </c>
      <c r="AT73" s="253" t="s">
        <v>1153</v>
      </c>
      <c r="AU73" s="253" t="s">
        <v>968</v>
      </c>
      <c r="AV73" s="253" t="s">
        <v>1153</v>
      </c>
      <c r="AW73" s="253" t="s">
        <v>968</v>
      </c>
      <c r="AX73" s="253" t="s">
        <v>1153</v>
      </c>
      <c r="AY73" s="44" t="s">
        <v>968</v>
      </c>
      <c r="AZ73" s="269" t="s">
        <v>781</v>
      </c>
      <c r="BA73" s="336">
        <v>43122</v>
      </c>
      <c r="BB73" s="269" t="s">
        <v>4408</v>
      </c>
      <c r="BC73" s="340"/>
      <c r="BD73" s="297"/>
      <c r="BE73" s="297"/>
      <c r="BF73" s="297"/>
      <c r="BG73" s="297"/>
      <c r="BH73" s="280" t="s">
        <v>956</v>
      </c>
      <c r="BI73" s="340"/>
      <c r="BJ73" s="340"/>
      <c r="BO73" s="301"/>
      <c r="BP73" s="301"/>
      <c r="BQ73" s="301"/>
      <c r="BR73" s="301"/>
    </row>
    <row r="74" spans="1:70" s="298" customFormat="1" ht="115.5" hidden="1" customHeight="1">
      <c r="A74" s="342" t="s">
        <v>1781</v>
      </c>
      <c r="B74" s="313" t="s">
        <v>8868</v>
      </c>
      <c r="C74" s="328">
        <v>42661</v>
      </c>
      <c r="D74" s="328"/>
      <c r="E74" s="342" t="s">
        <v>1074</v>
      </c>
      <c r="F74" s="301" t="s">
        <v>6624</v>
      </c>
      <c r="G74" s="44" t="s">
        <v>8873</v>
      </c>
      <c r="H74" s="44" t="s">
        <v>8874</v>
      </c>
      <c r="I74" s="44" t="s">
        <v>8874</v>
      </c>
      <c r="J74" s="253" t="s">
        <v>236</v>
      </c>
      <c r="K74" s="340">
        <v>1</v>
      </c>
      <c r="L74" s="825">
        <v>42979</v>
      </c>
      <c r="M74" s="825">
        <v>43220</v>
      </c>
      <c r="N74" s="275">
        <f t="shared" si="3"/>
        <v>35</v>
      </c>
      <c r="O74" s="389">
        <v>1</v>
      </c>
      <c r="P74" s="301" t="s">
        <v>237</v>
      </c>
      <c r="Q74" s="301"/>
      <c r="R74" s="301" t="s">
        <v>1172</v>
      </c>
      <c r="S74" s="387">
        <f t="shared" si="2"/>
        <v>339</v>
      </c>
      <c r="T74" s="301" t="s">
        <v>937</v>
      </c>
      <c r="U74" s="301" t="s">
        <v>937</v>
      </c>
      <c r="V74" s="301" t="s">
        <v>6559</v>
      </c>
      <c r="W74" s="301" t="s">
        <v>966</v>
      </c>
      <c r="X74" s="44" t="s">
        <v>238</v>
      </c>
      <c r="Y74" s="44" t="s">
        <v>1135</v>
      </c>
      <c r="Z74" s="44" t="s">
        <v>1135</v>
      </c>
      <c r="AA74" s="44" t="s">
        <v>1135</v>
      </c>
      <c r="AB74" s="44" t="s">
        <v>1135</v>
      </c>
      <c r="AC74" s="44" t="s">
        <v>1135</v>
      </c>
      <c r="AD74" s="44" t="s">
        <v>1135</v>
      </c>
      <c r="AE74" s="44" t="s">
        <v>1135</v>
      </c>
      <c r="AF74" s="44" t="s">
        <v>1153</v>
      </c>
      <c r="AG74" s="44" t="s">
        <v>1135</v>
      </c>
      <c r="AH74" s="44" t="s">
        <v>1153</v>
      </c>
      <c r="AI74" s="44" t="s">
        <v>1135</v>
      </c>
      <c r="AJ74" s="44" t="s">
        <v>1153</v>
      </c>
      <c r="AK74" s="44" t="s">
        <v>1135</v>
      </c>
      <c r="AL74" s="44" t="s">
        <v>1153</v>
      </c>
      <c r="AM74" s="44" t="s">
        <v>1135</v>
      </c>
      <c r="AN74" s="44" t="s">
        <v>1153</v>
      </c>
      <c r="AO74" s="44" t="s">
        <v>1135</v>
      </c>
      <c r="AP74" s="44" t="s">
        <v>1153</v>
      </c>
      <c r="AQ74" s="44" t="s">
        <v>1135</v>
      </c>
      <c r="AR74" s="44" t="s">
        <v>1153</v>
      </c>
      <c r="AS74" s="44" t="s">
        <v>1135</v>
      </c>
      <c r="AT74" s="44" t="s">
        <v>1153</v>
      </c>
      <c r="AU74" s="44" t="s">
        <v>1135</v>
      </c>
      <c r="AV74" s="44" t="s">
        <v>1153</v>
      </c>
      <c r="AW74" s="44" t="s">
        <v>1135</v>
      </c>
      <c r="AX74" s="44" t="s">
        <v>1153</v>
      </c>
      <c r="AY74" s="44" t="s">
        <v>1135</v>
      </c>
      <c r="AZ74" s="269" t="s">
        <v>781</v>
      </c>
      <c r="BA74" s="336">
        <v>43281</v>
      </c>
      <c r="BB74" s="269" t="s">
        <v>4408</v>
      </c>
      <c r="BC74" s="340"/>
      <c r="BD74" s="297"/>
      <c r="BE74" s="297"/>
      <c r="BF74" s="297"/>
      <c r="BG74" s="297"/>
      <c r="BH74" s="280" t="s">
        <v>956</v>
      </c>
      <c r="BI74" s="340"/>
      <c r="BJ74" s="340"/>
      <c r="BO74" s="301"/>
      <c r="BP74" s="301"/>
      <c r="BQ74" s="301"/>
      <c r="BR74" s="301"/>
    </row>
    <row r="75" spans="1:70" s="298" customFormat="1" ht="115.5" hidden="1" customHeight="1">
      <c r="A75" s="342" t="s">
        <v>1782</v>
      </c>
      <c r="B75" s="313" t="s">
        <v>8868</v>
      </c>
      <c r="C75" s="328">
        <v>42661</v>
      </c>
      <c r="D75" s="328"/>
      <c r="E75" s="342" t="s">
        <v>1077</v>
      </c>
      <c r="F75" s="301" t="s">
        <v>6626</v>
      </c>
      <c r="G75" s="44" t="s">
        <v>239</v>
      </c>
      <c r="H75" s="44" t="s">
        <v>240</v>
      </c>
      <c r="I75" s="44" t="s">
        <v>241</v>
      </c>
      <c r="J75" s="253" t="s">
        <v>28</v>
      </c>
      <c r="K75" s="340">
        <v>1</v>
      </c>
      <c r="L75" s="825">
        <v>42736</v>
      </c>
      <c r="M75" s="825">
        <v>43100</v>
      </c>
      <c r="N75" s="275">
        <f t="shared" si="3"/>
        <v>52</v>
      </c>
      <c r="O75" s="389">
        <v>1</v>
      </c>
      <c r="P75" s="301" t="s">
        <v>48</v>
      </c>
      <c r="Q75" s="301"/>
      <c r="R75" s="301" t="s">
        <v>2788</v>
      </c>
      <c r="S75" s="387">
        <f t="shared" si="2"/>
        <v>334</v>
      </c>
      <c r="T75" s="301" t="s">
        <v>937</v>
      </c>
      <c r="U75" s="301" t="s">
        <v>937</v>
      </c>
      <c r="V75" s="301" t="s">
        <v>6559</v>
      </c>
      <c r="W75" s="301" t="s">
        <v>967</v>
      </c>
      <c r="X75" s="253" t="s">
        <v>968</v>
      </c>
      <c r="Y75" s="253" t="s">
        <v>968</v>
      </c>
      <c r="Z75" s="253" t="s">
        <v>968</v>
      </c>
      <c r="AA75" s="253" t="s">
        <v>968</v>
      </c>
      <c r="AB75" s="253" t="s">
        <v>968</v>
      </c>
      <c r="AC75" s="253" t="s">
        <v>968</v>
      </c>
      <c r="AD75" s="253" t="s">
        <v>968</v>
      </c>
      <c r="AE75" s="44" t="s">
        <v>16</v>
      </c>
      <c r="AF75" s="44" t="s">
        <v>1818</v>
      </c>
      <c r="AG75" s="44" t="s">
        <v>1821</v>
      </c>
      <c r="AH75" s="44" t="s">
        <v>1818</v>
      </c>
      <c r="AI75" s="44" t="s">
        <v>1821</v>
      </c>
      <c r="AJ75" s="44" t="s">
        <v>1821</v>
      </c>
      <c r="AK75" s="44" t="s">
        <v>1821</v>
      </c>
      <c r="AL75" s="44" t="s">
        <v>2622</v>
      </c>
      <c r="AM75" s="44" t="s">
        <v>1821</v>
      </c>
      <c r="AN75" s="44" t="s">
        <v>2622</v>
      </c>
      <c r="AO75" s="44" t="s">
        <v>1821</v>
      </c>
      <c r="AP75" s="44" t="s">
        <v>1153</v>
      </c>
      <c r="AQ75" s="44" t="s">
        <v>1821</v>
      </c>
      <c r="AR75" s="44" t="s">
        <v>1153</v>
      </c>
      <c r="AS75" s="44" t="s">
        <v>1821</v>
      </c>
      <c r="AT75" s="44" t="s">
        <v>1153</v>
      </c>
      <c r="AU75" s="44" t="s">
        <v>1821</v>
      </c>
      <c r="AV75" s="44" t="s">
        <v>1153</v>
      </c>
      <c r="AW75" s="44" t="s">
        <v>1821</v>
      </c>
      <c r="AX75" s="44" t="s">
        <v>1153</v>
      </c>
      <c r="AY75" s="44" t="s">
        <v>1821</v>
      </c>
      <c r="AZ75" s="269" t="s">
        <v>781</v>
      </c>
      <c r="BA75" s="336">
        <v>43122</v>
      </c>
      <c r="BB75" s="269" t="s">
        <v>4408</v>
      </c>
      <c r="BC75" s="340"/>
      <c r="BD75" s="297"/>
      <c r="BE75" s="297"/>
      <c r="BF75" s="297"/>
      <c r="BG75" s="297"/>
      <c r="BH75" s="280" t="s">
        <v>956</v>
      </c>
      <c r="BI75" s="340"/>
      <c r="BJ75" s="340"/>
      <c r="BO75" s="301"/>
      <c r="BP75" s="301"/>
      <c r="BQ75" s="301"/>
      <c r="BR75" s="301"/>
    </row>
    <row r="76" spans="1:70" s="298" customFormat="1" ht="115.5" hidden="1" customHeight="1">
      <c r="A76" s="342" t="s">
        <v>1783</v>
      </c>
      <c r="B76" s="253" t="s">
        <v>6627</v>
      </c>
      <c r="C76" s="328">
        <v>42661</v>
      </c>
      <c r="D76" s="328"/>
      <c r="E76" s="342" t="s">
        <v>1020</v>
      </c>
      <c r="F76" s="301" t="s">
        <v>6628</v>
      </c>
      <c r="G76" s="44" t="s">
        <v>298</v>
      </c>
      <c r="H76" s="44" t="s">
        <v>299</v>
      </c>
      <c r="I76" s="44" t="s">
        <v>261</v>
      </c>
      <c r="J76" s="253" t="s">
        <v>8842</v>
      </c>
      <c r="K76" s="340">
        <v>1</v>
      </c>
      <c r="L76" s="825">
        <v>42917</v>
      </c>
      <c r="M76" s="825">
        <v>43099</v>
      </c>
      <c r="N76" s="275">
        <f t="shared" si="3"/>
        <v>26</v>
      </c>
      <c r="O76" s="389">
        <v>1</v>
      </c>
      <c r="P76" s="301" t="s">
        <v>112</v>
      </c>
      <c r="Q76" s="301"/>
      <c r="R76" s="301" t="s">
        <v>1173</v>
      </c>
      <c r="S76" s="387">
        <f t="shared" si="2"/>
        <v>66</v>
      </c>
      <c r="T76" s="301" t="s">
        <v>937</v>
      </c>
      <c r="U76" s="301" t="s">
        <v>937</v>
      </c>
      <c r="V76" s="301" t="s">
        <v>6559</v>
      </c>
      <c r="W76" s="301" t="s">
        <v>1173</v>
      </c>
      <c r="X76" s="253" t="s">
        <v>968</v>
      </c>
      <c r="Y76" s="253" t="s">
        <v>968</v>
      </c>
      <c r="Z76" s="253" t="s">
        <v>968</v>
      </c>
      <c r="AA76" s="253" t="s">
        <v>968</v>
      </c>
      <c r="AB76" s="253" t="s">
        <v>968</v>
      </c>
      <c r="AC76" s="253" t="s">
        <v>968</v>
      </c>
      <c r="AD76" s="253" t="s">
        <v>968</v>
      </c>
      <c r="AE76" s="392" t="s">
        <v>16</v>
      </c>
      <c r="AF76" s="44" t="s">
        <v>1818</v>
      </c>
      <c r="AG76" s="44" t="s">
        <v>1821</v>
      </c>
      <c r="AH76" s="44" t="s">
        <v>1818</v>
      </c>
      <c r="AI76" s="44" t="s">
        <v>1821</v>
      </c>
      <c r="AJ76" s="44" t="s">
        <v>1821</v>
      </c>
      <c r="AK76" s="44" t="s">
        <v>1821</v>
      </c>
      <c r="AL76" s="44" t="s">
        <v>2622</v>
      </c>
      <c r="AM76" s="44" t="s">
        <v>1821</v>
      </c>
      <c r="AN76" s="44" t="s">
        <v>2622</v>
      </c>
      <c r="AO76" s="44" t="s">
        <v>1821</v>
      </c>
      <c r="AP76" s="44" t="s">
        <v>1153</v>
      </c>
      <c r="AQ76" s="44" t="s">
        <v>1821</v>
      </c>
      <c r="AR76" s="44" t="s">
        <v>1153</v>
      </c>
      <c r="AS76" s="44" t="s">
        <v>1821</v>
      </c>
      <c r="AT76" s="44" t="s">
        <v>1153</v>
      </c>
      <c r="AU76" s="44" t="s">
        <v>1821</v>
      </c>
      <c r="AV76" s="44" t="s">
        <v>1153</v>
      </c>
      <c r="AW76" s="44" t="s">
        <v>1821</v>
      </c>
      <c r="AX76" s="44" t="s">
        <v>1153</v>
      </c>
      <c r="AY76" s="44" t="s">
        <v>1821</v>
      </c>
      <c r="AZ76" s="269" t="s">
        <v>781</v>
      </c>
      <c r="BA76" s="336">
        <v>43122</v>
      </c>
      <c r="BB76" s="269" t="s">
        <v>4408</v>
      </c>
      <c r="BC76" s="340"/>
      <c r="BD76" s="297"/>
      <c r="BE76" s="297"/>
      <c r="BF76" s="297"/>
      <c r="BG76" s="297"/>
      <c r="BH76" s="280" t="s">
        <v>956</v>
      </c>
      <c r="BI76" s="340"/>
      <c r="BJ76" s="340"/>
      <c r="BO76" s="301"/>
      <c r="BP76" s="301"/>
      <c r="BQ76" s="301"/>
      <c r="BR76" s="301"/>
    </row>
    <row r="77" spans="1:70" s="298" customFormat="1" ht="115.5" hidden="1" customHeight="1">
      <c r="A77" s="342" t="s">
        <v>1784</v>
      </c>
      <c r="B77" s="253" t="s">
        <v>6627</v>
      </c>
      <c r="C77" s="328">
        <v>42661</v>
      </c>
      <c r="D77" s="328"/>
      <c r="E77" s="342" t="s">
        <v>1020</v>
      </c>
      <c r="F77" s="301" t="s">
        <v>6628</v>
      </c>
      <c r="G77" s="44" t="s">
        <v>300</v>
      </c>
      <c r="H77" s="44" t="s">
        <v>299</v>
      </c>
      <c r="I77" s="44" t="s">
        <v>261</v>
      </c>
      <c r="J77" s="253" t="s">
        <v>8842</v>
      </c>
      <c r="K77" s="340">
        <v>1</v>
      </c>
      <c r="L77" s="825">
        <v>42917</v>
      </c>
      <c r="M77" s="825">
        <v>43100</v>
      </c>
      <c r="N77" s="275">
        <f t="shared" si="3"/>
        <v>27</v>
      </c>
      <c r="O77" s="389">
        <v>1</v>
      </c>
      <c r="P77" s="301" t="s">
        <v>112</v>
      </c>
      <c r="Q77" s="301"/>
      <c r="R77" s="301" t="s">
        <v>949</v>
      </c>
      <c r="S77" s="387">
        <f t="shared" si="2"/>
        <v>243</v>
      </c>
      <c r="T77" s="301" t="s">
        <v>937</v>
      </c>
      <c r="U77" s="301" t="s">
        <v>937</v>
      </c>
      <c r="V77" s="301" t="s">
        <v>6559</v>
      </c>
      <c r="W77" s="301" t="s">
        <v>949</v>
      </c>
      <c r="X77" s="253" t="s">
        <v>968</v>
      </c>
      <c r="Y77" s="253" t="s">
        <v>968</v>
      </c>
      <c r="Z77" s="253" t="s">
        <v>968</v>
      </c>
      <c r="AA77" s="253" t="s">
        <v>968</v>
      </c>
      <c r="AB77" s="253" t="s">
        <v>968</v>
      </c>
      <c r="AC77" s="253" t="s">
        <v>968</v>
      </c>
      <c r="AD77" s="253" t="s">
        <v>968</v>
      </c>
      <c r="AE77" s="253" t="s">
        <v>968</v>
      </c>
      <c r="AF77" s="253" t="s">
        <v>1817</v>
      </c>
      <c r="AG77" s="253" t="s">
        <v>968</v>
      </c>
      <c r="AH77" s="253" t="s">
        <v>1817</v>
      </c>
      <c r="AI77" s="253" t="s">
        <v>968</v>
      </c>
      <c r="AJ77" s="253" t="s">
        <v>968</v>
      </c>
      <c r="AK77" s="253" t="s">
        <v>968</v>
      </c>
      <c r="AL77" s="253" t="s">
        <v>2622</v>
      </c>
      <c r="AM77" s="253" t="s">
        <v>968</v>
      </c>
      <c r="AN77" s="253" t="s">
        <v>2622</v>
      </c>
      <c r="AO77" s="253" t="s">
        <v>968</v>
      </c>
      <c r="AP77" s="253" t="s">
        <v>1153</v>
      </c>
      <c r="AQ77" s="253" t="s">
        <v>968</v>
      </c>
      <c r="AR77" s="253" t="s">
        <v>1153</v>
      </c>
      <c r="AS77" s="253" t="s">
        <v>968</v>
      </c>
      <c r="AT77" s="253" t="s">
        <v>1153</v>
      </c>
      <c r="AU77" s="253" t="s">
        <v>968</v>
      </c>
      <c r="AV77" s="253" t="s">
        <v>1153</v>
      </c>
      <c r="AW77" s="253" t="s">
        <v>968</v>
      </c>
      <c r="AX77" s="253" t="s">
        <v>1153</v>
      </c>
      <c r="AY77" s="44" t="s">
        <v>968</v>
      </c>
      <c r="AZ77" s="269" t="s">
        <v>781</v>
      </c>
      <c r="BA77" s="336">
        <v>43122</v>
      </c>
      <c r="BB77" s="269" t="s">
        <v>4408</v>
      </c>
      <c r="BC77" s="340"/>
      <c r="BD77" s="297"/>
      <c r="BE77" s="297"/>
      <c r="BF77" s="297"/>
      <c r="BG77" s="297"/>
      <c r="BH77" s="280" t="s">
        <v>956</v>
      </c>
      <c r="BI77" s="340"/>
      <c r="BJ77" s="340"/>
      <c r="BO77" s="301"/>
      <c r="BP77" s="301"/>
      <c r="BQ77" s="301"/>
      <c r="BR77" s="301"/>
    </row>
    <row r="78" spans="1:70" s="298" customFormat="1" ht="115.5" hidden="1" customHeight="1">
      <c r="A78" s="342" t="s">
        <v>1785</v>
      </c>
      <c r="B78" s="253" t="s">
        <v>6627</v>
      </c>
      <c r="C78" s="328">
        <v>42661</v>
      </c>
      <c r="D78" s="328"/>
      <c r="E78" s="342" t="s">
        <v>1108</v>
      </c>
      <c r="F78" s="301" t="s">
        <v>6629</v>
      </c>
      <c r="G78" s="44" t="s">
        <v>259</v>
      </c>
      <c r="H78" s="44" t="s">
        <v>299</v>
      </c>
      <c r="I78" s="44" t="s">
        <v>261</v>
      </c>
      <c r="J78" s="253" t="s">
        <v>8842</v>
      </c>
      <c r="K78" s="340">
        <v>1</v>
      </c>
      <c r="L78" s="825">
        <v>42917</v>
      </c>
      <c r="M78" s="825">
        <v>43100</v>
      </c>
      <c r="N78" s="275">
        <f t="shared" si="3"/>
        <v>27</v>
      </c>
      <c r="O78" s="389">
        <v>1</v>
      </c>
      <c r="P78" s="301" t="s">
        <v>112</v>
      </c>
      <c r="Q78" s="301"/>
      <c r="R78" s="301" t="s">
        <v>949</v>
      </c>
      <c r="S78" s="387">
        <f t="shared" si="2"/>
        <v>243</v>
      </c>
      <c r="T78" s="301" t="s">
        <v>937</v>
      </c>
      <c r="U78" s="301" t="s">
        <v>937</v>
      </c>
      <c r="V78" s="301" t="s">
        <v>6559</v>
      </c>
      <c r="W78" s="301" t="s">
        <v>949</v>
      </c>
      <c r="X78" s="253" t="s">
        <v>968</v>
      </c>
      <c r="Y78" s="253" t="s">
        <v>968</v>
      </c>
      <c r="Z78" s="253" t="s">
        <v>968</v>
      </c>
      <c r="AA78" s="253" t="s">
        <v>968</v>
      </c>
      <c r="AB78" s="253" t="s">
        <v>968</v>
      </c>
      <c r="AC78" s="253" t="s">
        <v>968</v>
      </c>
      <c r="AD78" s="253" t="s">
        <v>968</v>
      </c>
      <c r="AE78" s="253" t="s">
        <v>968</v>
      </c>
      <c r="AF78" s="253" t="s">
        <v>1817</v>
      </c>
      <c r="AG78" s="253" t="s">
        <v>968</v>
      </c>
      <c r="AH78" s="253" t="s">
        <v>1817</v>
      </c>
      <c r="AI78" s="253" t="s">
        <v>968</v>
      </c>
      <c r="AJ78" s="253" t="s">
        <v>968</v>
      </c>
      <c r="AK78" s="253" t="s">
        <v>968</v>
      </c>
      <c r="AL78" s="253" t="s">
        <v>2622</v>
      </c>
      <c r="AM78" s="253" t="s">
        <v>968</v>
      </c>
      <c r="AN78" s="253" t="s">
        <v>2622</v>
      </c>
      <c r="AO78" s="253" t="s">
        <v>968</v>
      </c>
      <c r="AP78" s="253" t="s">
        <v>1153</v>
      </c>
      <c r="AQ78" s="253" t="s">
        <v>968</v>
      </c>
      <c r="AR78" s="253" t="s">
        <v>1153</v>
      </c>
      <c r="AS78" s="253" t="s">
        <v>968</v>
      </c>
      <c r="AT78" s="253" t="s">
        <v>1153</v>
      </c>
      <c r="AU78" s="253" t="s">
        <v>968</v>
      </c>
      <c r="AV78" s="253" t="s">
        <v>1153</v>
      </c>
      <c r="AW78" s="253" t="s">
        <v>968</v>
      </c>
      <c r="AX78" s="253" t="s">
        <v>1153</v>
      </c>
      <c r="AY78" s="44" t="s">
        <v>968</v>
      </c>
      <c r="AZ78" s="269" t="s">
        <v>781</v>
      </c>
      <c r="BA78" s="336">
        <v>43122</v>
      </c>
      <c r="BB78" s="269" t="s">
        <v>4408</v>
      </c>
      <c r="BC78" s="340"/>
      <c r="BD78" s="297"/>
      <c r="BE78" s="297"/>
      <c r="BF78" s="297"/>
      <c r="BG78" s="297"/>
      <c r="BH78" s="280" t="s">
        <v>956</v>
      </c>
      <c r="BI78" s="340"/>
      <c r="BJ78" s="340"/>
      <c r="BO78" s="301"/>
      <c r="BP78" s="301"/>
      <c r="BQ78" s="301"/>
      <c r="BR78" s="301"/>
    </row>
    <row r="79" spans="1:70" s="298" customFormat="1" ht="115.5" hidden="1" customHeight="1">
      <c r="A79" s="342" t="s">
        <v>1786</v>
      </c>
      <c r="B79" s="253" t="s">
        <v>6627</v>
      </c>
      <c r="C79" s="328">
        <v>42661</v>
      </c>
      <c r="D79" s="328"/>
      <c r="E79" s="342" t="s">
        <v>1021</v>
      </c>
      <c r="F79" s="301" t="s">
        <v>8875</v>
      </c>
      <c r="G79" s="44" t="s">
        <v>259</v>
      </c>
      <c r="H79" s="44" t="s">
        <v>794</v>
      </c>
      <c r="I79" s="44" t="s">
        <v>261</v>
      </c>
      <c r="J79" s="253" t="s">
        <v>8842</v>
      </c>
      <c r="K79" s="340">
        <v>1</v>
      </c>
      <c r="L79" s="825">
        <v>42917</v>
      </c>
      <c r="M79" s="825">
        <v>43100</v>
      </c>
      <c r="N79" s="275">
        <f t="shared" si="3"/>
        <v>27</v>
      </c>
      <c r="O79" s="389">
        <v>1</v>
      </c>
      <c r="P79" s="301" t="s">
        <v>112</v>
      </c>
      <c r="Q79" s="301"/>
      <c r="R79" s="301" t="s">
        <v>949</v>
      </c>
      <c r="S79" s="387">
        <f t="shared" si="2"/>
        <v>243</v>
      </c>
      <c r="T79" s="301" t="s">
        <v>937</v>
      </c>
      <c r="U79" s="301" t="s">
        <v>937</v>
      </c>
      <c r="V79" s="301" t="s">
        <v>6559</v>
      </c>
      <c r="W79" s="301" t="s">
        <v>949</v>
      </c>
      <c r="X79" s="253" t="s">
        <v>968</v>
      </c>
      <c r="Y79" s="253" t="s">
        <v>968</v>
      </c>
      <c r="Z79" s="253" t="s">
        <v>968</v>
      </c>
      <c r="AA79" s="253" t="s">
        <v>968</v>
      </c>
      <c r="AB79" s="253" t="s">
        <v>968</v>
      </c>
      <c r="AC79" s="253" t="s">
        <v>968</v>
      </c>
      <c r="AD79" s="253" t="s">
        <v>968</v>
      </c>
      <c r="AE79" s="253" t="s">
        <v>968</v>
      </c>
      <c r="AF79" s="253" t="s">
        <v>1817</v>
      </c>
      <c r="AG79" s="253" t="s">
        <v>968</v>
      </c>
      <c r="AH79" s="253" t="s">
        <v>1817</v>
      </c>
      <c r="AI79" s="253" t="s">
        <v>968</v>
      </c>
      <c r="AJ79" s="253" t="s">
        <v>968</v>
      </c>
      <c r="AK79" s="253" t="s">
        <v>968</v>
      </c>
      <c r="AL79" s="253" t="s">
        <v>2622</v>
      </c>
      <c r="AM79" s="253" t="s">
        <v>968</v>
      </c>
      <c r="AN79" s="253" t="s">
        <v>2622</v>
      </c>
      <c r="AO79" s="253" t="s">
        <v>968</v>
      </c>
      <c r="AP79" s="253" t="s">
        <v>1153</v>
      </c>
      <c r="AQ79" s="253" t="s">
        <v>968</v>
      </c>
      <c r="AR79" s="253" t="s">
        <v>1153</v>
      </c>
      <c r="AS79" s="253" t="s">
        <v>968</v>
      </c>
      <c r="AT79" s="253" t="s">
        <v>1153</v>
      </c>
      <c r="AU79" s="253" t="s">
        <v>968</v>
      </c>
      <c r="AV79" s="253" t="s">
        <v>1153</v>
      </c>
      <c r="AW79" s="253" t="s">
        <v>968</v>
      </c>
      <c r="AX79" s="253" t="s">
        <v>1153</v>
      </c>
      <c r="AY79" s="44" t="s">
        <v>968</v>
      </c>
      <c r="AZ79" s="269" t="s">
        <v>781</v>
      </c>
      <c r="BA79" s="336">
        <v>43122</v>
      </c>
      <c r="BB79" s="269" t="s">
        <v>4408</v>
      </c>
      <c r="BC79" s="340"/>
      <c r="BD79" s="297"/>
      <c r="BE79" s="297"/>
      <c r="BF79" s="297"/>
      <c r="BG79" s="297"/>
      <c r="BH79" s="280" t="s">
        <v>956</v>
      </c>
      <c r="BI79" s="340"/>
      <c r="BJ79" s="340"/>
      <c r="BO79" s="301"/>
      <c r="BP79" s="301"/>
      <c r="BQ79" s="301"/>
      <c r="BR79" s="301"/>
    </row>
    <row r="80" spans="1:70" s="298" customFormat="1" ht="115.5" hidden="1" customHeight="1">
      <c r="A80" s="342" t="s">
        <v>1787</v>
      </c>
      <c r="B80" s="253" t="s">
        <v>6627</v>
      </c>
      <c r="C80" s="328">
        <v>42661</v>
      </c>
      <c r="D80" s="328"/>
      <c r="E80" s="342" t="s">
        <v>1037</v>
      </c>
      <c r="F80" s="301" t="s">
        <v>6630</v>
      </c>
      <c r="G80" s="44" t="s">
        <v>259</v>
      </c>
      <c r="H80" s="44" t="s">
        <v>299</v>
      </c>
      <c r="I80" s="44" t="s">
        <v>261</v>
      </c>
      <c r="J80" s="253" t="s">
        <v>8842</v>
      </c>
      <c r="K80" s="340">
        <v>1</v>
      </c>
      <c r="L80" s="825">
        <v>42917</v>
      </c>
      <c r="M80" s="825">
        <v>43100</v>
      </c>
      <c r="N80" s="275">
        <f t="shared" si="3"/>
        <v>27</v>
      </c>
      <c r="O80" s="389">
        <v>1</v>
      </c>
      <c r="P80" s="301" t="s">
        <v>112</v>
      </c>
      <c r="Q80" s="301"/>
      <c r="R80" s="301" t="s">
        <v>949</v>
      </c>
      <c r="S80" s="387">
        <f t="shared" si="2"/>
        <v>243</v>
      </c>
      <c r="T80" s="301" t="s">
        <v>937</v>
      </c>
      <c r="U80" s="301" t="s">
        <v>937</v>
      </c>
      <c r="V80" s="301" t="s">
        <v>6559</v>
      </c>
      <c r="W80" s="301" t="s">
        <v>949</v>
      </c>
      <c r="X80" s="253" t="s">
        <v>968</v>
      </c>
      <c r="Y80" s="253" t="s">
        <v>968</v>
      </c>
      <c r="Z80" s="253" t="s">
        <v>968</v>
      </c>
      <c r="AA80" s="253" t="s">
        <v>968</v>
      </c>
      <c r="AB80" s="253" t="s">
        <v>968</v>
      </c>
      <c r="AC80" s="253" t="s">
        <v>968</v>
      </c>
      <c r="AD80" s="253" t="s">
        <v>968</v>
      </c>
      <c r="AE80" s="253" t="s">
        <v>968</v>
      </c>
      <c r="AF80" s="253" t="s">
        <v>1817</v>
      </c>
      <c r="AG80" s="253" t="s">
        <v>968</v>
      </c>
      <c r="AH80" s="253" t="s">
        <v>1817</v>
      </c>
      <c r="AI80" s="253" t="s">
        <v>968</v>
      </c>
      <c r="AJ80" s="253" t="s">
        <v>968</v>
      </c>
      <c r="AK80" s="253" t="s">
        <v>968</v>
      </c>
      <c r="AL80" s="253" t="s">
        <v>2622</v>
      </c>
      <c r="AM80" s="253" t="s">
        <v>968</v>
      </c>
      <c r="AN80" s="253" t="s">
        <v>2622</v>
      </c>
      <c r="AO80" s="253" t="s">
        <v>968</v>
      </c>
      <c r="AP80" s="253" t="s">
        <v>1153</v>
      </c>
      <c r="AQ80" s="253" t="s">
        <v>968</v>
      </c>
      <c r="AR80" s="253" t="s">
        <v>1153</v>
      </c>
      <c r="AS80" s="253" t="s">
        <v>968</v>
      </c>
      <c r="AT80" s="253" t="s">
        <v>1153</v>
      </c>
      <c r="AU80" s="253" t="s">
        <v>968</v>
      </c>
      <c r="AV80" s="253" t="s">
        <v>1153</v>
      </c>
      <c r="AW80" s="253" t="s">
        <v>968</v>
      </c>
      <c r="AX80" s="253" t="s">
        <v>1153</v>
      </c>
      <c r="AY80" s="44" t="s">
        <v>968</v>
      </c>
      <c r="AZ80" s="269" t="s">
        <v>781</v>
      </c>
      <c r="BA80" s="336">
        <v>43122</v>
      </c>
      <c r="BB80" s="269" t="s">
        <v>4408</v>
      </c>
      <c r="BC80" s="340"/>
      <c r="BD80" s="297"/>
      <c r="BE80" s="297"/>
      <c r="BF80" s="297"/>
      <c r="BG80" s="297"/>
      <c r="BH80" s="280" t="s">
        <v>956</v>
      </c>
      <c r="BI80" s="340"/>
      <c r="BJ80" s="340"/>
      <c r="BO80" s="301"/>
      <c r="BP80" s="301"/>
      <c r="BQ80" s="301"/>
      <c r="BR80" s="301"/>
    </row>
    <row r="81" spans="1:70" s="298" customFormat="1" ht="115.5" hidden="1" customHeight="1">
      <c r="A81" s="342" t="s">
        <v>1788</v>
      </c>
      <c r="B81" s="253" t="s">
        <v>6627</v>
      </c>
      <c r="C81" s="328">
        <v>42661</v>
      </c>
      <c r="D81" s="328"/>
      <c r="E81" s="342" t="s">
        <v>1027</v>
      </c>
      <c r="F81" s="301" t="s">
        <v>8876</v>
      </c>
      <c r="G81" s="44" t="s">
        <v>259</v>
      </c>
      <c r="H81" s="44" t="s">
        <v>299</v>
      </c>
      <c r="I81" s="44" t="s">
        <v>261</v>
      </c>
      <c r="J81" s="253" t="s">
        <v>8842</v>
      </c>
      <c r="K81" s="340">
        <v>1</v>
      </c>
      <c r="L81" s="825">
        <v>42917</v>
      </c>
      <c r="M81" s="825">
        <v>43100</v>
      </c>
      <c r="N81" s="275">
        <f t="shared" si="3"/>
        <v>27</v>
      </c>
      <c r="O81" s="389">
        <v>1</v>
      </c>
      <c r="P81" s="301" t="s">
        <v>112</v>
      </c>
      <c r="Q81" s="301"/>
      <c r="R81" s="301" t="s">
        <v>949</v>
      </c>
      <c r="S81" s="387">
        <f t="shared" si="2"/>
        <v>243</v>
      </c>
      <c r="T81" s="301" t="s">
        <v>937</v>
      </c>
      <c r="U81" s="301" t="s">
        <v>937</v>
      </c>
      <c r="V81" s="301" t="s">
        <v>6559</v>
      </c>
      <c r="W81" s="301" t="s">
        <v>949</v>
      </c>
      <c r="X81" s="253" t="s">
        <v>968</v>
      </c>
      <c r="Y81" s="253" t="s">
        <v>968</v>
      </c>
      <c r="Z81" s="253" t="s">
        <v>968</v>
      </c>
      <c r="AA81" s="253" t="s">
        <v>968</v>
      </c>
      <c r="AB81" s="253" t="s">
        <v>968</v>
      </c>
      <c r="AC81" s="253" t="s">
        <v>968</v>
      </c>
      <c r="AD81" s="253" t="s">
        <v>968</v>
      </c>
      <c r="AE81" s="253" t="s">
        <v>968</v>
      </c>
      <c r="AF81" s="253" t="s">
        <v>1817</v>
      </c>
      <c r="AG81" s="253" t="s">
        <v>968</v>
      </c>
      <c r="AH81" s="253" t="s">
        <v>1817</v>
      </c>
      <c r="AI81" s="253" t="s">
        <v>968</v>
      </c>
      <c r="AJ81" s="253" t="s">
        <v>968</v>
      </c>
      <c r="AK81" s="253" t="s">
        <v>968</v>
      </c>
      <c r="AL81" s="253" t="s">
        <v>2622</v>
      </c>
      <c r="AM81" s="253" t="s">
        <v>968</v>
      </c>
      <c r="AN81" s="253" t="s">
        <v>2622</v>
      </c>
      <c r="AO81" s="253" t="s">
        <v>968</v>
      </c>
      <c r="AP81" s="253" t="s">
        <v>1153</v>
      </c>
      <c r="AQ81" s="253" t="s">
        <v>968</v>
      </c>
      <c r="AR81" s="253" t="s">
        <v>1153</v>
      </c>
      <c r="AS81" s="253" t="s">
        <v>968</v>
      </c>
      <c r="AT81" s="253" t="s">
        <v>1153</v>
      </c>
      <c r="AU81" s="253" t="s">
        <v>968</v>
      </c>
      <c r="AV81" s="253" t="s">
        <v>1153</v>
      </c>
      <c r="AW81" s="253" t="s">
        <v>968</v>
      </c>
      <c r="AX81" s="253" t="s">
        <v>1153</v>
      </c>
      <c r="AY81" s="44" t="s">
        <v>968</v>
      </c>
      <c r="AZ81" s="269" t="s">
        <v>781</v>
      </c>
      <c r="BA81" s="336">
        <v>43122</v>
      </c>
      <c r="BB81" s="269" t="s">
        <v>4408</v>
      </c>
      <c r="BC81" s="340"/>
      <c r="BD81" s="297"/>
      <c r="BE81" s="297"/>
      <c r="BF81" s="297"/>
      <c r="BG81" s="297"/>
      <c r="BH81" s="280" t="s">
        <v>956</v>
      </c>
      <c r="BI81" s="340"/>
      <c r="BJ81" s="340"/>
      <c r="BO81" s="301"/>
      <c r="BP81" s="301"/>
      <c r="BQ81" s="301"/>
      <c r="BR81" s="301"/>
    </row>
    <row r="82" spans="1:70" s="298" customFormat="1" ht="115.5" hidden="1" customHeight="1">
      <c r="A82" s="342" t="s">
        <v>1789</v>
      </c>
      <c r="B82" s="253" t="s">
        <v>6627</v>
      </c>
      <c r="C82" s="328">
        <v>42661</v>
      </c>
      <c r="D82" s="328"/>
      <c r="E82" s="342" t="s">
        <v>1025</v>
      </c>
      <c r="F82" s="301" t="s">
        <v>8877</v>
      </c>
      <c r="G82" s="44" t="s">
        <v>259</v>
      </c>
      <c r="H82" s="44" t="s">
        <v>299</v>
      </c>
      <c r="I82" s="44" t="s">
        <v>261</v>
      </c>
      <c r="J82" s="253" t="s">
        <v>8842</v>
      </c>
      <c r="K82" s="340">
        <v>1</v>
      </c>
      <c r="L82" s="825">
        <v>42917</v>
      </c>
      <c r="M82" s="825">
        <v>43100</v>
      </c>
      <c r="N82" s="275">
        <f t="shared" si="3"/>
        <v>27</v>
      </c>
      <c r="O82" s="389">
        <v>1</v>
      </c>
      <c r="P82" s="301" t="s">
        <v>112</v>
      </c>
      <c r="Q82" s="301"/>
      <c r="R82" s="301" t="s">
        <v>949</v>
      </c>
      <c r="S82" s="387">
        <f t="shared" si="2"/>
        <v>243</v>
      </c>
      <c r="T82" s="301" t="s">
        <v>937</v>
      </c>
      <c r="U82" s="301" t="s">
        <v>937</v>
      </c>
      <c r="V82" s="301" t="s">
        <v>6559</v>
      </c>
      <c r="W82" s="301" t="s">
        <v>949</v>
      </c>
      <c r="X82" s="253" t="s">
        <v>968</v>
      </c>
      <c r="Y82" s="253" t="s">
        <v>968</v>
      </c>
      <c r="Z82" s="253" t="s">
        <v>968</v>
      </c>
      <c r="AA82" s="253" t="s">
        <v>968</v>
      </c>
      <c r="AB82" s="253" t="s">
        <v>968</v>
      </c>
      <c r="AC82" s="253" t="s">
        <v>968</v>
      </c>
      <c r="AD82" s="253" t="s">
        <v>968</v>
      </c>
      <c r="AE82" s="253" t="s">
        <v>968</v>
      </c>
      <c r="AF82" s="253" t="s">
        <v>1817</v>
      </c>
      <c r="AG82" s="253" t="s">
        <v>968</v>
      </c>
      <c r="AH82" s="253" t="s">
        <v>1817</v>
      </c>
      <c r="AI82" s="253" t="s">
        <v>968</v>
      </c>
      <c r="AJ82" s="253" t="s">
        <v>968</v>
      </c>
      <c r="AK82" s="253" t="s">
        <v>968</v>
      </c>
      <c r="AL82" s="253" t="s">
        <v>2622</v>
      </c>
      <c r="AM82" s="253" t="s">
        <v>968</v>
      </c>
      <c r="AN82" s="253" t="s">
        <v>2622</v>
      </c>
      <c r="AO82" s="253" t="s">
        <v>968</v>
      </c>
      <c r="AP82" s="253" t="s">
        <v>1153</v>
      </c>
      <c r="AQ82" s="253" t="s">
        <v>968</v>
      </c>
      <c r="AR82" s="253" t="s">
        <v>1153</v>
      </c>
      <c r="AS82" s="253" t="s">
        <v>968</v>
      </c>
      <c r="AT82" s="253" t="s">
        <v>1153</v>
      </c>
      <c r="AU82" s="253" t="s">
        <v>968</v>
      </c>
      <c r="AV82" s="253" t="s">
        <v>1153</v>
      </c>
      <c r="AW82" s="253" t="s">
        <v>968</v>
      </c>
      <c r="AX82" s="253" t="s">
        <v>1153</v>
      </c>
      <c r="AY82" s="44" t="s">
        <v>968</v>
      </c>
      <c r="AZ82" s="269" t="s">
        <v>781</v>
      </c>
      <c r="BA82" s="336">
        <v>43122</v>
      </c>
      <c r="BB82" s="269" t="s">
        <v>4408</v>
      </c>
      <c r="BC82" s="340"/>
      <c r="BD82" s="297"/>
      <c r="BE82" s="297"/>
      <c r="BF82" s="297"/>
      <c r="BG82" s="297"/>
      <c r="BH82" s="280" t="s">
        <v>956</v>
      </c>
      <c r="BI82" s="340"/>
      <c r="BJ82" s="340"/>
      <c r="BO82" s="301"/>
      <c r="BP82" s="301"/>
      <c r="BQ82" s="301"/>
      <c r="BR82" s="301"/>
    </row>
    <row r="83" spans="1:70" s="298" customFormat="1" ht="115.5" hidden="1" customHeight="1">
      <c r="A83" s="342" t="s">
        <v>1790</v>
      </c>
      <c r="B83" s="253" t="s">
        <v>6627</v>
      </c>
      <c r="C83" s="328">
        <v>42661</v>
      </c>
      <c r="D83" s="328"/>
      <c r="E83" s="342" t="s">
        <v>1114</v>
      </c>
      <c r="F83" s="301" t="s">
        <v>8878</v>
      </c>
      <c r="G83" s="44" t="s">
        <v>259</v>
      </c>
      <c r="H83" s="44" t="s">
        <v>299</v>
      </c>
      <c r="I83" s="44" t="s">
        <v>261</v>
      </c>
      <c r="J83" s="253" t="s">
        <v>8842</v>
      </c>
      <c r="K83" s="340">
        <v>1</v>
      </c>
      <c r="L83" s="825">
        <v>42917</v>
      </c>
      <c r="M83" s="825">
        <v>43100</v>
      </c>
      <c r="N83" s="275">
        <f t="shared" si="3"/>
        <v>27</v>
      </c>
      <c r="O83" s="389">
        <v>1</v>
      </c>
      <c r="P83" s="301" t="s">
        <v>112</v>
      </c>
      <c r="Q83" s="301"/>
      <c r="R83" s="301" t="s">
        <v>949</v>
      </c>
      <c r="S83" s="387">
        <f t="shared" si="2"/>
        <v>243</v>
      </c>
      <c r="T83" s="301" t="s">
        <v>937</v>
      </c>
      <c r="U83" s="301" t="s">
        <v>937</v>
      </c>
      <c r="V83" s="301" t="s">
        <v>6559</v>
      </c>
      <c r="W83" s="301" t="s">
        <v>949</v>
      </c>
      <c r="X83" s="253" t="s">
        <v>968</v>
      </c>
      <c r="Y83" s="253" t="s">
        <v>968</v>
      </c>
      <c r="Z83" s="253" t="s">
        <v>968</v>
      </c>
      <c r="AA83" s="253" t="s">
        <v>968</v>
      </c>
      <c r="AB83" s="253" t="s">
        <v>968</v>
      </c>
      <c r="AC83" s="253" t="s">
        <v>968</v>
      </c>
      <c r="AD83" s="253" t="s">
        <v>968</v>
      </c>
      <c r="AE83" s="253" t="s">
        <v>968</v>
      </c>
      <c r="AF83" s="253" t="s">
        <v>1817</v>
      </c>
      <c r="AG83" s="253" t="s">
        <v>968</v>
      </c>
      <c r="AH83" s="253" t="s">
        <v>1817</v>
      </c>
      <c r="AI83" s="253" t="s">
        <v>968</v>
      </c>
      <c r="AJ83" s="253" t="s">
        <v>968</v>
      </c>
      <c r="AK83" s="253" t="s">
        <v>968</v>
      </c>
      <c r="AL83" s="253" t="s">
        <v>2622</v>
      </c>
      <c r="AM83" s="253" t="s">
        <v>968</v>
      </c>
      <c r="AN83" s="253" t="s">
        <v>2622</v>
      </c>
      <c r="AO83" s="253" t="s">
        <v>968</v>
      </c>
      <c r="AP83" s="253" t="s">
        <v>1153</v>
      </c>
      <c r="AQ83" s="253" t="s">
        <v>968</v>
      </c>
      <c r="AR83" s="253" t="s">
        <v>1153</v>
      </c>
      <c r="AS83" s="253" t="s">
        <v>968</v>
      </c>
      <c r="AT83" s="253" t="s">
        <v>1153</v>
      </c>
      <c r="AU83" s="253" t="s">
        <v>968</v>
      </c>
      <c r="AV83" s="253" t="s">
        <v>1153</v>
      </c>
      <c r="AW83" s="253" t="s">
        <v>968</v>
      </c>
      <c r="AX83" s="253" t="s">
        <v>1153</v>
      </c>
      <c r="AY83" s="44" t="s">
        <v>968</v>
      </c>
      <c r="AZ83" s="269" t="s">
        <v>781</v>
      </c>
      <c r="BA83" s="336">
        <v>43122</v>
      </c>
      <c r="BB83" s="269" t="s">
        <v>4408</v>
      </c>
      <c r="BC83" s="340"/>
      <c r="BD83" s="297"/>
      <c r="BE83" s="297"/>
      <c r="BF83" s="297"/>
      <c r="BG83" s="297"/>
      <c r="BH83" s="280" t="s">
        <v>956</v>
      </c>
      <c r="BI83" s="340"/>
      <c r="BJ83" s="340"/>
      <c r="BO83" s="301"/>
      <c r="BP83" s="301"/>
      <c r="BQ83" s="301"/>
      <c r="BR83" s="301"/>
    </row>
    <row r="84" spans="1:70" s="298" customFormat="1" ht="115.5" hidden="1" customHeight="1">
      <c r="A84" s="342" t="s">
        <v>1791</v>
      </c>
      <c r="B84" s="253" t="s">
        <v>6627</v>
      </c>
      <c r="C84" s="328">
        <v>42661</v>
      </c>
      <c r="D84" s="328"/>
      <c r="E84" s="342" t="s">
        <v>1026</v>
      </c>
      <c r="F84" s="301" t="s">
        <v>8879</v>
      </c>
      <c r="G84" s="44" t="s">
        <v>259</v>
      </c>
      <c r="H84" s="44" t="s">
        <v>299</v>
      </c>
      <c r="I84" s="44" t="s">
        <v>261</v>
      </c>
      <c r="J84" s="253" t="s">
        <v>8842</v>
      </c>
      <c r="K84" s="340">
        <v>1</v>
      </c>
      <c r="L84" s="825">
        <v>42917</v>
      </c>
      <c r="M84" s="825">
        <v>43100</v>
      </c>
      <c r="N84" s="275">
        <f t="shared" si="3"/>
        <v>27</v>
      </c>
      <c r="O84" s="389">
        <v>1</v>
      </c>
      <c r="P84" s="301" t="s">
        <v>112</v>
      </c>
      <c r="Q84" s="301"/>
      <c r="R84" s="301" t="s">
        <v>949</v>
      </c>
      <c r="S84" s="387">
        <f t="shared" si="2"/>
        <v>243</v>
      </c>
      <c r="T84" s="301" t="s">
        <v>937</v>
      </c>
      <c r="U84" s="301" t="s">
        <v>937</v>
      </c>
      <c r="V84" s="301" t="s">
        <v>6559</v>
      </c>
      <c r="W84" s="301" t="s">
        <v>949</v>
      </c>
      <c r="X84" s="253" t="s">
        <v>968</v>
      </c>
      <c r="Y84" s="253" t="s">
        <v>968</v>
      </c>
      <c r="Z84" s="253" t="s">
        <v>968</v>
      </c>
      <c r="AA84" s="253" t="s">
        <v>968</v>
      </c>
      <c r="AB84" s="253" t="s">
        <v>968</v>
      </c>
      <c r="AC84" s="253" t="s">
        <v>968</v>
      </c>
      <c r="AD84" s="253" t="s">
        <v>968</v>
      </c>
      <c r="AE84" s="253" t="s">
        <v>968</v>
      </c>
      <c r="AF84" s="253" t="s">
        <v>1817</v>
      </c>
      <c r="AG84" s="253" t="s">
        <v>968</v>
      </c>
      <c r="AH84" s="253" t="s">
        <v>1817</v>
      </c>
      <c r="AI84" s="253" t="s">
        <v>968</v>
      </c>
      <c r="AJ84" s="253" t="s">
        <v>968</v>
      </c>
      <c r="AK84" s="253" t="s">
        <v>968</v>
      </c>
      <c r="AL84" s="253" t="s">
        <v>2622</v>
      </c>
      <c r="AM84" s="253" t="s">
        <v>968</v>
      </c>
      <c r="AN84" s="253" t="s">
        <v>2622</v>
      </c>
      <c r="AO84" s="253" t="s">
        <v>968</v>
      </c>
      <c r="AP84" s="253" t="s">
        <v>1153</v>
      </c>
      <c r="AQ84" s="253" t="s">
        <v>968</v>
      </c>
      <c r="AR84" s="253" t="s">
        <v>1153</v>
      </c>
      <c r="AS84" s="253" t="s">
        <v>968</v>
      </c>
      <c r="AT84" s="253" t="s">
        <v>1153</v>
      </c>
      <c r="AU84" s="253" t="s">
        <v>968</v>
      </c>
      <c r="AV84" s="253" t="s">
        <v>1153</v>
      </c>
      <c r="AW84" s="253" t="s">
        <v>968</v>
      </c>
      <c r="AX84" s="253" t="s">
        <v>1153</v>
      </c>
      <c r="AY84" s="44" t="s">
        <v>968</v>
      </c>
      <c r="AZ84" s="269" t="s">
        <v>781</v>
      </c>
      <c r="BA84" s="336">
        <v>43122</v>
      </c>
      <c r="BB84" s="269" t="s">
        <v>4408</v>
      </c>
      <c r="BC84" s="340"/>
      <c r="BD84" s="297"/>
      <c r="BE84" s="297"/>
      <c r="BF84" s="297"/>
      <c r="BG84" s="297"/>
      <c r="BH84" s="280" t="s">
        <v>956</v>
      </c>
      <c r="BI84" s="340"/>
      <c r="BJ84" s="340"/>
      <c r="BO84" s="301"/>
      <c r="BP84" s="301"/>
      <c r="BQ84" s="301"/>
      <c r="BR84" s="301"/>
    </row>
    <row r="85" spans="1:70" s="298" customFormat="1" ht="115.5" hidden="1" customHeight="1">
      <c r="A85" s="342" t="s">
        <v>1792</v>
      </c>
      <c r="B85" s="253" t="s">
        <v>999</v>
      </c>
      <c r="C85" s="328">
        <v>42661</v>
      </c>
      <c r="D85" s="328" t="s">
        <v>4308</v>
      </c>
      <c r="E85" s="342" t="s">
        <v>1070</v>
      </c>
      <c r="F85" s="301" t="s">
        <v>8880</v>
      </c>
      <c r="G85" s="44" t="s">
        <v>129</v>
      </c>
      <c r="H85" s="332" t="s">
        <v>130</v>
      </c>
      <c r="I85" s="44" t="s">
        <v>131</v>
      </c>
      <c r="J85" s="253" t="s">
        <v>132</v>
      </c>
      <c r="K85" s="340">
        <v>1</v>
      </c>
      <c r="L85" s="825">
        <v>42887</v>
      </c>
      <c r="M85" s="825">
        <v>43281</v>
      </c>
      <c r="N85" s="275">
        <f t="shared" si="3"/>
        <v>5</v>
      </c>
      <c r="O85" s="389">
        <v>1</v>
      </c>
      <c r="P85" s="301" t="s">
        <v>24</v>
      </c>
      <c r="Q85" s="301"/>
      <c r="R85" s="301" t="s">
        <v>1000</v>
      </c>
      <c r="S85" s="387">
        <f t="shared" si="2"/>
        <v>75</v>
      </c>
      <c r="T85" s="301" t="s">
        <v>937</v>
      </c>
      <c r="U85" s="301" t="s">
        <v>937</v>
      </c>
      <c r="V85" s="301" t="s">
        <v>6559</v>
      </c>
      <c r="W85" s="301" t="s">
        <v>1000</v>
      </c>
      <c r="X85" s="253" t="s">
        <v>968</v>
      </c>
      <c r="Y85" s="253" t="s">
        <v>968</v>
      </c>
      <c r="Z85" s="253" t="s">
        <v>968</v>
      </c>
      <c r="AA85" s="253" t="s">
        <v>968</v>
      </c>
      <c r="AB85" s="253" t="s">
        <v>968</v>
      </c>
      <c r="AC85" s="253" t="s">
        <v>968</v>
      </c>
      <c r="AD85" s="253" t="s">
        <v>968</v>
      </c>
      <c r="AE85" s="253" t="s">
        <v>968</v>
      </c>
      <c r="AF85" s="253" t="s">
        <v>1817</v>
      </c>
      <c r="AG85" s="253" t="s">
        <v>968</v>
      </c>
      <c r="AH85" s="253" t="s">
        <v>1817</v>
      </c>
      <c r="AI85" s="253" t="s">
        <v>968</v>
      </c>
      <c r="AJ85" s="253" t="s">
        <v>968</v>
      </c>
      <c r="AK85" s="253" t="s">
        <v>968</v>
      </c>
      <c r="AL85" s="253" t="s">
        <v>2622</v>
      </c>
      <c r="AM85" s="253" t="s">
        <v>968</v>
      </c>
      <c r="AN85" s="253" t="s">
        <v>2622</v>
      </c>
      <c r="AO85" s="253" t="s">
        <v>968</v>
      </c>
      <c r="AP85" s="253" t="s">
        <v>1153</v>
      </c>
      <c r="AQ85" s="253" t="s">
        <v>968</v>
      </c>
      <c r="AR85" s="253" t="s">
        <v>1153</v>
      </c>
      <c r="AS85" s="253" t="s">
        <v>968</v>
      </c>
      <c r="AT85" s="253" t="s">
        <v>1153</v>
      </c>
      <c r="AU85" s="253" t="s">
        <v>968</v>
      </c>
      <c r="AV85" s="253" t="s">
        <v>1153</v>
      </c>
      <c r="AW85" s="253" t="s">
        <v>968</v>
      </c>
      <c r="AX85" s="253" t="s">
        <v>1153</v>
      </c>
      <c r="AY85" s="44" t="s">
        <v>968</v>
      </c>
      <c r="AZ85" s="269" t="s">
        <v>781</v>
      </c>
      <c r="BA85" s="336">
        <v>43122</v>
      </c>
      <c r="BB85" s="269" t="s">
        <v>4408</v>
      </c>
      <c r="BC85" s="340"/>
      <c r="BD85" s="297"/>
      <c r="BE85" s="297"/>
      <c r="BF85" s="297"/>
      <c r="BG85" s="297"/>
      <c r="BH85" s="280" t="s">
        <v>956</v>
      </c>
      <c r="BI85" s="340"/>
      <c r="BJ85" s="340"/>
      <c r="BO85" s="301"/>
      <c r="BP85" s="301"/>
      <c r="BQ85" s="301"/>
      <c r="BR85" s="301"/>
    </row>
    <row r="86" spans="1:70" s="298" customFormat="1" ht="115.5" hidden="1" customHeight="1">
      <c r="A86" s="342" t="s">
        <v>1793</v>
      </c>
      <c r="B86" s="253" t="s">
        <v>999</v>
      </c>
      <c r="C86" s="328">
        <v>42661</v>
      </c>
      <c r="D86" s="328" t="s">
        <v>4307</v>
      </c>
      <c r="E86" s="342" t="s">
        <v>1071</v>
      </c>
      <c r="F86" s="301" t="s">
        <v>6631</v>
      </c>
      <c r="G86" s="44" t="s">
        <v>41</v>
      </c>
      <c r="H86" s="44" t="s">
        <v>133</v>
      </c>
      <c r="I86" s="44" t="s">
        <v>133</v>
      </c>
      <c r="J86" s="253" t="s">
        <v>38</v>
      </c>
      <c r="K86" s="340">
        <v>1</v>
      </c>
      <c r="L86" s="825">
        <v>42979</v>
      </c>
      <c r="M86" s="825">
        <v>43190</v>
      </c>
      <c r="N86" s="275">
        <f t="shared" si="3"/>
        <v>31</v>
      </c>
      <c r="O86" s="389">
        <v>1</v>
      </c>
      <c r="P86" s="301" t="s">
        <v>44</v>
      </c>
      <c r="Q86" s="301" t="s">
        <v>45</v>
      </c>
      <c r="R86" s="301" t="s">
        <v>990</v>
      </c>
      <c r="S86" s="387">
        <f t="shared" si="2"/>
        <v>211</v>
      </c>
      <c r="T86" s="301" t="s">
        <v>937</v>
      </c>
      <c r="U86" s="301" t="s">
        <v>937</v>
      </c>
      <c r="V86" s="301" t="s">
        <v>6559</v>
      </c>
      <c r="W86" s="301" t="s">
        <v>990</v>
      </c>
      <c r="X86" s="253" t="s">
        <v>968</v>
      </c>
      <c r="Y86" s="253" t="s">
        <v>968</v>
      </c>
      <c r="Z86" s="253" t="s">
        <v>968</v>
      </c>
      <c r="AA86" s="253" t="s">
        <v>968</v>
      </c>
      <c r="AB86" s="253" t="s">
        <v>968</v>
      </c>
      <c r="AC86" s="253" t="s">
        <v>968</v>
      </c>
      <c r="AD86" s="253" t="s">
        <v>968</v>
      </c>
      <c r="AE86" s="253" t="s">
        <v>968</v>
      </c>
      <c r="AF86" s="253" t="s">
        <v>1817</v>
      </c>
      <c r="AG86" s="253" t="s">
        <v>968</v>
      </c>
      <c r="AH86" s="253" t="s">
        <v>1817</v>
      </c>
      <c r="AI86" s="253" t="s">
        <v>968</v>
      </c>
      <c r="AJ86" s="253" t="s">
        <v>968</v>
      </c>
      <c r="AK86" s="253" t="s">
        <v>968</v>
      </c>
      <c r="AL86" s="253" t="s">
        <v>2622</v>
      </c>
      <c r="AM86" s="253" t="s">
        <v>968</v>
      </c>
      <c r="AN86" s="253" t="s">
        <v>2622</v>
      </c>
      <c r="AO86" s="253" t="s">
        <v>968</v>
      </c>
      <c r="AP86" s="253" t="s">
        <v>1153</v>
      </c>
      <c r="AQ86" s="253" t="s">
        <v>968</v>
      </c>
      <c r="AR86" s="253" t="s">
        <v>1153</v>
      </c>
      <c r="AS86" s="253" t="s">
        <v>968</v>
      </c>
      <c r="AT86" s="253" t="s">
        <v>1153</v>
      </c>
      <c r="AU86" s="253" t="s">
        <v>968</v>
      </c>
      <c r="AV86" s="253" t="s">
        <v>1153</v>
      </c>
      <c r="AW86" s="253" t="s">
        <v>968</v>
      </c>
      <c r="AX86" s="253" t="s">
        <v>1153</v>
      </c>
      <c r="AY86" s="44" t="s">
        <v>968</v>
      </c>
      <c r="AZ86" s="269" t="s">
        <v>781</v>
      </c>
      <c r="BA86" s="336">
        <v>43122</v>
      </c>
      <c r="BB86" s="269" t="s">
        <v>4408</v>
      </c>
      <c r="BC86" s="340"/>
      <c r="BD86" s="297"/>
      <c r="BE86" s="297"/>
      <c r="BF86" s="297"/>
      <c r="BG86" s="297"/>
      <c r="BH86" s="280" t="s">
        <v>956</v>
      </c>
      <c r="BI86" s="340"/>
      <c r="BJ86" s="340"/>
      <c r="BO86" s="301"/>
      <c r="BP86" s="301"/>
      <c r="BQ86" s="301"/>
      <c r="BR86" s="301"/>
    </row>
    <row r="87" spans="1:70" s="298" customFormat="1" ht="115.5" hidden="1" customHeight="1">
      <c r="A87" s="342" t="s">
        <v>1794</v>
      </c>
      <c r="B87" s="253" t="s">
        <v>999</v>
      </c>
      <c r="C87" s="328">
        <v>42661</v>
      </c>
      <c r="D87" s="328" t="s">
        <v>4308</v>
      </c>
      <c r="E87" s="342" t="s">
        <v>1056</v>
      </c>
      <c r="F87" s="301" t="s">
        <v>8881</v>
      </c>
      <c r="G87" s="44" t="s">
        <v>144</v>
      </c>
      <c r="H87" s="332" t="s">
        <v>130</v>
      </c>
      <c r="I87" s="44" t="s">
        <v>131</v>
      </c>
      <c r="J87" s="253" t="s">
        <v>132</v>
      </c>
      <c r="K87" s="340">
        <v>1</v>
      </c>
      <c r="L87" s="825">
        <v>42887</v>
      </c>
      <c r="M87" s="825">
        <v>43281</v>
      </c>
      <c r="N87" s="275">
        <f t="shared" si="3"/>
        <v>5</v>
      </c>
      <c r="O87" s="389">
        <v>1</v>
      </c>
      <c r="P87" s="301" t="s">
        <v>44</v>
      </c>
      <c r="Q87" s="301" t="s">
        <v>45</v>
      </c>
      <c r="R87" s="301" t="s">
        <v>1000</v>
      </c>
      <c r="S87" s="387">
        <f t="shared" si="2"/>
        <v>75</v>
      </c>
      <c r="T87" s="301" t="s">
        <v>937</v>
      </c>
      <c r="U87" s="301" t="s">
        <v>937</v>
      </c>
      <c r="V87" s="301" t="s">
        <v>6559</v>
      </c>
      <c r="W87" s="301" t="s">
        <v>1000</v>
      </c>
      <c r="X87" s="253" t="s">
        <v>968</v>
      </c>
      <c r="Y87" s="253" t="s">
        <v>968</v>
      </c>
      <c r="Z87" s="253" t="s">
        <v>968</v>
      </c>
      <c r="AA87" s="253" t="s">
        <v>968</v>
      </c>
      <c r="AB87" s="253" t="s">
        <v>968</v>
      </c>
      <c r="AC87" s="253" t="s">
        <v>968</v>
      </c>
      <c r="AD87" s="253" t="s">
        <v>968</v>
      </c>
      <c r="AE87" s="253" t="s">
        <v>968</v>
      </c>
      <c r="AF87" s="253" t="s">
        <v>1817</v>
      </c>
      <c r="AG87" s="253" t="s">
        <v>968</v>
      </c>
      <c r="AH87" s="253" t="s">
        <v>1817</v>
      </c>
      <c r="AI87" s="253" t="s">
        <v>968</v>
      </c>
      <c r="AJ87" s="253" t="s">
        <v>968</v>
      </c>
      <c r="AK87" s="253" t="s">
        <v>968</v>
      </c>
      <c r="AL87" s="253" t="s">
        <v>2622</v>
      </c>
      <c r="AM87" s="253" t="s">
        <v>968</v>
      </c>
      <c r="AN87" s="253" t="s">
        <v>2622</v>
      </c>
      <c r="AO87" s="253" t="s">
        <v>968</v>
      </c>
      <c r="AP87" s="253" t="s">
        <v>1153</v>
      </c>
      <c r="AQ87" s="253" t="s">
        <v>968</v>
      </c>
      <c r="AR87" s="253" t="s">
        <v>1153</v>
      </c>
      <c r="AS87" s="253" t="s">
        <v>968</v>
      </c>
      <c r="AT87" s="253" t="s">
        <v>1153</v>
      </c>
      <c r="AU87" s="253" t="s">
        <v>968</v>
      </c>
      <c r="AV87" s="253" t="s">
        <v>1153</v>
      </c>
      <c r="AW87" s="253" t="s">
        <v>968</v>
      </c>
      <c r="AX87" s="253" t="s">
        <v>1153</v>
      </c>
      <c r="AY87" s="44" t="s">
        <v>968</v>
      </c>
      <c r="AZ87" s="269" t="s">
        <v>781</v>
      </c>
      <c r="BA87" s="336">
        <v>43122</v>
      </c>
      <c r="BB87" s="269" t="s">
        <v>4408</v>
      </c>
      <c r="BC87" s="340"/>
      <c r="BD87" s="297"/>
      <c r="BE87" s="297"/>
      <c r="BF87" s="297"/>
      <c r="BG87" s="297"/>
      <c r="BH87" s="280" t="s">
        <v>956</v>
      </c>
      <c r="BI87" s="340"/>
      <c r="BJ87" s="340"/>
      <c r="BO87" s="301"/>
      <c r="BP87" s="301"/>
      <c r="BQ87" s="301"/>
      <c r="BR87" s="301"/>
    </row>
    <row r="88" spans="1:70" s="298" customFormat="1" ht="115.5" hidden="1" customHeight="1">
      <c r="A88" s="342" t="s">
        <v>1795</v>
      </c>
      <c r="B88" s="253" t="s">
        <v>999</v>
      </c>
      <c r="C88" s="328">
        <v>42661</v>
      </c>
      <c r="D88" s="328" t="s">
        <v>4308</v>
      </c>
      <c r="E88" s="342" t="s">
        <v>1106</v>
      </c>
      <c r="F88" s="301" t="s">
        <v>8882</v>
      </c>
      <c r="G88" s="44" t="s">
        <v>144</v>
      </c>
      <c r="H88" s="44" t="s">
        <v>364</v>
      </c>
      <c r="I88" s="44" t="s">
        <v>365</v>
      </c>
      <c r="J88" s="253" t="s">
        <v>366</v>
      </c>
      <c r="K88" s="340">
        <v>5</v>
      </c>
      <c r="L88" s="825">
        <v>42918</v>
      </c>
      <c r="M88" s="825">
        <v>43100</v>
      </c>
      <c r="N88" s="275">
        <f t="shared" si="3"/>
        <v>26</v>
      </c>
      <c r="O88" s="389">
        <v>5</v>
      </c>
      <c r="P88" s="301" t="s">
        <v>44</v>
      </c>
      <c r="Q88" s="301" t="s">
        <v>30</v>
      </c>
      <c r="R88" s="44" t="s">
        <v>367</v>
      </c>
      <c r="S88" s="387">
        <f t="shared" si="2"/>
        <v>351</v>
      </c>
      <c r="T88" s="301" t="s">
        <v>937</v>
      </c>
      <c r="U88" s="301" t="s">
        <v>937</v>
      </c>
      <c r="V88" s="301" t="s">
        <v>6559</v>
      </c>
      <c r="W88" s="301" t="s">
        <v>9128</v>
      </c>
      <c r="X88" s="301" t="s">
        <v>367</v>
      </c>
      <c r="Y88" s="44" t="s">
        <v>1135</v>
      </c>
      <c r="Z88" s="44" t="s">
        <v>1135</v>
      </c>
      <c r="AA88" s="44" t="s">
        <v>1135</v>
      </c>
      <c r="AB88" s="44" t="s">
        <v>1135</v>
      </c>
      <c r="AC88" s="44" t="s">
        <v>1135</v>
      </c>
      <c r="AD88" s="44" t="s">
        <v>1135</v>
      </c>
      <c r="AE88" s="44" t="s">
        <v>1135</v>
      </c>
      <c r="AF88" s="44" t="s">
        <v>1153</v>
      </c>
      <c r="AG88" s="44" t="s">
        <v>1135</v>
      </c>
      <c r="AH88" s="44" t="s">
        <v>1153</v>
      </c>
      <c r="AI88" s="44" t="s">
        <v>1135</v>
      </c>
      <c r="AJ88" s="44" t="s">
        <v>1153</v>
      </c>
      <c r="AK88" s="44" t="s">
        <v>1135</v>
      </c>
      <c r="AL88" s="44" t="s">
        <v>1153</v>
      </c>
      <c r="AM88" s="44" t="s">
        <v>1135</v>
      </c>
      <c r="AN88" s="44" t="s">
        <v>1153</v>
      </c>
      <c r="AO88" s="44" t="s">
        <v>1135</v>
      </c>
      <c r="AP88" s="44" t="s">
        <v>1153</v>
      </c>
      <c r="AQ88" s="44" t="s">
        <v>1135</v>
      </c>
      <c r="AR88" s="44" t="s">
        <v>1153</v>
      </c>
      <c r="AS88" s="44" t="s">
        <v>1135</v>
      </c>
      <c r="AT88" s="44" t="s">
        <v>1153</v>
      </c>
      <c r="AU88" s="44" t="s">
        <v>1135</v>
      </c>
      <c r="AV88" s="44" t="s">
        <v>1153</v>
      </c>
      <c r="AW88" s="44" t="s">
        <v>1135</v>
      </c>
      <c r="AX88" s="44" t="s">
        <v>1153</v>
      </c>
      <c r="AY88" s="44" t="s">
        <v>1135</v>
      </c>
      <c r="AZ88" s="269" t="s">
        <v>781</v>
      </c>
      <c r="BA88" s="336">
        <v>43281</v>
      </c>
      <c r="BB88" s="269" t="s">
        <v>4408</v>
      </c>
      <c r="BC88" s="340"/>
      <c r="BD88" s="297"/>
      <c r="BE88" s="297"/>
      <c r="BF88" s="297"/>
      <c r="BG88" s="297"/>
      <c r="BH88" s="280" t="s">
        <v>956</v>
      </c>
      <c r="BI88" s="340"/>
      <c r="BJ88" s="340"/>
      <c r="BO88" s="301"/>
      <c r="BP88" s="301"/>
      <c r="BQ88" s="301"/>
      <c r="BR88" s="301"/>
    </row>
    <row r="89" spans="1:70" s="298" customFormat="1" ht="115.5" hidden="1" customHeight="1">
      <c r="A89" s="342" t="s">
        <v>1796</v>
      </c>
      <c r="B89" s="253" t="s">
        <v>999</v>
      </c>
      <c r="C89" s="328">
        <v>42661</v>
      </c>
      <c r="D89" s="328" t="s">
        <v>4307</v>
      </c>
      <c r="E89" s="342" t="s">
        <v>1107</v>
      </c>
      <c r="F89" s="301" t="s">
        <v>8883</v>
      </c>
      <c r="G89" s="44" t="s">
        <v>134</v>
      </c>
      <c r="H89" s="44" t="s">
        <v>167</v>
      </c>
      <c r="I89" s="44" t="s">
        <v>167</v>
      </c>
      <c r="J89" s="253" t="s">
        <v>59</v>
      </c>
      <c r="K89" s="340">
        <v>1</v>
      </c>
      <c r="L89" s="825">
        <v>43009</v>
      </c>
      <c r="M89" s="825">
        <v>43100</v>
      </c>
      <c r="N89" s="275">
        <f t="shared" si="3"/>
        <v>13</v>
      </c>
      <c r="O89" s="389">
        <v>1</v>
      </c>
      <c r="P89" s="301" t="s">
        <v>138</v>
      </c>
      <c r="Q89" s="301" t="s">
        <v>60</v>
      </c>
      <c r="R89" s="301" t="s">
        <v>1001</v>
      </c>
      <c r="S89" s="387">
        <f t="shared" si="2"/>
        <v>229</v>
      </c>
      <c r="T89" s="301" t="s">
        <v>937</v>
      </c>
      <c r="U89" s="301" t="s">
        <v>937</v>
      </c>
      <c r="V89" s="301" t="s">
        <v>6559</v>
      </c>
      <c r="W89" s="301" t="s">
        <v>1001</v>
      </c>
      <c r="X89" s="253" t="s">
        <v>968</v>
      </c>
      <c r="Y89" s="253" t="s">
        <v>968</v>
      </c>
      <c r="Z89" s="253" t="s">
        <v>968</v>
      </c>
      <c r="AA89" s="253" t="s">
        <v>968</v>
      </c>
      <c r="AB89" s="253" t="s">
        <v>968</v>
      </c>
      <c r="AC89" s="253" t="s">
        <v>968</v>
      </c>
      <c r="AD89" s="253" t="s">
        <v>968</v>
      </c>
      <c r="AE89" s="253" t="s">
        <v>968</v>
      </c>
      <c r="AF89" s="253" t="s">
        <v>1817</v>
      </c>
      <c r="AG89" s="253" t="s">
        <v>968</v>
      </c>
      <c r="AH89" s="253" t="s">
        <v>1817</v>
      </c>
      <c r="AI89" s="253" t="s">
        <v>968</v>
      </c>
      <c r="AJ89" s="253" t="s">
        <v>968</v>
      </c>
      <c r="AK89" s="253" t="s">
        <v>968</v>
      </c>
      <c r="AL89" s="253" t="s">
        <v>2622</v>
      </c>
      <c r="AM89" s="253" t="s">
        <v>968</v>
      </c>
      <c r="AN89" s="253" t="s">
        <v>2622</v>
      </c>
      <c r="AO89" s="253" t="s">
        <v>968</v>
      </c>
      <c r="AP89" s="253" t="s">
        <v>1153</v>
      </c>
      <c r="AQ89" s="253" t="s">
        <v>968</v>
      </c>
      <c r="AR89" s="253" t="s">
        <v>1153</v>
      </c>
      <c r="AS89" s="253" t="s">
        <v>968</v>
      </c>
      <c r="AT89" s="253" t="s">
        <v>1153</v>
      </c>
      <c r="AU89" s="253" t="s">
        <v>968</v>
      </c>
      <c r="AV89" s="253" t="s">
        <v>1153</v>
      </c>
      <c r="AW89" s="253" t="s">
        <v>968</v>
      </c>
      <c r="AX89" s="253" t="s">
        <v>1153</v>
      </c>
      <c r="AY89" s="44" t="s">
        <v>968</v>
      </c>
      <c r="AZ89" s="269" t="s">
        <v>781</v>
      </c>
      <c r="BA89" s="336">
        <v>43122</v>
      </c>
      <c r="BB89" s="269" t="s">
        <v>4408</v>
      </c>
      <c r="BC89" s="340"/>
      <c r="BD89" s="297"/>
      <c r="BE89" s="297"/>
      <c r="BF89" s="297"/>
      <c r="BG89" s="297"/>
      <c r="BH89" s="280" t="s">
        <v>956</v>
      </c>
      <c r="BI89" s="340"/>
      <c r="BJ89" s="340"/>
      <c r="BO89" s="301"/>
      <c r="BP89" s="301"/>
      <c r="BQ89" s="301"/>
      <c r="BR89" s="301"/>
    </row>
    <row r="90" spans="1:70" s="298" customFormat="1" ht="115.5" hidden="1" customHeight="1">
      <c r="A90" s="342" t="s">
        <v>1797</v>
      </c>
      <c r="B90" s="253" t="s">
        <v>14</v>
      </c>
      <c r="C90" s="328">
        <v>42661</v>
      </c>
      <c r="D90" s="328" t="s">
        <v>4308</v>
      </c>
      <c r="E90" s="342" t="s">
        <v>1020</v>
      </c>
      <c r="F90" s="301" t="s">
        <v>6632</v>
      </c>
      <c r="G90" s="44" t="s">
        <v>10</v>
      </c>
      <c r="H90" s="44" t="s">
        <v>11</v>
      </c>
      <c r="I90" s="44" t="s">
        <v>12</v>
      </c>
      <c r="J90" s="253" t="s">
        <v>13</v>
      </c>
      <c r="K90" s="340">
        <v>1</v>
      </c>
      <c r="L90" s="825">
        <v>42917</v>
      </c>
      <c r="M90" s="825">
        <v>43190</v>
      </c>
      <c r="N90" s="275">
        <f t="shared" si="3"/>
        <v>39</v>
      </c>
      <c r="O90" s="341">
        <v>1</v>
      </c>
      <c r="P90" s="301" t="s">
        <v>15</v>
      </c>
      <c r="Q90" s="301"/>
      <c r="R90" s="44" t="s">
        <v>1011</v>
      </c>
      <c r="S90" s="387">
        <f t="shared" si="2"/>
        <v>385</v>
      </c>
      <c r="T90" s="301" t="s">
        <v>937</v>
      </c>
      <c r="U90" s="301" t="s">
        <v>937</v>
      </c>
      <c r="V90" s="301" t="s">
        <v>6559</v>
      </c>
      <c r="W90" s="301" t="s">
        <v>1002</v>
      </c>
      <c r="X90" s="301" t="s">
        <v>8884</v>
      </c>
      <c r="Y90" s="253" t="s">
        <v>971</v>
      </c>
      <c r="Z90" s="253" t="s">
        <v>971</v>
      </c>
      <c r="AA90" s="253" t="s">
        <v>971</v>
      </c>
      <c r="AB90" s="253" t="s">
        <v>971</v>
      </c>
      <c r="AC90" s="253" t="s">
        <v>971</v>
      </c>
      <c r="AD90" s="253" t="s">
        <v>971</v>
      </c>
      <c r="AE90" s="253" t="s">
        <v>971</v>
      </c>
      <c r="AF90" s="253" t="s">
        <v>1813</v>
      </c>
      <c r="AG90" s="253" t="s">
        <v>971</v>
      </c>
      <c r="AH90" s="253" t="s">
        <v>1813</v>
      </c>
      <c r="AI90" s="253" t="s">
        <v>971</v>
      </c>
      <c r="AJ90" s="253" t="s">
        <v>971</v>
      </c>
      <c r="AK90" s="253" t="s">
        <v>971</v>
      </c>
      <c r="AL90" s="253" t="s">
        <v>2622</v>
      </c>
      <c r="AM90" s="253" t="s">
        <v>971</v>
      </c>
      <c r="AN90" s="253" t="s">
        <v>2622</v>
      </c>
      <c r="AO90" s="253" t="s">
        <v>971</v>
      </c>
      <c r="AP90" s="253" t="s">
        <v>1153</v>
      </c>
      <c r="AQ90" s="253" t="s">
        <v>971</v>
      </c>
      <c r="AR90" s="253" t="s">
        <v>1153</v>
      </c>
      <c r="AS90" s="253" t="s">
        <v>971</v>
      </c>
      <c r="AT90" s="253" t="s">
        <v>1153</v>
      </c>
      <c r="AU90" s="253" t="s">
        <v>971</v>
      </c>
      <c r="AV90" s="253" t="s">
        <v>1153</v>
      </c>
      <c r="AW90" s="253" t="s">
        <v>971</v>
      </c>
      <c r="AX90" s="253" t="s">
        <v>1153</v>
      </c>
      <c r="AY90" s="44" t="s">
        <v>971</v>
      </c>
      <c r="AZ90" s="269" t="s">
        <v>781</v>
      </c>
      <c r="BA90" s="336">
        <v>43308</v>
      </c>
      <c r="BB90" s="269" t="s">
        <v>4408</v>
      </c>
      <c r="BC90" s="340"/>
      <c r="BD90" s="297"/>
      <c r="BE90" s="297"/>
      <c r="BF90" s="297"/>
      <c r="BG90" s="297"/>
      <c r="BH90" s="280" t="s">
        <v>956</v>
      </c>
      <c r="BI90" s="340"/>
      <c r="BJ90" s="340"/>
      <c r="BO90" s="301"/>
      <c r="BP90" s="301"/>
      <c r="BQ90" s="301"/>
      <c r="BR90" s="301"/>
    </row>
    <row r="91" spans="1:70" s="298" customFormat="1" ht="115.5" hidden="1" customHeight="1">
      <c r="A91" s="342" t="s">
        <v>1798</v>
      </c>
      <c r="B91" s="253" t="s">
        <v>14</v>
      </c>
      <c r="C91" s="328">
        <v>42661</v>
      </c>
      <c r="D91" s="328" t="s">
        <v>4308</v>
      </c>
      <c r="E91" s="342" t="s">
        <v>1037</v>
      </c>
      <c r="F91" s="301" t="s">
        <v>6633</v>
      </c>
      <c r="G91" s="44" t="s">
        <v>17</v>
      </c>
      <c r="H91" s="44" t="s">
        <v>18</v>
      </c>
      <c r="I91" s="44" t="s">
        <v>19</v>
      </c>
      <c r="J91" s="253" t="s">
        <v>20</v>
      </c>
      <c r="K91" s="340">
        <v>3</v>
      </c>
      <c r="L91" s="825">
        <v>42795</v>
      </c>
      <c r="M91" s="825">
        <v>43100</v>
      </c>
      <c r="N91" s="275">
        <f t="shared" si="3"/>
        <v>44</v>
      </c>
      <c r="O91" s="389">
        <v>3</v>
      </c>
      <c r="P91" s="301" t="s">
        <v>15</v>
      </c>
      <c r="Q91" s="301"/>
      <c r="R91" s="301" t="s">
        <v>6634</v>
      </c>
      <c r="S91" s="387">
        <f t="shared" si="2"/>
        <v>265</v>
      </c>
      <c r="T91" s="301" t="s">
        <v>937</v>
      </c>
      <c r="U91" s="301" t="s">
        <v>937</v>
      </c>
      <c r="V91" s="44" t="s">
        <v>6635</v>
      </c>
      <c r="W91" s="253" t="s">
        <v>968</v>
      </c>
      <c r="X91" s="253" t="s">
        <v>968</v>
      </c>
      <c r="Y91" s="253" t="s">
        <v>968</v>
      </c>
      <c r="Z91" s="253" t="s">
        <v>968</v>
      </c>
      <c r="AA91" s="253" t="s">
        <v>968</v>
      </c>
      <c r="AB91" s="253" t="s">
        <v>968</v>
      </c>
      <c r="AC91" s="253" t="s">
        <v>968</v>
      </c>
      <c r="AD91" s="253" t="s">
        <v>968</v>
      </c>
      <c r="AE91" s="253" t="s">
        <v>968</v>
      </c>
      <c r="AF91" s="253" t="s">
        <v>1817</v>
      </c>
      <c r="AG91" s="253" t="s">
        <v>968</v>
      </c>
      <c r="AH91" s="253" t="s">
        <v>1817</v>
      </c>
      <c r="AI91" s="253" t="s">
        <v>968</v>
      </c>
      <c r="AJ91" s="253" t="s">
        <v>968</v>
      </c>
      <c r="AK91" s="253" t="s">
        <v>968</v>
      </c>
      <c r="AL91" s="253" t="s">
        <v>2622</v>
      </c>
      <c r="AM91" s="253" t="s">
        <v>968</v>
      </c>
      <c r="AN91" s="253" t="s">
        <v>2622</v>
      </c>
      <c r="AO91" s="253" t="s">
        <v>968</v>
      </c>
      <c r="AP91" s="253" t="s">
        <v>1153</v>
      </c>
      <c r="AQ91" s="253" t="s">
        <v>968</v>
      </c>
      <c r="AR91" s="253" t="s">
        <v>1153</v>
      </c>
      <c r="AS91" s="253" t="s">
        <v>968</v>
      </c>
      <c r="AT91" s="253" t="s">
        <v>1153</v>
      </c>
      <c r="AU91" s="253" t="s">
        <v>968</v>
      </c>
      <c r="AV91" s="253" t="s">
        <v>1153</v>
      </c>
      <c r="AW91" s="253" t="s">
        <v>968</v>
      </c>
      <c r="AX91" s="253" t="s">
        <v>1153</v>
      </c>
      <c r="AY91" s="44" t="s">
        <v>968</v>
      </c>
      <c r="AZ91" s="269" t="s">
        <v>781</v>
      </c>
      <c r="BA91" s="336">
        <v>43122</v>
      </c>
      <c r="BB91" s="269" t="s">
        <v>4408</v>
      </c>
      <c r="BC91" s="340"/>
      <c r="BD91" s="297"/>
      <c r="BE91" s="297"/>
      <c r="BF91" s="297"/>
      <c r="BG91" s="297"/>
      <c r="BH91" s="280" t="s">
        <v>956</v>
      </c>
      <c r="BI91" s="340"/>
      <c r="BJ91" s="340"/>
      <c r="BO91" s="301"/>
      <c r="BP91" s="301"/>
      <c r="BQ91" s="301"/>
      <c r="BR91" s="301"/>
    </row>
    <row r="92" spans="1:70" s="298" customFormat="1" ht="115.5" hidden="1" customHeight="1">
      <c r="A92" s="342" t="s">
        <v>1799</v>
      </c>
      <c r="B92" s="253" t="s">
        <v>14</v>
      </c>
      <c r="C92" s="328">
        <v>42661</v>
      </c>
      <c r="D92" s="328" t="s">
        <v>4308</v>
      </c>
      <c r="E92" s="342" t="s">
        <v>1025</v>
      </c>
      <c r="F92" s="301" t="s">
        <v>6636</v>
      </c>
      <c r="G92" s="44" t="s">
        <v>17</v>
      </c>
      <c r="H92" s="44" t="s">
        <v>18</v>
      </c>
      <c r="I92" s="44" t="s">
        <v>19</v>
      </c>
      <c r="J92" s="253" t="s">
        <v>20</v>
      </c>
      <c r="K92" s="340">
        <v>3</v>
      </c>
      <c r="L92" s="825">
        <v>42795</v>
      </c>
      <c r="M92" s="825">
        <v>43100</v>
      </c>
      <c r="N92" s="275">
        <f t="shared" si="3"/>
        <v>44</v>
      </c>
      <c r="O92" s="389">
        <v>3</v>
      </c>
      <c r="P92" s="301" t="s">
        <v>15</v>
      </c>
      <c r="Q92" s="301"/>
      <c r="R92" s="301" t="s">
        <v>6634</v>
      </c>
      <c r="S92" s="387">
        <f t="shared" si="2"/>
        <v>265</v>
      </c>
      <c r="T92" s="301" t="s">
        <v>937</v>
      </c>
      <c r="U92" s="301" t="s">
        <v>937</v>
      </c>
      <c r="V92" s="44" t="s">
        <v>6635</v>
      </c>
      <c r="W92" s="253" t="s">
        <v>968</v>
      </c>
      <c r="X92" s="44" t="s">
        <v>35</v>
      </c>
      <c r="Y92" s="253" t="s">
        <v>968</v>
      </c>
      <c r="Z92" s="253" t="s">
        <v>968</v>
      </c>
      <c r="AA92" s="253" t="s">
        <v>968</v>
      </c>
      <c r="AB92" s="253" t="s">
        <v>968</v>
      </c>
      <c r="AC92" s="253" t="s">
        <v>968</v>
      </c>
      <c r="AD92" s="253" t="s">
        <v>968</v>
      </c>
      <c r="AE92" s="253" t="s">
        <v>968</v>
      </c>
      <c r="AF92" s="253" t="s">
        <v>1817</v>
      </c>
      <c r="AG92" s="253" t="s">
        <v>968</v>
      </c>
      <c r="AH92" s="253" t="s">
        <v>1817</v>
      </c>
      <c r="AI92" s="253" t="s">
        <v>968</v>
      </c>
      <c r="AJ92" s="253" t="s">
        <v>968</v>
      </c>
      <c r="AK92" s="253" t="s">
        <v>968</v>
      </c>
      <c r="AL92" s="253" t="s">
        <v>2622</v>
      </c>
      <c r="AM92" s="253" t="s">
        <v>968</v>
      </c>
      <c r="AN92" s="253" t="s">
        <v>2622</v>
      </c>
      <c r="AO92" s="253" t="s">
        <v>968</v>
      </c>
      <c r="AP92" s="253" t="s">
        <v>1153</v>
      </c>
      <c r="AQ92" s="253" t="s">
        <v>968</v>
      </c>
      <c r="AR92" s="253" t="s">
        <v>1153</v>
      </c>
      <c r="AS92" s="253" t="s">
        <v>968</v>
      </c>
      <c r="AT92" s="253" t="s">
        <v>1153</v>
      </c>
      <c r="AU92" s="253" t="s">
        <v>968</v>
      </c>
      <c r="AV92" s="253" t="s">
        <v>1153</v>
      </c>
      <c r="AW92" s="253" t="s">
        <v>968</v>
      </c>
      <c r="AX92" s="253" t="s">
        <v>1153</v>
      </c>
      <c r="AY92" s="44" t="s">
        <v>968</v>
      </c>
      <c r="AZ92" s="269" t="s">
        <v>781</v>
      </c>
      <c r="BA92" s="336">
        <v>43122</v>
      </c>
      <c r="BB92" s="269" t="s">
        <v>4408</v>
      </c>
      <c r="BC92" s="340"/>
      <c r="BD92" s="297"/>
      <c r="BE92" s="297"/>
      <c r="BF92" s="297"/>
      <c r="BG92" s="297"/>
      <c r="BH92" s="280" t="s">
        <v>956</v>
      </c>
      <c r="BI92" s="340"/>
      <c r="BJ92" s="340"/>
      <c r="BO92" s="301"/>
      <c r="BP92" s="301"/>
      <c r="BQ92" s="301"/>
      <c r="BR92" s="301"/>
    </row>
    <row r="93" spans="1:70" s="298" customFormat="1" ht="115.5" hidden="1" customHeight="1">
      <c r="A93" s="342" t="s">
        <v>1800</v>
      </c>
      <c r="B93" s="253" t="s">
        <v>14</v>
      </c>
      <c r="C93" s="328">
        <v>42661</v>
      </c>
      <c r="D93" s="328" t="s">
        <v>4308</v>
      </c>
      <c r="E93" s="342" t="s">
        <v>1114</v>
      </c>
      <c r="F93" s="301" t="s">
        <v>6637</v>
      </c>
      <c r="G93" s="44" t="s">
        <v>17</v>
      </c>
      <c r="H93" s="44" t="s">
        <v>18</v>
      </c>
      <c r="I93" s="44" t="s">
        <v>19</v>
      </c>
      <c r="J93" s="253" t="s">
        <v>20</v>
      </c>
      <c r="K93" s="340">
        <v>3</v>
      </c>
      <c r="L93" s="825">
        <v>42795</v>
      </c>
      <c r="M93" s="825">
        <v>43100</v>
      </c>
      <c r="N93" s="275">
        <f t="shared" si="3"/>
        <v>44</v>
      </c>
      <c r="O93" s="389">
        <v>3</v>
      </c>
      <c r="P93" s="301" t="s">
        <v>15</v>
      </c>
      <c r="Q93" s="301"/>
      <c r="R93" s="301" t="s">
        <v>6634</v>
      </c>
      <c r="S93" s="387">
        <f t="shared" si="2"/>
        <v>265</v>
      </c>
      <c r="T93" s="301" t="s">
        <v>937</v>
      </c>
      <c r="U93" s="301" t="s">
        <v>937</v>
      </c>
      <c r="V93" s="44" t="s">
        <v>6635</v>
      </c>
      <c r="W93" s="253" t="s">
        <v>968</v>
      </c>
      <c r="X93" s="253" t="s">
        <v>968</v>
      </c>
      <c r="Y93" s="253" t="s">
        <v>968</v>
      </c>
      <c r="Z93" s="253" t="s">
        <v>968</v>
      </c>
      <c r="AA93" s="253" t="s">
        <v>968</v>
      </c>
      <c r="AB93" s="253" t="s">
        <v>968</v>
      </c>
      <c r="AC93" s="253" t="s">
        <v>968</v>
      </c>
      <c r="AD93" s="253" t="s">
        <v>968</v>
      </c>
      <c r="AE93" s="253" t="s">
        <v>968</v>
      </c>
      <c r="AF93" s="253" t="s">
        <v>1817</v>
      </c>
      <c r="AG93" s="253" t="s">
        <v>968</v>
      </c>
      <c r="AH93" s="253" t="s">
        <v>1817</v>
      </c>
      <c r="AI93" s="253" t="s">
        <v>968</v>
      </c>
      <c r="AJ93" s="253" t="s">
        <v>968</v>
      </c>
      <c r="AK93" s="253" t="s">
        <v>968</v>
      </c>
      <c r="AL93" s="253" t="s">
        <v>2622</v>
      </c>
      <c r="AM93" s="253" t="s">
        <v>968</v>
      </c>
      <c r="AN93" s="253" t="s">
        <v>2622</v>
      </c>
      <c r="AO93" s="253" t="s">
        <v>968</v>
      </c>
      <c r="AP93" s="253" t="s">
        <v>1153</v>
      </c>
      <c r="AQ93" s="253" t="s">
        <v>968</v>
      </c>
      <c r="AR93" s="253" t="s">
        <v>1153</v>
      </c>
      <c r="AS93" s="253" t="s">
        <v>968</v>
      </c>
      <c r="AT93" s="253" t="s">
        <v>1153</v>
      </c>
      <c r="AU93" s="253" t="s">
        <v>968</v>
      </c>
      <c r="AV93" s="253" t="s">
        <v>1153</v>
      </c>
      <c r="AW93" s="253" t="s">
        <v>968</v>
      </c>
      <c r="AX93" s="253" t="s">
        <v>1153</v>
      </c>
      <c r="AY93" s="44" t="s">
        <v>968</v>
      </c>
      <c r="AZ93" s="269" t="s">
        <v>781</v>
      </c>
      <c r="BA93" s="336">
        <v>43122</v>
      </c>
      <c r="BB93" s="269" t="s">
        <v>4408</v>
      </c>
      <c r="BC93" s="340"/>
      <c r="BD93" s="297"/>
      <c r="BE93" s="297"/>
      <c r="BF93" s="297"/>
      <c r="BG93" s="297"/>
      <c r="BH93" s="280" t="s">
        <v>956</v>
      </c>
      <c r="BI93" s="340"/>
      <c r="BJ93" s="340"/>
      <c r="BO93" s="301"/>
      <c r="BP93" s="301"/>
      <c r="BQ93" s="301"/>
      <c r="BR93" s="301"/>
    </row>
    <row r="94" spans="1:70" s="298" customFormat="1" ht="115.5" hidden="1" customHeight="1">
      <c r="A94" s="342" t="s">
        <v>1801</v>
      </c>
      <c r="B94" s="253" t="s">
        <v>14</v>
      </c>
      <c r="C94" s="328">
        <v>42661</v>
      </c>
      <c r="D94" s="328" t="s">
        <v>4308</v>
      </c>
      <c r="E94" s="342" t="s">
        <v>1115</v>
      </c>
      <c r="F94" s="301" t="s">
        <v>8885</v>
      </c>
      <c r="G94" s="44" t="s">
        <v>61</v>
      </c>
      <c r="H94" s="44" t="s">
        <v>62</v>
      </c>
      <c r="I94" s="44" t="s">
        <v>63</v>
      </c>
      <c r="J94" s="253" t="s">
        <v>59</v>
      </c>
      <c r="K94" s="340">
        <v>1</v>
      </c>
      <c r="L94" s="825">
        <v>42795</v>
      </c>
      <c r="M94" s="825">
        <v>43100</v>
      </c>
      <c r="N94" s="275">
        <f t="shared" si="3"/>
        <v>44</v>
      </c>
      <c r="O94" s="389">
        <v>1</v>
      </c>
      <c r="P94" s="301" t="s">
        <v>1134</v>
      </c>
      <c r="Q94" s="301" t="s">
        <v>60</v>
      </c>
      <c r="R94" s="44" t="s">
        <v>8886</v>
      </c>
      <c r="S94" s="387">
        <f t="shared" si="2"/>
        <v>224</v>
      </c>
      <c r="T94" s="301" t="s">
        <v>937</v>
      </c>
      <c r="U94" s="301" t="s">
        <v>937</v>
      </c>
      <c r="V94" s="301" t="s">
        <v>6559</v>
      </c>
      <c r="W94" s="253"/>
      <c r="X94" s="44" t="s">
        <v>8886</v>
      </c>
      <c r="Y94" s="44" t="s">
        <v>1135</v>
      </c>
      <c r="Z94" s="44" t="s">
        <v>1135</v>
      </c>
      <c r="AA94" s="44" t="s">
        <v>1135</v>
      </c>
      <c r="AB94" s="44" t="s">
        <v>1135</v>
      </c>
      <c r="AC94" s="44" t="s">
        <v>1135</v>
      </c>
      <c r="AD94" s="44" t="s">
        <v>1135</v>
      </c>
      <c r="AE94" s="44" t="s">
        <v>1135</v>
      </c>
      <c r="AF94" s="44" t="s">
        <v>1153</v>
      </c>
      <c r="AG94" s="44" t="s">
        <v>1135</v>
      </c>
      <c r="AH94" s="44" t="s">
        <v>1153</v>
      </c>
      <c r="AI94" s="44" t="s">
        <v>1135</v>
      </c>
      <c r="AJ94" s="44" t="s">
        <v>1153</v>
      </c>
      <c r="AK94" s="44" t="s">
        <v>1135</v>
      </c>
      <c r="AL94" s="44" t="s">
        <v>1153</v>
      </c>
      <c r="AM94" s="44" t="s">
        <v>1135</v>
      </c>
      <c r="AN94" s="44" t="s">
        <v>1153</v>
      </c>
      <c r="AO94" s="44" t="s">
        <v>1135</v>
      </c>
      <c r="AP94" s="44" t="s">
        <v>1153</v>
      </c>
      <c r="AQ94" s="44" t="s">
        <v>1135</v>
      </c>
      <c r="AR94" s="44" t="s">
        <v>1153</v>
      </c>
      <c r="AS94" s="44" t="s">
        <v>1135</v>
      </c>
      <c r="AT94" s="44" t="s">
        <v>1153</v>
      </c>
      <c r="AU94" s="44" t="s">
        <v>1135</v>
      </c>
      <c r="AV94" s="44" t="s">
        <v>1153</v>
      </c>
      <c r="AW94" s="44" t="s">
        <v>1135</v>
      </c>
      <c r="AX94" s="44" t="s">
        <v>1153</v>
      </c>
      <c r="AY94" s="44" t="s">
        <v>1135</v>
      </c>
      <c r="AZ94" s="269" t="s">
        <v>781</v>
      </c>
      <c r="BA94" s="336">
        <v>43281</v>
      </c>
      <c r="BB94" s="269" t="s">
        <v>4408</v>
      </c>
      <c r="BC94" s="340"/>
      <c r="BD94" s="297"/>
      <c r="BE94" s="297"/>
      <c r="BF94" s="297"/>
      <c r="BG94" s="297"/>
      <c r="BH94" s="280" t="s">
        <v>956</v>
      </c>
      <c r="BI94" s="340"/>
      <c r="BJ94" s="340"/>
      <c r="BO94" s="301"/>
      <c r="BP94" s="301"/>
      <c r="BQ94" s="301"/>
      <c r="BR94" s="301"/>
    </row>
    <row r="95" spans="1:70" s="298" customFormat="1" ht="115.5" hidden="1" customHeight="1">
      <c r="A95" s="342" t="s">
        <v>1802</v>
      </c>
      <c r="B95" s="253" t="s">
        <v>14</v>
      </c>
      <c r="C95" s="328">
        <v>42661</v>
      </c>
      <c r="D95" s="328" t="s">
        <v>4307</v>
      </c>
      <c r="E95" s="342" t="s">
        <v>1063</v>
      </c>
      <c r="F95" s="301" t="s">
        <v>8887</v>
      </c>
      <c r="G95" s="44" t="s">
        <v>26</v>
      </c>
      <c r="H95" s="44" t="s">
        <v>27</v>
      </c>
      <c r="I95" s="44" t="s">
        <v>27</v>
      </c>
      <c r="J95" s="253" t="s">
        <v>28</v>
      </c>
      <c r="K95" s="340">
        <v>1</v>
      </c>
      <c r="L95" s="825">
        <v>42737</v>
      </c>
      <c r="M95" s="825">
        <v>43100</v>
      </c>
      <c r="N95" s="275">
        <f t="shared" si="3"/>
        <v>52</v>
      </c>
      <c r="O95" s="389">
        <v>1</v>
      </c>
      <c r="P95" s="301" t="s">
        <v>29</v>
      </c>
      <c r="Q95" s="301" t="s">
        <v>30</v>
      </c>
      <c r="R95" s="301" t="s">
        <v>6638</v>
      </c>
      <c r="S95" s="387">
        <f t="shared" si="2"/>
        <v>164</v>
      </c>
      <c r="T95" s="301" t="s">
        <v>937</v>
      </c>
      <c r="U95" s="301" t="s">
        <v>937</v>
      </c>
      <c r="V95" s="44" t="s">
        <v>6639</v>
      </c>
      <c r="W95" s="253" t="s">
        <v>968</v>
      </c>
      <c r="X95" s="253" t="s">
        <v>968</v>
      </c>
      <c r="Y95" s="253" t="s">
        <v>968</v>
      </c>
      <c r="Z95" s="253" t="s">
        <v>968</v>
      </c>
      <c r="AA95" s="253" t="s">
        <v>968</v>
      </c>
      <c r="AB95" s="253" t="s">
        <v>968</v>
      </c>
      <c r="AC95" s="253" t="s">
        <v>968</v>
      </c>
      <c r="AD95" s="253" t="s">
        <v>968</v>
      </c>
      <c r="AE95" s="253" t="s">
        <v>968</v>
      </c>
      <c r="AF95" s="253" t="s">
        <v>1817</v>
      </c>
      <c r="AG95" s="253" t="s">
        <v>968</v>
      </c>
      <c r="AH95" s="253" t="s">
        <v>1817</v>
      </c>
      <c r="AI95" s="253" t="s">
        <v>968</v>
      </c>
      <c r="AJ95" s="253" t="s">
        <v>968</v>
      </c>
      <c r="AK95" s="253" t="s">
        <v>968</v>
      </c>
      <c r="AL95" s="253" t="s">
        <v>2622</v>
      </c>
      <c r="AM95" s="253" t="s">
        <v>968</v>
      </c>
      <c r="AN95" s="253" t="s">
        <v>2622</v>
      </c>
      <c r="AO95" s="253" t="s">
        <v>968</v>
      </c>
      <c r="AP95" s="253" t="s">
        <v>1153</v>
      </c>
      <c r="AQ95" s="253" t="s">
        <v>968</v>
      </c>
      <c r="AR95" s="253" t="s">
        <v>1153</v>
      </c>
      <c r="AS95" s="253" t="s">
        <v>968</v>
      </c>
      <c r="AT95" s="253" t="s">
        <v>1153</v>
      </c>
      <c r="AU95" s="253" t="s">
        <v>968</v>
      </c>
      <c r="AV95" s="253" t="s">
        <v>1153</v>
      </c>
      <c r="AW95" s="253" t="s">
        <v>968</v>
      </c>
      <c r="AX95" s="253" t="s">
        <v>1153</v>
      </c>
      <c r="AY95" s="44" t="s">
        <v>968</v>
      </c>
      <c r="AZ95" s="269" t="s">
        <v>781</v>
      </c>
      <c r="BA95" s="336">
        <v>43122</v>
      </c>
      <c r="BB95" s="269" t="s">
        <v>4408</v>
      </c>
      <c r="BC95" s="340"/>
      <c r="BD95" s="297"/>
      <c r="BE95" s="297"/>
      <c r="BF95" s="297"/>
      <c r="BG95" s="297"/>
      <c r="BH95" s="280" t="s">
        <v>956</v>
      </c>
      <c r="BI95" s="340"/>
      <c r="BJ95" s="340"/>
      <c r="BO95" s="301"/>
      <c r="BP95" s="301"/>
      <c r="BQ95" s="301"/>
      <c r="BR95" s="301"/>
    </row>
    <row r="96" spans="1:70" s="298" customFormat="1" ht="115.5" hidden="1" customHeight="1">
      <c r="A96" s="342" t="s">
        <v>1803</v>
      </c>
      <c r="B96" s="253" t="s">
        <v>14</v>
      </c>
      <c r="C96" s="328">
        <v>42661</v>
      </c>
      <c r="D96" s="328" t="s">
        <v>4307</v>
      </c>
      <c r="E96" s="342" t="s">
        <v>1063</v>
      </c>
      <c r="F96" s="301" t="s">
        <v>8887</v>
      </c>
      <c r="G96" s="44" t="s">
        <v>31</v>
      </c>
      <c r="H96" s="44" t="s">
        <v>32</v>
      </c>
      <c r="I96" s="44" t="s">
        <v>33</v>
      </c>
      <c r="J96" s="253" t="s">
        <v>34</v>
      </c>
      <c r="K96" s="340">
        <v>1</v>
      </c>
      <c r="L96" s="825">
        <v>42795</v>
      </c>
      <c r="M96" s="825">
        <v>43160</v>
      </c>
      <c r="N96" s="275">
        <f t="shared" si="3"/>
        <v>53</v>
      </c>
      <c r="O96" s="389">
        <v>1</v>
      </c>
      <c r="P96" s="301" t="s">
        <v>29</v>
      </c>
      <c r="Q96" s="301" t="s">
        <v>30</v>
      </c>
      <c r="R96" s="44" t="s">
        <v>1174</v>
      </c>
      <c r="S96" s="387">
        <f t="shared" si="2"/>
        <v>390</v>
      </c>
      <c r="T96" s="301" t="s">
        <v>937</v>
      </c>
      <c r="U96" s="301" t="s">
        <v>937</v>
      </c>
      <c r="V96" s="301" t="s">
        <v>6559</v>
      </c>
      <c r="W96" s="301" t="s">
        <v>1003</v>
      </c>
      <c r="X96" s="44" t="s">
        <v>35</v>
      </c>
      <c r="Y96" s="253" t="s">
        <v>971</v>
      </c>
      <c r="Z96" s="253" t="s">
        <v>971</v>
      </c>
      <c r="AA96" s="253" t="s">
        <v>971</v>
      </c>
      <c r="AB96" s="253" t="s">
        <v>971</v>
      </c>
      <c r="AC96" s="253" t="s">
        <v>971</v>
      </c>
      <c r="AD96" s="253" t="s">
        <v>971</v>
      </c>
      <c r="AE96" s="253" t="s">
        <v>971</v>
      </c>
      <c r="AF96" s="253" t="s">
        <v>1813</v>
      </c>
      <c r="AG96" s="253" t="s">
        <v>971</v>
      </c>
      <c r="AH96" s="253" t="s">
        <v>1813</v>
      </c>
      <c r="AI96" s="253" t="s">
        <v>971</v>
      </c>
      <c r="AJ96" s="253" t="s">
        <v>971</v>
      </c>
      <c r="AK96" s="253" t="s">
        <v>971</v>
      </c>
      <c r="AL96" s="253" t="s">
        <v>2622</v>
      </c>
      <c r="AM96" s="253" t="s">
        <v>971</v>
      </c>
      <c r="AN96" s="253" t="s">
        <v>2622</v>
      </c>
      <c r="AO96" s="253" t="s">
        <v>971</v>
      </c>
      <c r="AP96" s="253" t="s">
        <v>1153</v>
      </c>
      <c r="AQ96" s="253" t="s">
        <v>971</v>
      </c>
      <c r="AR96" s="253" t="s">
        <v>1153</v>
      </c>
      <c r="AS96" s="253" t="s">
        <v>971</v>
      </c>
      <c r="AT96" s="253" t="s">
        <v>1153</v>
      </c>
      <c r="AU96" s="253" t="s">
        <v>971</v>
      </c>
      <c r="AV96" s="253" t="s">
        <v>1153</v>
      </c>
      <c r="AW96" s="253" t="s">
        <v>971</v>
      </c>
      <c r="AX96" s="253" t="s">
        <v>1153</v>
      </c>
      <c r="AY96" s="44" t="s">
        <v>971</v>
      </c>
      <c r="AZ96" s="269" t="s">
        <v>781</v>
      </c>
      <c r="BA96" s="336">
        <v>43307</v>
      </c>
      <c r="BB96" s="269" t="s">
        <v>4408</v>
      </c>
      <c r="BC96" s="340"/>
      <c r="BD96" s="297"/>
      <c r="BE96" s="297"/>
      <c r="BF96" s="297"/>
      <c r="BG96" s="297"/>
      <c r="BH96" s="280" t="s">
        <v>956</v>
      </c>
      <c r="BI96" s="340"/>
      <c r="BJ96" s="340"/>
      <c r="BO96" s="301"/>
      <c r="BP96" s="301"/>
      <c r="BQ96" s="301"/>
      <c r="BR96" s="301"/>
    </row>
    <row r="97" spans="1:70" s="298" customFormat="1" ht="115.5" hidden="1" customHeight="1">
      <c r="A97" s="342" t="s">
        <v>1804</v>
      </c>
      <c r="B97" s="253" t="s">
        <v>14</v>
      </c>
      <c r="C97" s="328">
        <v>42661</v>
      </c>
      <c r="D97" s="328" t="s">
        <v>4307</v>
      </c>
      <c r="E97" s="342" t="s">
        <v>1064</v>
      </c>
      <c r="F97" s="301" t="s">
        <v>6640</v>
      </c>
      <c r="G97" s="44" t="s">
        <v>26</v>
      </c>
      <c r="H97" s="44" t="s">
        <v>36</v>
      </c>
      <c r="I97" s="44" t="s">
        <v>40</v>
      </c>
      <c r="J97" s="253" t="s">
        <v>28</v>
      </c>
      <c r="K97" s="340">
        <v>1</v>
      </c>
      <c r="L97" s="825">
        <v>42737</v>
      </c>
      <c r="M97" s="825">
        <v>43100</v>
      </c>
      <c r="N97" s="275">
        <f t="shared" si="3"/>
        <v>52</v>
      </c>
      <c r="O97" s="389">
        <v>1</v>
      </c>
      <c r="P97" s="301" t="s">
        <v>29</v>
      </c>
      <c r="Q97" s="301" t="s">
        <v>30</v>
      </c>
      <c r="R97" s="301" t="s">
        <v>6641</v>
      </c>
      <c r="S97" s="387">
        <f t="shared" si="2"/>
        <v>259</v>
      </c>
      <c r="T97" s="301" t="s">
        <v>937</v>
      </c>
      <c r="U97" s="301" t="s">
        <v>937</v>
      </c>
      <c r="V97" s="44" t="s">
        <v>6642</v>
      </c>
      <c r="W97" s="253" t="s">
        <v>968</v>
      </c>
      <c r="X97" s="253" t="s">
        <v>968</v>
      </c>
      <c r="Y97" s="253" t="s">
        <v>968</v>
      </c>
      <c r="Z97" s="253" t="s">
        <v>968</v>
      </c>
      <c r="AA97" s="253" t="s">
        <v>968</v>
      </c>
      <c r="AB97" s="253" t="s">
        <v>968</v>
      </c>
      <c r="AC97" s="253" t="s">
        <v>968</v>
      </c>
      <c r="AD97" s="253" t="s">
        <v>968</v>
      </c>
      <c r="AE97" s="253" t="s">
        <v>968</v>
      </c>
      <c r="AF97" s="253" t="s">
        <v>1817</v>
      </c>
      <c r="AG97" s="253" t="s">
        <v>968</v>
      </c>
      <c r="AH97" s="253" t="s">
        <v>1817</v>
      </c>
      <c r="AI97" s="253" t="s">
        <v>968</v>
      </c>
      <c r="AJ97" s="253" t="s">
        <v>968</v>
      </c>
      <c r="AK97" s="253" t="s">
        <v>968</v>
      </c>
      <c r="AL97" s="253" t="s">
        <v>2622</v>
      </c>
      <c r="AM97" s="253" t="s">
        <v>968</v>
      </c>
      <c r="AN97" s="253" t="s">
        <v>2622</v>
      </c>
      <c r="AO97" s="253" t="s">
        <v>968</v>
      </c>
      <c r="AP97" s="253" t="s">
        <v>1153</v>
      </c>
      <c r="AQ97" s="253" t="s">
        <v>968</v>
      </c>
      <c r="AR97" s="253" t="s">
        <v>1153</v>
      </c>
      <c r="AS97" s="253" t="s">
        <v>968</v>
      </c>
      <c r="AT97" s="253" t="s">
        <v>1153</v>
      </c>
      <c r="AU97" s="253" t="s">
        <v>968</v>
      </c>
      <c r="AV97" s="253" t="s">
        <v>1153</v>
      </c>
      <c r="AW97" s="253" t="s">
        <v>968</v>
      </c>
      <c r="AX97" s="253" t="s">
        <v>1153</v>
      </c>
      <c r="AY97" s="44" t="s">
        <v>968</v>
      </c>
      <c r="AZ97" s="269" t="s">
        <v>781</v>
      </c>
      <c r="BA97" s="336">
        <v>43122</v>
      </c>
      <c r="BB97" s="269" t="s">
        <v>4408</v>
      </c>
      <c r="BC97" s="340"/>
      <c r="BD97" s="297"/>
      <c r="BE97" s="297"/>
      <c r="BF97" s="297"/>
      <c r="BG97" s="297"/>
      <c r="BH97" s="280" t="s">
        <v>956</v>
      </c>
      <c r="BI97" s="340"/>
      <c r="BJ97" s="340"/>
      <c r="BO97" s="301"/>
      <c r="BP97" s="301"/>
      <c r="BQ97" s="301"/>
      <c r="BR97" s="301"/>
    </row>
    <row r="98" spans="1:70" s="298" customFormat="1" ht="115.5" hidden="1" customHeight="1">
      <c r="A98" s="342" t="s">
        <v>1805</v>
      </c>
      <c r="B98" s="253" t="s">
        <v>14</v>
      </c>
      <c r="C98" s="328">
        <v>42661</v>
      </c>
      <c r="D98" s="328" t="s">
        <v>4307</v>
      </c>
      <c r="E98" s="342" t="s">
        <v>1064</v>
      </c>
      <c r="F98" s="301" t="s">
        <v>6640</v>
      </c>
      <c r="G98" s="44" t="s">
        <v>9468</v>
      </c>
      <c r="H98" s="44" t="s">
        <v>37</v>
      </c>
      <c r="I98" s="44" t="s">
        <v>37</v>
      </c>
      <c r="J98" s="253" t="s">
        <v>38</v>
      </c>
      <c r="K98" s="340">
        <v>1</v>
      </c>
      <c r="L98" s="825">
        <v>42737</v>
      </c>
      <c r="M98" s="825">
        <v>43100</v>
      </c>
      <c r="N98" s="275">
        <f t="shared" si="3"/>
        <v>52</v>
      </c>
      <c r="O98" s="389">
        <v>1</v>
      </c>
      <c r="P98" s="301" t="s">
        <v>24</v>
      </c>
      <c r="Q98" s="301"/>
      <c r="R98" s="301" t="s">
        <v>6643</v>
      </c>
      <c r="S98" s="387">
        <f t="shared" si="2"/>
        <v>167</v>
      </c>
      <c r="T98" s="301" t="s">
        <v>937</v>
      </c>
      <c r="U98" s="301" t="s">
        <v>937</v>
      </c>
      <c r="V98" s="44" t="s">
        <v>6644</v>
      </c>
      <c r="W98" s="253" t="s">
        <v>968</v>
      </c>
      <c r="X98" s="253" t="s">
        <v>968</v>
      </c>
      <c r="Y98" s="253" t="s">
        <v>968</v>
      </c>
      <c r="Z98" s="253" t="s">
        <v>968</v>
      </c>
      <c r="AA98" s="253" t="s">
        <v>968</v>
      </c>
      <c r="AB98" s="253" t="s">
        <v>968</v>
      </c>
      <c r="AC98" s="253" t="s">
        <v>968</v>
      </c>
      <c r="AD98" s="253" t="s">
        <v>968</v>
      </c>
      <c r="AE98" s="253" t="s">
        <v>968</v>
      </c>
      <c r="AF98" s="253" t="s">
        <v>1817</v>
      </c>
      <c r="AG98" s="253" t="s">
        <v>968</v>
      </c>
      <c r="AH98" s="253" t="s">
        <v>1817</v>
      </c>
      <c r="AI98" s="253" t="s">
        <v>968</v>
      </c>
      <c r="AJ98" s="253" t="s">
        <v>968</v>
      </c>
      <c r="AK98" s="253" t="s">
        <v>968</v>
      </c>
      <c r="AL98" s="253" t="s">
        <v>2622</v>
      </c>
      <c r="AM98" s="253" t="s">
        <v>968</v>
      </c>
      <c r="AN98" s="253" t="s">
        <v>2622</v>
      </c>
      <c r="AO98" s="253" t="s">
        <v>968</v>
      </c>
      <c r="AP98" s="253" t="s">
        <v>1153</v>
      </c>
      <c r="AQ98" s="253" t="s">
        <v>968</v>
      </c>
      <c r="AR98" s="253" t="s">
        <v>1153</v>
      </c>
      <c r="AS98" s="253" t="s">
        <v>968</v>
      </c>
      <c r="AT98" s="253" t="s">
        <v>1153</v>
      </c>
      <c r="AU98" s="253" t="s">
        <v>968</v>
      </c>
      <c r="AV98" s="253" t="s">
        <v>1153</v>
      </c>
      <c r="AW98" s="253" t="s">
        <v>968</v>
      </c>
      <c r="AX98" s="253" t="s">
        <v>1153</v>
      </c>
      <c r="AY98" s="44" t="s">
        <v>968</v>
      </c>
      <c r="AZ98" s="269" t="s">
        <v>781</v>
      </c>
      <c r="BA98" s="336">
        <v>43122</v>
      </c>
      <c r="BB98" s="269" t="s">
        <v>4408</v>
      </c>
      <c r="BC98" s="340"/>
      <c r="BD98" s="297"/>
      <c r="BE98" s="297"/>
      <c r="BF98" s="297"/>
      <c r="BG98" s="297"/>
      <c r="BH98" s="280" t="s">
        <v>956</v>
      </c>
      <c r="BI98" s="340"/>
      <c r="BJ98" s="340"/>
      <c r="BO98" s="301"/>
      <c r="BP98" s="301"/>
      <c r="BQ98" s="301"/>
      <c r="BR98" s="301"/>
    </row>
    <row r="99" spans="1:70" s="298" customFormat="1" ht="115.5" hidden="1" customHeight="1">
      <c r="A99" s="342" t="s">
        <v>1806</v>
      </c>
      <c r="B99" s="253" t="s">
        <v>14</v>
      </c>
      <c r="C99" s="328">
        <v>42661</v>
      </c>
      <c r="D99" s="328" t="s">
        <v>4308</v>
      </c>
      <c r="E99" s="342" t="s">
        <v>1022</v>
      </c>
      <c r="F99" s="301" t="s">
        <v>6645</v>
      </c>
      <c r="G99" s="44" t="s">
        <v>8888</v>
      </c>
      <c r="H99" s="44" t="s">
        <v>27</v>
      </c>
      <c r="I99" s="44" t="s">
        <v>27</v>
      </c>
      <c r="J99" s="253" t="s">
        <v>28</v>
      </c>
      <c r="K99" s="340">
        <v>1</v>
      </c>
      <c r="L99" s="825">
        <v>42737</v>
      </c>
      <c r="M99" s="825">
        <v>43100</v>
      </c>
      <c r="N99" s="275">
        <f t="shared" si="3"/>
        <v>52</v>
      </c>
      <c r="O99" s="389">
        <v>1</v>
      </c>
      <c r="P99" s="301" t="s">
        <v>29</v>
      </c>
      <c r="Q99" s="301" t="s">
        <v>30</v>
      </c>
      <c r="R99" s="301" t="s">
        <v>6646</v>
      </c>
      <c r="S99" s="387">
        <f t="shared" si="2"/>
        <v>164</v>
      </c>
      <c r="T99" s="301" t="s">
        <v>937</v>
      </c>
      <c r="U99" s="301" t="s">
        <v>937</v>
      </c>
      <c r="V99" s="44" t="s">
        <v>6647</v>
      </c>
      <c r="W99" s="253" t="s">
        <v>968</v>
      </c>
      <c r="X99" s="253" t="s">
        <v>968</v>
      </c>
      <c r="Y99" s="253" t="s">
        <v>968</v>
      </c>
      <c r="Z99" s="253" t="s">
        <v>968</v>
      </c>
      <c r="AA99" s="253" t="s">
        <v>968</v>
      </c>
      <c r="AB99" s="253" t="s">
        <v>968</v>
      </c>
      <c r="AC99" s="253" t="s">
        <v>968</v>
      </c>
      <c r="AD99" s="253" t="s">
        <v>968</v>
      </c>
      <c r="AE99" s="253" t="s">
        <v>968</v>
      </c>
      <c r="AF99" s="253" t="s">
        <v>1817</v>
      </c>
      <c r="AG99" s="253" t="s">
        <v>968</v>
      </c>
      <c r="AH99" s="253" t="s">
        <v>1817</v>
      </c>
      <c r="AI99" s="253" t="s">
        <v>968</v>
      </c>
      <c r="AJ99" s="253" t="s">
        <v>968</v>
      </c>
      <c r="AK99" s="253" t="s">
        <v>968</v>
      </c>
      <c r="AL99" s="253" t="s">
        <v>2622</v>
      </c>
      <c r="AM99" s="253" t="s">
        <v>968</v>
      </c>
      <c r="AN99" s="253" t="s">
        <v>2622</v>
      </c>
      <c r="AO99" s="253" t="s">
        <v>968</v>
      </c>
      <c r="AP99" s="253" t="s">
        <v>1153</v>
      </c>
      <c r="AQ99" s="253" t="s">
        <v>968</v>
      </c>
      <c r="AR99" s="253" t="s">
        <v>1153</v>
      </c>
      <c r="AS99" s="253" t="s">
        <v>968</v>
      </c>
      <c r="AT99" s="253" t="s">
        <v>1153</v>
      </c>
      <c r="AU99" s="253" t="s">
        <v>968</v>
      </c>
      <c r="AV99" s="253" t="s">
        <v>1153</v>
      </c>
      <c r="AW99" s="253" t="s">
        <v>968</v>
      </c>
      <c r="AX99" s="253" t="s">
        <v>1153</v>
      </c>
      <c r="AY99" s="44" t="s">
        <v>968</v>
      </c>
      <c r="AZ99" s="269" t="s">
        <v>781</v>
      </c>
      <c r="BA99" s="336">
        <v>43122</v>
      </c>
      <c r="BB99" s="269" t="s">
        <v>4408</v>
      </c>
      <c r="BC99" s="340"/>
      <c r="BD99" s="297"/>
      <c r="BE99" s="297"/>
      <c r="BF99" s="297"/>
      <c r="BG99" s="297"/>
      <c r="BH99" s="280" t="s">
        <v>956</v>
      </c>
      <c r="BI99" s="340"/>
      <c r="BJ99" s="340"/>
      <c r="BO99" s="301"/>
      <c r="BP99" s="301"/>
      <c r="BQ99" s="301"/>
      <c r="BR99" s="301"/>
    </row>
    <row r="100" spans="1:70" s="298" customFormat="1" ht="115.5" hidden="1" customHeight="1">
      <c r="A100" s="342" t="s">
        <v>1807</v>
      </c>
      <c r="B100" s="253" t="s">
        <v>14</v>
      </c>
      <c r="C100" s="328">
        <v>42661</v>
      </c>
      <c r="D100" s="328" t="s">
        <v>4308</v>
      </c>
      <c r="E100" s="342" t="s">
        <v>1022</v>
      </c>
      <c r="F100" s="301" t="s">
        <v>6645</v>
      </c>
      <c r="G100" s="44" t="s">
        <v>370</v>
      </c>
      <c r="H100" s="44" t="s">
        <v>371</v>
      </c>
      <c r="I100" s="44" t="s">
        <v>372</v>
      </c>
      <c r="J100" s="253" t="s">
        <v>373</v>
      </c>
      <c r="K100" s="340">
        <v>100</v>
      </c>
      <c r="L100" s="825">
        <v>42856</v>
      </c>
      <c r="M100" s="825">
        <v>43281</v>
      </c>
      <c r="N100" s="275">
        <f t="shared" si="3"/>
        <v>9</v>
      </c>
      <c r="O100" s="389">
        <v>100</v>
      </c>
      <c r="P100" s="301" t="s">
        <v>29</v>
      </c>
      <c r="Q100" s="301" t="s">
        <v>374</v>
      </c>
      <c r="R100" s="301" t="s">
        <v>6648</v>
      </c>
      <c r="S100" s="387">
        <f t="shared" si="2"/>
        <v>113</v>
      </c>
      <c r="T100" s="301" t="s">
        <v>937</v>
      </c>
      <c r="U100" s="301" t="s">
        <v>937</v>
      </c>
      <c r="V100" s="44" t="s">
        <v>6649</v>
      </c>
      <c r="W100" s="253" t="s">
        <v>968</v>
      </c>
      <c r="X100" s="253" t="s">
        <v>968</v>
      </c>
      <c r="Y100" s="253" t="s">
        <v>968</v>
      </c>
      <c r="Z100" s="253" t="s">
        <v>968</v>
      </c>
      <c r="AA100" s="253" t="s">
        <v>968</v>
      </c>
      <c r="AB100" s="253" t="s">
        <v>968</v>
      </c>
      <c r="AC100" s="253" t="s">
        <v>968</v>
      </c>
      <c r="AD100" s="253" t="s">
        <v>968</v>
      </c>
      <c r="AE100" s="253" t="s">
        <v>968</v>
      </c>
      <c r="AF100" s="253" t="s">
        <v>1817</v>
      </c>
      <c r="AG100" s="253" t="s">
        <v>968</v>
      </c>
      <c r="AH100" s="253" t="s">
        <v>1817</v>
      </c>
      <c r="AI100" s="253" t="s">
        <v>968</v>
      </c>
      <c r="AJ100" s="253" t="s">
        <v>968</v>
      </c>
      <c r="AK100" s="253" t="s">
        <v>968</v>
      </c>
      <c r="AL100" s="253" t="s">
        <v>2622</v>
      </c>
      <c r="AM100" s="253" t="s">
        <v>968</v>
      </c>
      <c r="AN100" s="253" t="s">
        <v>2622</v>
      </c>
      <c r="AO100" s="253" t="s">
        <v>968</v>
      </c>
      <c r="AP100" s="253" t="s">
        <v>1153</v>
      </c>
      <c r="AQ100" s="253" t="s">
        <v>968</v>
      </c>
      <c r="AR100" s="253" t="s">
        <v>1153</v>
      </c>
      <c r="AS100" s="253" t="s">
        <v>968</v>
      </c>
      <c r="AT100" s="253" t="s">
        <v>1153</v>
      </c>
      <c r="AU100" s="253" t="s">
        <v>968</v>
      </c>
      <c r="AV100" s="253" t="s">
        <v>1153</v>
      </c>
      <c r="AW100" s="253" t="s">
        <v>968</v>
      </c>
      <c r="AX100" s="253" t="s">
        <v>1153</v>
      </c>
      <c r="AY100" s="44" t="s">
        <v>968</v>
      </c>
      <c r="AZ100" s="269" t="s">
        <v>781</v>
      </c>
      <c r="BA100" s="336">
        <v>43122</v>
      </c>
      <c r="BB100" s="269" t="s">
        <v>4408</v>
      </c>
      <c r="BC100" s="340"/>
      <c r="BD100" s="297"/>
      <c r="BE100" s="297"/>
      <c r="BF100" s="297"/>
      <c r="BG100" s="297"/>
      <c r="BH100" s="280" t="s">
        <v>956</v>
      </c>
      <c r="BI100" s="340"/>
      <c r="BJ100" s="340"/>
      <c r="BO100" s="301"/>
      <c r="BP100" s="301"/>
      <c r="BQ100" s="301"/>
      <c r="BR100" s="301"/>
    </row>
    <row r="101" spans="1:70" s="298" customFormat="1" ht="115.5" hidden="1" customHeight="1">
      <c r="A101" s="342" t="s">
        <v>1808</v>
      </c>
      <c r="B101" s="253" t="s">
        <v>14</v>
      </c>
      <c r="C101" s="328">
        <v>42661</v>
      </c>
      <c r="D101" s="328" t="s">
        <v>4405</v>
      </c>
      <c r="E101" s="342" t="s">
        <v>1024</v>
      </c>
      <c r="F101" s="301" t="s">
        <v>6650</v>
      </c>
      <c r="G101" s="44" t="s">
        <v>8889</v>
      </c>
      <c r="H101" s="44" t="s">
        <v>39</v>
      </c>
      <c r="I101" s="44" t="s">
        <v>40</v>
      </c>
      <c r="J101" s="253" t="s">
        <v>28</v>
      </c>
      <c r="K101" s="340">
        <v>1</v>
      </c>
      <c r="L101" s="825">
        <v>42737</v>
      </c>
      <c r="M101" s="825">
        <v>43100</v>
      </c>
      <c r="N101" s="275">
        <f t="shared" si="3"/>
        <v>52</v>
      </c>
      <c r="O101" s="389">
        <v>1</v>
      </c>
      <c r="P101" s="301" t="s">
        <v>29</v>
      </c>
      <c r="Q101" s="301" t="s">
        <v>30</v>
      </c>
      <c r="R101" s="301" t="s">
        <v>6651</v>
      </c>
      <c r="S101" s="387">
        <f t="shared" si="2"/>
        <v>325</v>
      </c>
      <c r="T101" s="301" t="s">
        <v>937</v>
      </c>
      <c r="U101" s="301" t="s">
        <v>937</v>
      </c>
      <c r="V101" s="44" t="s">
        <v>6652</v>
      </c>
      <c r="W101" s="253" t="s">
        <v>968</v>
      </c>
      <c r="X101" s="253" t="s">
        <v>968</v>
      </c>
      <c r="Y101" s="253" t="s">
        <v>968</v>
      </c>
      <c r="Z101" s="253" t="s">
        <v>968</v>
      </c>
      <c r="AA101" s="253" t="s">
        <v>968</v>
      </c>
      <c r="AB101" s="253" t="s">
        <v>968</v>
      </c>
      <c r="AC101" s="253" t="s">
        <v>968</v>
      </c>
      <c r="AD101" s="253" t="s">
        <v>968</v>
      </c>
      <c r="AE101" s="253" t="s">
        <v>968</v>
      </c>
      <c r="AF101" s="253" t="s">
        <v>1817</v>
      </c>
      <c r="AG101" s="253" t="s">
        <v>968</v>
      </c>
      <c r="AH101" s="253" t="s">
        <v>1817</v>
      </c>
      <c r="AI101" s="253" t="s">
        <v>968</v>
      </c>
      <c r="AJ101" s="253" t="s">
        <v>968</v>
      </c>
      <c r="AK101" s="253" t="s">
        <v>968</v>
      </c>
      <c r="AL101" s="253" t="s">
        <v>2622</v>
      </c>
      <c r="AM101" s="253" t="s">
        <v>968</v>
      </c>
      <c r="AN101" s="253" t="s">
        <v>2622</v>
      </c>
      <c r="AO101" s="253" t="s">
        <v>968</v>
      </c>
      <c r="AP101" s="253" t="s">
        <v>1153</v>
      </c>
      <c r="AQ101" s="253" t="s">
        <v>968</v>
      </c>
      <c r="AR101" s="253" t="s">
        <v>1153</v>
      </c>
      <c r="AS101" s="253" t="s">
        <v>968</v>
      </c>
      <c r="AT101" s="253" t="s">
        <v>1153</v>
      </c>
      <c r="AU101" s="253" t="s">
        <v>968</v>
      </c>
      <c r="AV101" s="253" t="s">
        <v>1153</v>
      </c>
      <c r="AW101" s="253" t="s">
        <v>968</v>
      </c>
      <c r="AX101" s="253" t="s">
        <v>1153</v>
      </c>
      <c r="AY101" s="44" t="s">
        <v>968</v>
      </c>
      <c r="AZ101" s="269" t="s">
        <v>781</v>
      </c>
      <c r="BA101" s="336">
        <v>43122</v>
      </c>
      <c r="BB101" s="269" t="s">
        <v>4408</v>
      </c>
      <c r="BC101" s="340"/>
      <c r="BD101" s="297"/>
      <c r="BE101" s="297"/>
      <c r="BF101" s="297"/>
      <c r="BG101" s="297"/>
      <c r="BH101" s="280" t="s">
        <v>956</v>
      </c>
      <c r="BI101" s="340"/>
      <c r="BJ101" s="340"/>
      <c r="BO101" s="301"/>
      <c r="BP101" s="301"/>
      <c r="BQ101" s="301"/>
      <c r="BR101" s="301"/>
    </row>
    <row r="102" spans="1:70" s="298" customFormat="1" ht="115.5" hidden="1" customHeight="1">
      <c r="A102" s="342" t="s">
        <v>1352</v>
      </c>
      <c r="B102" s="253" t="s">
        <v>14</v>
      </c>
      <c r="C102" s="328">
        <v>42661</v>
      </c>
      <c r="D102" s="328" t="s">
        <v>4405</v>
      </c>
      <c r="E102" s="342" t="s">
        <v>1065</v>
      </c>
      <c r="F102" s="301" t="s">
        <v>8890</v>
      </c>
      <c r="G102" s="44" t="s">
        <v>26</v>
      </c>
      <c r="H102" s="44" t="s">
        <v>36</v>
      </c>
      <c r="I102" s="44" t="s">
        <v>40</v>
      </c>
      <c r="J102" s="253" t="s">
        <v>28</v>
      </c>
      <c r="K102" s="340">
        <v>1</v>
      </c>
      <c r="L102" s="825">
        <v>42737</v>
      </c>
      <c r="M102" s="825">
        <v>43100</v>
      </c>
      <c r="N102" s="275">
        <f t="shared" si="3"/>
        <v>52</v>
      </c>
      <c r="O102" s="389">
        <v>1</v>
      </c>
      <c r="P102" s="301" t="s">
        <v>29</v>
      </c>
      <c r="Q102" s="301" t="s">
        <v>30</v>
      </c>
      <c r="R102" s="301" t="s">
        <v>6651</v>
      </c>
      <c r="S102" s="387">
        <f t="shared" si="2"/>
        <v>325</v>
      </c>
      <c r="T102" s="301" t="s">
        <v>937</v>
      </c>
      <c r="U102" s="301" t="s">
        <v>937</v>
      </c>
      <c r="V102" s="44" t="s">
        <v>6653</v>
      </c>
      <c r="W102" s="253" t="s">
        <v>968</v>
      </c>
      <c r="X102" s="253" t="s">
        <v>968</v>
      </c>
      <c r="Y102" s="253" t="s">
        <v>968</v>
      </c>
      <c r="Z102" s="253" t="s">
        <v>968</v>
      </c>
      <c r="AA102" s="253" t="s">
        <v>968</v>
      </c>
      <c r="AB102" s="253" t="s">
        <v>968</v>
      </c>
      <c r="AC102" s="253" t="s">
        <v>968</v>
      </c>
      <c r="AD102" s="253" t="s">
        <v>968</v>
      </c>
      <c r="AE102" s="253" t="s">
        <v>968</v>
      </c>
      <c r="AF102" s="253" t="s">
        <v>1817</v>
      </c>
      <c r="AG102" s="253" t="s">
        <v>968</v>
      </c>
      <c r="AH102" s="253" t="s">
        <v>1817</v>
      </c>
      <c r="AI102" s="253" t="s">
        <v>968</v>
      </c>
      <c r="AJ102" s="253" t="s">
        <v>968</v>
      </c>
      <c r="AK102" s="253" t="s">
        <v>968</v>
      </c>
      <c r="AL102" s="253" t="s">
        <v>2622</v>
      </c>
      <c r="AM102" s="253" t="s">
        <v>968</v>
      </c>
      <c r="AN102" s="253" t="s">
        <v>2622</v>
      </c>
      <c r="AO102" s="253" t="s">
        <v>968</v>
      </c>
      <c r="AP102" s="253" t="s">
        <v>1153</v>
      </c>
      <c r="AQ102" s="253" t="s">
        <v>968</v>
      </c>
      <c r="AR102" s="253" t="s">
        <v>1153</v>
      </c>
      <c r="AS102" s="253" t="s">
        <v>968</v>
      </c>
      <c r="AT102" s="253" t="s">
        <v>1153</v>
      </c>
      <c r="AU102" s="253" t="s">
        <v>968</v>
      </c>
      <c r="AV102" s="253" t="s">
        <v>1153</v>
      </c>
      <c r="AW102" s="253" t="s">
        <v>968</v>
      </c>
      <c r="AX102" s="253" t="s">
        <v>1153</v>
      </c>
      <c r="AY102" s="44" t="s">
        <v>968</v>
      </c>
      <c r="AZ102" s="269" t="s">
        <v>781</v>
      </c>
      <c r="BA102" s="336">
        <v>43122</v>
      </c>
      <c r="BB102" s="269" t="s">
        <v>4408</v>
      </c>
      <c r="BC102" s="340"/>
      <c r="BD102" s="297"/>
      <c r="BE102" s="297"/>
      <c r="BF102" s="297"/>
      <c r="BG102" s="297"/>
      <c r="BH102" s="280" t="s">
        <v>956</v>
      </c>
      <c r="BI102" s="340"/>
      <c r="BJ102" s="340"/>
      <c r="BO102" s="301"/>
      <c r="BP102" s="301"/>
      <c r="BQ102" s="301"/>
      <c r="BR102" s="301"/>
    </row>
    <row r="103" spans="1:70" s="298" customFormat="1" ht="115.5" hidden="1" customHeight="1">
      <c r="A103" s="342" t="s">
        <v>1353</v>
      </c>
      <c r="B103" s="253" t="s">
        <v>14</v>
      </c>
      <c r="C103" s="328">
        <v>42661</v>
      </c>
      <c r="D103" s="328" t="s">
        <v>4405</v>
      </c>
      <c r="E103" s="342" t="s">
        <v>1066</v>
      </c>
      <c r="F103" s="301" t="s">
        <v>8891</v>
      </c>
      <c r="G103" s="44" t="s">
        <v>8889</v>
      </c>
      <c r="H103" s="44" t="s">
        <v>39</v>
      </c>
      <c r="I103" s="44" t="s">
        <v>40</v>
      </c>
      <c r="J103" s="253" t="s">
        <v>28</v>
      </c>
      <c r="K103" s="340">
        <v>1</v>
      </c>
      <c r="L103" s="825">
        <v>42737</v>
      </c>
      <c r="M103" s="825">
        <v>43100</v>
      </c>
      <c r="N103" s="275">
        <f t="shared" si="3"/>
        <v>52</v>
      </c>
      <c r="O103" s="389">
        <v>1</v>
      </c>
      <c r="P103" s="301" t="s">
        <v>29</v>
      </c>
      <c r="Q103" s="301" t="s">
        <v>30</v>
      </c>
      <c r="R103" s="301" t="s">
        <v>6654</v>
      </c>
      <c r="S103" s="387">
        <f t="shared" si="2"/>
        <v>325</v>
      </c>
      <c r="T103" s="301" t="s">
        <v>937</v>
      </c>
      <c r="U103" s="301" t="s">
        <v>937</v>
      </c>
      <c r="V103" s="44" t="s">
        <v>6655</v>
      </c>
      <c r="W103" s="253" t="s">
        <v>968</v>
      </c>
      <c r="X103" s="253" t="s">
        <v>968</v>
      </c>
      <c r="Y103" s="253" t="s">
        <v>968</v>
      </c>
      <c r="Z103" s="253" t="s">
        <v>968</v>
      </c>
      <c r="AA103" s="253" t="s">
        <v>968</v>
      </c>
      <c r="AB103" s="253" t="s">
        <v>968</v>
      </c>
      <c r="AC103" s="253" t="s">
        <v>968</v>
      </c>
      <c r="AD103" s="253" t="s">
        <v>968</v>
      </c>
      <c r="AE103" s="253" t="s">
        <v>968</v>
      </c>
      <c r="AF103" s="253" t="s">
        <v>1817</v>
      </c>
      <c r="AG103" s="253" t="s">
        <v>968</v>
      </c>
      <c r="AH103" s="253" t="s">
        <v>1817</v>
      </c>
      <c r="AI103" s="253" t="s">
        <v>968</v>
      </c>
      <c r="AJ103" s="253" t="s">
        <v>968</v>
      </c>
      <c r="AK103" s="253" t="s">
        <v>968</v>
      </c>
      <c r="AL103" s="253" t="s">
        <v>2622</v>
      </c>
      <c r="AM103" s="253" t="s">
        <v>968</v>
      </c>
      <c r="AN103" s="253" t="s">
        <v>2622</v>
      </c>
      <c r="AO103" s="253" t="s">
        <v>968</v>
      </c>
      <c r="AP103" s="253" t="s">
        <v>1153</v>
      </c>
      <c r="AQ103" s="253" t="s">
        <v>968</v>
      </c>
      <c r="AR103" s="253" t="s">
        <v>1153</v>
      </c>
      <c r="AS103" s="253" t="s">
        <v>968</v>
      </c>
      <c r="AT103" s="253" t="s">
        <v>1153</v>
      </c>
      <c r="AU103" s="253" t="s">
        <v>968</v>
      </c>
      <c r="AV103" s="253" t="s">
        <v>1153</v>
      </c>
      <c r="AW103" s="253" t="s">
        <v>968</v>
      </c>
      <c r="AX103" s="253" t="s">
        <v>1153</v>
      </c>
      <c r="AY103" s="44" t="s">
        <v>968</v>
      </c>
      <c r="AZ103" s="269" t="s">
        <v>781</v>
      </c>
      <c r="BA103" s="336">
        <v>43122</v>
      </c>
      <c r="BB103" s="269" t="s">
        <v>4408</v>
      </c>
      <c r="BC103" s="340"/>
      <c r="BD103" s="297"/>
      <c r="BE103" s="297"/>
      <c r="BF103" s="297"/>
      <c r="BG103" s="297"/>
      <c r="BH103" s="280" t="s">
        <v>956</v>
      </c>
      <c r="BI103" s="340"/>
      <c r="BJ103" s="340"/>
      <c r="BO103" s="301"/>
      <c r="BP103" s="301"/>
      <c r="BQ103" s="301"/>
      <c r="BR103" s="301"/>
    </row>
    <row r="104" spans="1:70" s="298" customFormat="1" ht="115.5" hidden="1" customHeight="1">
      <c r="A104" s="342" t="s">
        <v>1354</v>
      </c>
      <c r="B104" s="253" t="s">
        <v>14</v>
      </c>
      <c r="C104" s="328">
        <v>42661</v>
      </c>
      <c r="D104" s="328" t="s">
        <v>4307</v>
      </c>
      <c r="E104" s="342" t="s">
        <v>1070</v>
      </c>
      <c r="F104" s="301" t="s">
        <v>6656</v>
      </c>
      <c r="G104" s="44" t="s">
        <v>8889</v>
      </c>
      <c r="H104" s="44" t="s">
        <v>323</v>
      </c>
      <c r="I104" s="44" t="s">
        <v>8892</v>
      </c>
      <c r="J104" s="253" t="s">
        <v>28</v>
      </c>
      <c r="K104" s="340">
        <v>3</v>
      </c>
      <c r="L104" s="825">
        <v>42737</v>
      </c>
      <c r="M104" s="825">
        <v>43100</v>
      </c>
      <c r="N104" s="275">
        <f t="shared" si="3"/>
        <v>52</v>
      </c>
      <c r="O104" s="389">
        <v>3</v>
      </c>
      <c r="P104" s="301" t="s">
        <v>29</v>
      </c>
      <c r="Q104" s="301" t="s">
        <v>30</v>
      </c>
      <c r="R104" s="301" t="s">
        <v>6657</v>
      </c>
      <c r="S104" s="387">
        <f t="shared" si="2"/>
        <v>366</v>
      </c>
      <c r="T104" s="301" t="s">
        <v>937</v>
      </c>
      <c r="U104" s="301" t="s">
        <v>937</v>
      </c>
      <c r="V104" s="44" t="s">
        <v>6658</v>
      </c>
      <c r="W104" s="253" t="s">
        <v>968</v>
      </c>
      <c r="X104" s="253" t="s">
        <v>968</v>
      </c>
      <c r="Y104" s="253" t="s">
        <v>968</v>
      </c>
      <c r="Z104" s="253" t="s">
        <v>968</v>
      </c>
      <c r="AA104" s="253" t="s">
        <v>968</v>
      </c>
      <c r="AB104" s="253" t="s">
        <v>968</v>
      </c>
      <c r="AC104" s="253" t="s">
        <v>968</v>
      </c>
      <c r="AD104" s="253" t="s">
        <v>968</v>
      </c>
      <c r="AE104" s="253" t="s">
        <v>968</v>
      </c>
      <c r="AF104" s="253" t="s">
        <v>1817</v>
      </c>
      <c r="AG104" s="253" t="s">
        <v>968</v>
      </c>
      <c r="AH104" s="253" t="s">
        <v>1817</v>
      </c>
      <c r="AI104" s="253" t="s">
        <v>968</v>
      </c>
      <c r="AJ104" s="253" t="s">
        <v>968</v>
      </c>
      <c r="AK104" s="253" t="s">
        <v>968</v>
      </c>
      <c r="AL104" s="253" t="s">
        <v>2622</v>
      </c>
      <c r="AM104" s="253" t="s">
        <v>968</v>
      </c>
      <c r="AN104" s="253" t="s">
        <v>2622</v>
      </c>
      <c r="AO104" s="253" t="s">
        <v>968</v>
      </c>
      <c r="AP104" s="253" t="s">
        <v>1153</v>
      </c>
      <c r="AQ104" s="253" t="s">
        <v>968</v>
      </c>
      <c r="AR104" s="253" t="s">
        <v>1153</v>
      </c>
      <c r="AS104" s="253" t="s">
        <v>968</v>
      </c>
      <c r="AT104" s="253" t="s">
        <v>1153</v>
      </c>
      <c r="AU104" s="253" t="s">
        <v>968</v>
      </c>
      <c r="AV104" s="253" t="s">
        <v>1153</v>
      </c>
      <c r="AW104" s="253" t="s">
        <v>968</v>
      </c>
      <c r="AX104" s="253" t="s">
        <v>1153</v>
      </c>
      <c r="AY104" s="44" t="s">
        <v>968</v>
      </c>
      <c r="AZ104" s="269" t="s">
        <v>781</v>
      </c>
      <c r="BA104" s="336">
        <v>43122</v>
      </c>
      <c r="BB104" s="269" t="s">
        <v>4408</v>
      </c>
      <c r="BC104" s="340"/>
      <c r="BD104" s="297"/>
      <c r="BE104" s="297"/>
      <c r="BF104" s="297"/>
      <c r="BG104" s="297"/>
      <c r="BH104" s="280" t="s">
        <v>956</v>
      </c>
      <c r="BI104" s="340"/>
      <c r="BJ104" s="340"/>
      <c r="BO104" s="301"/>
      <c r="BP104" s="301"/>
      <c r="BQ104" s="301"/>
      <c r="BR104" s="301"/>
    </row>
    <row r="105" spans="1:70" s="298" customFormat="1" ht="115.5" hidden="1" customHeight="1">
      <c r="A105" s="342" t="s">
        <v>1355</v>
      </c>
      <c r="B105" s="253" t="s">
        <v>14</v>
      </c>
      <c r="C105" s="328">
        <v>42661</v>
      </c>
      <c r="D105" s="328" t="s">
        <v>4308</v>
      </c>
      <c r="E105" s="342" t="s">
        <v>1071</v>
      </c>
      <c r="F105" s="301" t="s">
        <v>6659</v>
      </c>
      <c r="G105" s="44" t="s">
        <v>17</v>
      </c>
      <c r="H105" s="44" t="s">
        <v>46</v>
      </c>
      <c r="I105" s="44" t="s">
        <v>47</v>
      </c>
      <c r="J105" s="253" t="s">
        <v>20</v>
      </c>
      <c r="K105" s="340">
        <v>1</v>
      </c>
      <c r="L105" s="825">
        <v>42795</v>
      </c>
      <c r="M105" s="825">
        <v>43100</v>
      </c>
      <c r="N105" s="275">
        <f t="shared" si="3"/>
        <v>44</v>
      </c>
      <c r="O105" s="389">
        <v>1</v>
      </c>
      <c r="P105" s="301" t="s">
        <v>48</v>
      </c>
      <c r="Q105" s="301"/>
      <c r="R105" s="301" t="s">
        <v>6660</v>
      </c>
      <c r="S105" s="387">
        <f t="shared" si="2"/>
        <v>167</v>
      </c>
      <c r="T105" s="301" t="s">
        <v>937</v>
      </c>
      <c r="U105" s="301" t="s">
        <v>937</v>
      </c>
      <c r="V105" s="44" t="s">
        <v>6661</v>
      </c>
      <c r="W105" s="253" t="s">
        <v>968</v>
      </c>
      <c r="X105" s="253" t="s">
        <v>968</v>
      </c>
      <c r="Y105" s="253" t="s">
        <v>968</v>
      </c>
      <c r="Z105" s="253" t="s">
        <v>968</v>
      </c>
      <c r="AA105" s="253" t="s">
        <v>968</v>
      </c>
      <c r="AB105" s="253" t="s">
        <v>968</v>
      </c>
      <c r="AC105" s="253" t="s">
        <v>968</v>
      </c>
      <c r="AD105" s="253" t="s">
        <v>968</v>
      </c>
      <c r="AE105" s="253" t="s">
        <v>968</v>
      </c>
      <c r="AF105" s="253" t="s">
        <v>1817</v>
      </c>
      <c r="AG105" s="253" t="s">
        <v>968</v>
      </c>
      <c r="AH105" s="253" t="s">
        <v>1817</v>
      </c>
      <c r="AI105" s="253" t="s">
        <v>968</v>
      </c>
      <c r="AJ105" s="253" t="s">
        <v>968</v>
      </c>
      <c r="AK105" s="253" t="s">
        <v>968</v>
      </c>
      <c r="AL105" s="253" t="s">
        <v>2622</v>
      </c>
      <c r="AM105" s="253" t="s">
        <v>968</v>
      </c>
      <c r="AN105" s="253" t="s">
        <v>2622</v>
      </c>
      <c r="AO105" s="253" t="s">
        <v>968</v>
      </c>
      <c r="AP105" s="253" t="s">
        <v>1153</v>
      </c>
      <c r="AQ105" s="253" t="s">
        <v>968</v>
      </c>
      <c r="AR105" s="253" t="s">
        <v>1153</v>
      </c>
      <c r="AS105" s="253" t="s">
        <v>968</v>
      </c>
      <c r="AT105" s="253" t="s">
        <v>1153</v>
      </c>
      <c r="AU105" s="253" t="s">
        <v>968</v>
      </c>
      <c r="AV105" s="253" t="s">
        <v>1153</v>
      </c>
      <c r="AW105" s="253" t="s">
        <v>968</v>
      </c>
      <c r="AX105" s="253" t="s">
        <v>1153</v>
      </c>
      <c r="AY105" s="44" t="s">
        <v>968</v>
      </c>
      <c r="AZ105" s="269" t="s">
        <v>781</v>
      </c>
      <c r="BA105" s="336">
        <v>43122</v>
      </c>
      <c r="BB105" s="269" t="s">
        <v>4408</v>
      </c>
      <c r="BC105" s="340"/>
      <c r="BD105" s="297"/>
      <c r="BE105" s="297"/>
      <c r="BF105" s="297"/>
      <c r="BG105" s="297"/>
      <c r="BH105" s="280" t="s">
        <v>956</v>
      </c>
      <c r="BI105" s="340"/>
      <c r="BJ105" s="340"/>
      <c r="BO105" s="301"/>
      <c r="BP105" s="301"/>
      <c r="BQ105" s="301"/>
      <c r="BR105" s="301"/>
    </row>
    <row r="106" spans="1:70" s="298" customFormat="1" ht="115.5" hidden="1" customHeight="1">
      <c r="A106" s="342" t="s">
        <v>1356</v>
      </c>
      <c r="B106" s="253" t="s">
        <v>14</v>
      </c>
      <c r="C106" s="328">
        <v>42661</v>
      </c>
      <c r="D106" s="328" t="s">
        <v>4308</v>
      </c>
      <c r="E106" s="342" t="s">
        <v>1073</v>
      </c>
      <c r="F106" s="301" t="s">
        <v>6662</v>
      </c>
      <c r="G106" s="44" t="s">
        <v>49</v>
      </c>
      <c r="H106" s="44" t="s">
        <v>50</v>
      </c>
      <c r="I106" s="44" t="s">
        <v>50</v>
      </c>
      <c r="J106" s="253" t="s">
        <v>51</v>
      </c>
      <c r="K106" s="340">
        <v>1</v>
      </c>
      <c r="L106" s="825">
        <v>42767</v>
      </c>
      <c r="M106" s="825">
        <v>42916</v>
      </c>
      <c r="N106" s="275">
        <f t="shared" si="3"/>
        <v>22</v>
      </c>
      <c r="O106" s="389">
        <v>1</v>
      </c>
      <c r="P106" s="301" t="s">
        <v>48</v>
      </c>
      <c r="Q106" s="301"/>
      <c r="R106" s="301" t="s">
        <v>6663</v>
      </c>
      <c r="S106" s="387">
        <f t="shared" si="2"/>
        <v>390</v>
      </c>
      <c r="T106" s="301" t="s">
        <v>937</v>
      </c>
      <c r="U106" s="301" t="s">
        <v>937</v>
      </c>
      <c r="V106" s="44" t="s">
        <v>6664</v>
      </c>
      <c r="W106" s="253" t="s">
        <v>968</v>
      </c>
      <c r="X106" s="253" t="s">
        <v>968</v>
      </c>
      <c r="Y106" s="253" t="s">
        <v>968</v>
      </c>
      <c r="Z106" s="253" t="s">
        <v>968</v>
      </c>
      <c r="AA106" s="253" t="s">
        <v>968</v>
      </c>
      <c r="AB106" s="253" t="s">
        <v>968</v>
      </c>
      <c r="AC106" s="253" t="s">
        <v>968</v>
      </c>
      <c r="AD106" s="253" t="s">
        <v>968</v>
      </c>
      <c r="AE106" s="253" t="s">
        <v>968</v>
      </c>
      <c r="AF106" s="253" t="s">
        <v>1817</v>
      </c>
      <c r="AG106" s="253" t="s">
        <v>968</v>
      </c>
      <c r="AH106" s="253" t="s">
        <v>1817</v>
      </c>
      <c r="AI106" s="253" t="s">
        <v>968</v>
      </c>
      <c r="AJ106" s="253" t="s">
        <v>968</v>
      </c>
      <c r="AK106" s="253" t="s">
        <v>968</v>
      </c>
      <c r="AL106" s="253" t="s">
        <v>2622</v>
      </c>
      <c r="AM106" s="253" t="s">
        <v>968</v>
      </c>
      <c r="AN106" s="253" t="s">
        <v>2622</v>
      </c>
      <c r="AO106" s="253" t="s">
        <v>968</v>
      </c>
      <c r="AP106" s="253" t="s">
        <v>1153</v>
      </c>
      <c r="AQ106" s="253" t="s">
        <v>968</v>
      </c>
      <c r="AR106" s="253" t="s">
        <v>1153</v>
      </c>
      <c r="AS106" s="253" t="s">
        <v>968</v>
      </c>
      <c r="AT106" s="253" t="s">
        <v>1153</v>
      </c>
      <c r="AU106" s="253" t="s">
        <v>968</v>
      </c>
      <c r="AV106" s="253" t="s">
        <v>1153</v>
      </c>
      <c r="AW106" s="253" t="s">
        <v>968</v>
      </c>
      <c r="AX106" s="253" t="s">
        <v>1153</v>
      </c>
      <c r="AY106" s="44" t="s">
        <v>968</v>
      </c>
      <c r="AZ106" s="269" t="s">
        <v>781</v>
      </c>
      <c r="BA106" s="336">
        <v>43122</v>
      </c>
      <c r="BB106" s="269" t="s">
        <v>4408</v>
      </c>
      <c r="BC106" s="340"/>
      <c r="BD106" s="297"/>
      <c r="BE106" s="297"/>
      <c r="BF106" s="297"/>
      <c r="BG106" s="297"/>
      <c r="BH106" s="280" t="s">
        <v>956</v>
      </c>
      <c r="BI106" s="340"/>
      <c r="BJ106" s="340"/>
      <c r="BO106" s="301"/>
      <c r="BP106" s="301"/>
      <c r="BQ106" s="301"/>
      <c r="BR106" s="301"/>
    </row>
    <row r="107" spans="1:70" s="298" customFormat="1" ht="115.5" hidden="1" customHeight="1">
      <c r="A107" s="342" t="s">
        <v>1357</v>
      </c>
      <c r="B107" s="253" t="s">
        <v>14</v>
      </c>
      <c r="C107" s="328">
        <v>42661</v>
      </c>
      <c r="D107" s="328" t="s">
        <v>4307</v>
      </c>
      <c r="E107" s="342" t="s">
        <v>1074</v>
      </c>
      <c r="F107" s="301" t="s">
        <v>6665</v>
      </c>
      <c r="G107" s="44" t="s">
        <v>52</v>
      </c>
      <c r="H107" s="44" t="s">
        <v>8893</v>
      </c>
      <c r="I107" s="44" t="s">
        <v>53</v>
      </c>
      <c r="J107" s="253" t="s">
        <v>28</v>
      </c>
      <c r="K107" s="340">
        <v>1</v>
      </c>
      <c r="L107" s="825">
        <v>42767</v>
      </c>
      <c r="M107" s="825">
        <v>43008</v>
      </c>
      <c r="N107" s="275">
        <f t="shared" si="3"/>
        <v>35</v>
      </c>
      <c r="O107" s="389">
        <v>1</v>
      </c>
      <c r="P107" s="301" t="s">
        <v>48</v>
      </c>
      <c r="Q107" s="301"/>
      <c r="R107" s="301" t="s">
        <v>6666</v>
      </c>
      <c r="S107" s="387">
        <f t="shared" si="2"/>
        <v>308</v>
      </c>
      <c r="T107" s="301" t="s">
        <v>937</v>
      </c>
      <c r="U107" s="301" t="s">
        <v>937</v>
      </c>
      <c r="V107" s="44" t="s">
        <v>6667</v>
      </c>
      <c r="W107" s="253" t="s">
        <v>968</v>
      </c>
      <c r="X107" s="253" t="s">
        <v>968</v>
      </c>
      <c r="Y107" s="253" t="s">
        <v>968</v>
      </c>
      <c r="Z107" s="253" t="s">
        <v>968</v>
      </c>
      <c r="AA107" s="253" t="s">
        <v>968</v>
      </c>
      <c r="AB107" s="253" t="s">
        <v>968</v>
      </c>
      <c r="AC107" s="253" t="s">
        <v>968</v>
      </c>
      <c r="AD107" s="253" t="s">
        <v>968</v>
      </c>
      <c r="AE107" s="253" t="s">
        <v>968</v>
      </c>
      <c r="AF107" s="253" t="s">
        <v>1817</v>
      </c>
      <c r="AG107" s="253" t="s">
        <v>968</v>
      </c>
      <c r="AH107" s="253" t="s">
        <v>1817</v>
      </c>
      <c r="AI107" s="253" t="s">
        <v>968</v>
      </c>
      <c r="AJ107" s="253" t="s">
        <v>968</v>
      </c>
      <c r="AK107" s="253" t="s">
        <v>968</v>
      </c>
      <c r="AL107" s="253" t="s">
        <v>2622</v>
      </c>
      <c r="AM107" s="253" t="s">
        <v>968</v>
      </c>
      <c r="AN107" s="253" t="s">
        <v>2622</v>
      </c>
      <c r="AO107" s="253" t="s">
        <v>968</v>
      </c>
      <c r="AP107" s="253" t="s">
        <v>1153</v>
      </c>
      <c r="AQ107" s="253" t="s">
        <v>968</v>
      </c>
      <c r="AR107" s="253" t="s">
        <v>1153</v>
      </c>
      <c r="AS107" s="253" t="s">
        <v>968</v>
      </c>
      <c r="AT107" s="253" t="s">
        <v>1153</v>
      </c>
      <c r="AU107" s="253" t="s">
        <v>968</v>
      </c>
      <c r="AV107" s="253" t="s">
        <v>1153</v>
      </c>
      <c r="AW107" s="253" t="s">
        <v>968</v>
      </c>
      <c r="AX107" s="253" t="s">
        <v>1153</v>
      </c>
      <c r="AY107" s="44" t="s">
        <v>968</v>
      </c>
      <c r="AZ107" s="269" t="s">
        <v>781</v>
      </c>
      <c r="BA107" s="336">
        <v>43122</v>
      </c>
      <c r="BB107" s="269" t="s">
        <v>4408</v>
      </c>
      <c r="BC107" s="340"/>
      <c r="BD107" s="297"/>
      <c r="BE107" s="297"/>
      <c r="BF107" s="297"/>
      <c r="BG107" s="297"/>
      <c r="BH107" s="280" t="s">
        <v>956</v>
      </c>
      <c r="BI107" s="340"/>
      <c r="BJ107" s="340"/>
      <c r="BO107" s="301"/>
      <c r="BP107" s="301"/>
      <c r="BQ107" s="301"/>
      <c r="BR107" s="301"/>
    </row>
    <row r="108" spans="1:70" s="298" customFormat="1" ht="115.5" hidden="1" customHeight="1">
      <c r="A108" s="342" t="s">
        <v>1358</v>
      </c>
      <c r="B108" s="253" t="s">
        <v>14</v>
      </c>
      <c r="C108" s="328">
        <v>42661</v>
      </c>
      <c r="D108" s="328" t="s">
        <v>4308</v>
      </c>
      <c r="E108" s="342" t="s">
        <v>1075</v>
      </c>
      <c r="F108" s="301" t="s">
        <v>6668</v>
      </c>
      <c r="G108" s="44" t="s">
        <v>54</v>
      </c>
      <c r="H108" s="44" t="s">
        <v>8869</v>
      </c>
      <c r="I108" s="44" t="s">
        <v>55</v>
      </c>
      <c r="J108" s="253" t="s">
        <v>28</v>
      </c>
      <c r="K108" s="340">
        <v>1</v>
      </c>
      <c r="L108" s="825">
        <v>42767</v>
      </c>
      <c r="M108" s="825">
        <v>43008</v>
      </c>
      <c r="N108" s="275">
        <f t="shared" si="3"/>
        <v>35</v>
      </c>
      <c r="O108" s="389">
        <v>1</v>
      </c>
      <c r="P108" s="301" t="s">
        <v>48</v>
      </c>
      <c r="Q108" s="301"/>
      <c r="R108" s="301" t="s">
        <v>6669</v>
      </c>
      <c r="S108" s="387">
        <f t="shared" si="2"/>
        <v>323</v>
      </c>
      <c r="T108" s="301" t="s">
        <v>937</v>
      </c>
      <c r="U108" s="301" t="s">
        <v>937</v>
      </c>
      <c r="V108" s="44" t="s">
        <v>6670</v>
      </c>
      <c r="W108" s="253" t="s">
        <v>968</v>
      </c>
      <c r="X108" s="253" t="s">
        <v>968</v>
      </c>
      <c r="Y108" s="253" t="s">
        <v>968</v>
      </c>
      <c r="Z108" s="253" t="s">
        <v>968</v>
      </c>
      <c r="AA108" s="253" t="s">
        <v>968</v>
      </c>
      <c r="AB108" s="253" t="s">
        <v>968</v>
      </c>
      <c r="AC108" s="253" t="s">
        <v>968</v>
      </c>
      <c r="AD108" s="253" t="s">
        <v>968</v>
      </c>
      <c r="AE108" s="253" t="s">
        <v>968</v>
      </c>
      <c r="AF108" s="253" t="s">
        <v>1817</v>
      </c>
      <c r="AG108" s="253" t="s">
        <v>968</v>
      </c>
      <c r="AH108" s="253" t="s">
        <v>1817</v>
      </c>
      <c r="AI108" s="253" t="s">
        <v>968</v>
      </c>
      <c r="AJ108" s="253" t="s">
        <v>968</v>
      </c>
      <c r="AK108" s="253" t="s">
        <v>968</v>
      </c>
      <c r="AL108" s="253" t="s">
        <v>2622</v>
      </c>
      <c r="AM108" s="253" t="s">
        <v>968</v>
      </c>
      <c r="AN108" s="253" t="s">
        <v>2622</v>
      </c>
      <c r="AO108" s="253" t="s">
        <v>968</v>
      </c>
      <c r="AP108" s="253" t="s">
        <v>1153</v>
      </c>
      <c r="AQ108" s="253" t="s">
        <v>968</v>
      </c>
      <c r="AR108" s="253" t="s">
        <v>1153</v>
      </c>
      <c r="AS108" s="253" t="s">
        <v>968</v>
      </c>
      <c r="AT108" s="253" t="s">
        <v>1153</v>
      </c>
      <c r="AU108" s="253" t="s">
        <v>968</v>
      </c>
      <c r="AV108" s="253" t="s">
        <v>1153</v>
      </c>
      <c r="AW108" s="253" t="s">
        <v>968</v>
      </c>
      <c r="AX108" s="253" t="s">
        <v>1153</v>
      </c>
      <c r="AY108" s="44" t="s">
        <v>968</v>
      </c>
      <c r="AZ108" s="269" t="s">
        <v>781</v>
      </c>
      <c r="BA108" s="336">
        <v>43122</v>
      </c>
      <c r="BB108" s="269" t="s">
        <v>4408</v>
      </c>
      <c r="BC108" s="340"/>
      <c r="BD108" s="297"/>
      <c r="BE108" s="297"/>
      <c r="BF108" s="297"/>
      <c r="BG108" s="297"/>
      <c r="BH108" s="280" t="s">
        <v>956</v>
      </c>
      <c r="BI108" s="340"/>
      <c r="BJ108" s="340"/>
      <c r="BO108" s="301"/>
      <c r="BP108" s="301"/>
      <c r="BQ108" s="301"/>
      <c r="BR108" s="301"/>
    </row>
    <row r="109" spans="1:70" s="298" customFormat="1" ht="115.5" hidden="1" customHeight="1">
      <c r="A109" s="342" t="s">
        <v>1359</v>
      </c>
      <c r="B109" s="253" t="s">
        <v>14</v>
      </c>
      <c r="C109" s="328">
        <v>42661</v>
      </c>
      <c r="D109" s="328" t="s">
        <v>4308</v>
      </c>
      <c r="E109" s="342" t="s">
        <v>1056</v>
      </c>
      <c r="F109" s="301" t="s">
        <v>8894</v>
      </c>
      <c r="G109" s="44" t="s">
        <v>56</v>
      </c>
      <c r="H109" s="44" t="s">
        <v>57</v>
      </c>
      <c r="I109" s="44" t="s">
        <v>58</v>
      </c>
      <c r="J109" s="253" t="s">
        <v>59</v>
      </c>
      <c r="K109" s="340">
        <v>1</v>
      </c>
      <c r="L109" s="825">
        <v>42795</v>
      </c>
      <c r="M109" s="825">
        <v>42978</v>
      </c>
      <c r="N109" s="275">
        <f t="shared" si="3"/>
        <v>27</v>
      </c>
      <c r="O109" s="389">
        <v>1</v>
      </c>
      <c r="P109" s="301" t="s">
        <v>1134</v>
      </c>
      <c r="Q109" s="301" t="s">
        <v>60</v>
      </c>
      <c r="R109" s="301" t="s">
        <v>6671</v>
      </c>
      <c r="S109" s="387">
        <f t="shared" si="2"/>
        <v>162</v>
      </c>
      <c r="T109" s="301" t="s">
        <v>937</v>
      </c>
      <c r="U109" s="301" t="s">
        <v>937</v>
      </c>
      <c r="V109" s="44" t="s">
        <v>6672</v>
      </c>
      <c r="W109" s="253" t="s">
        <v>968</v>
      </c>
      <c r="X109" s="253" t="s">
        <v>968</v>
      </c>
      <c r="Y109" s="253" t="s">
        <v>968</v>
      </c>
      <c r="Z109" s="253" t="s">
        <v>968</v>
      </c>
      <c r="AA109" s="253" t="s">
        <v>968</v>
      </c>
      <c r="AB109" s="253" t="s">
        <v>968</v>
      </c>
      <c r="AC109" s="253" t="s">
        <v>968</v>
      </c>
      <c r="AD109" s="253" t="s">
        <v>968</v>
      </c>
      <c r="AE109" s="253" t="s">
        <v>968</v>
      </c>
      <c r="AF109" s="253" t="s">
        <v>1817</v>
      </c>
      <c r="AG109" s="253" t="s">
        <v>968</v>
      </c>
      <c r="AH109" s="253" t="s">
        <v>1817</v>
      </c>
      <c r="AI109" s="253" t="s">
        <v>968</v>
      </c>
      <c r="AJ109" s="253" t="s">
        <v>968</v>
      </c>
      <c r="AK109" s="253" t="s">
        <v>968</v>
      </c>
      <c r="AL109" s="253" t="s">
        <v>2622</v>
      </c>
      <c r="AM109" s="253" t="s">
        <v>968</v>
      </c>
      <c r="AN109" s="253" t="s">
        <v>2622</v>
      </c>
      <c r="AO109" s="253" t="s">
        <v>968</v>
      </c>
      <c r="AP109" s="253" t="s">
        <v>1153</v>
      </c>
      <c r="AQ109" s="253" t="s">
        <v>968</v>
      </c>
      <c r="AR109" s="253" t="s">
        <v>1153</v>
      </c>
      <c r="AS109" s="253" t="s">
        <v>968</v>
      </c>
      <c r="AT109" s="253" t="s">
        <v>1153</v>
      </c>
      <c r="AU109" s="253" t="s">
        <v>968</v>
      </c>
      <c r="AV109" s="253" t="s">
        <v>1153</v>
      </c>
      <c r="AW109" s="253" t="s">
        <v>968</v>
      </c>
      <c r="AX109" s="253" t="s">
        <v>1153</v>
      </c>
      <c r="AY109" s="44" t="s">
        <v>968</v>
      </c>
      <c r="AZ109" s="269" t="s">
        <v>781</v>
      </c>
      <c r="BA109" s="336">
        <v>43122</v>
      </c>
      <c r="BB109" s="269" t="s">
        <v>4408</v>
      </c>
      <c r="BC109" s="340"/>
      <c r="BD109" s="297"/>
      <c r="BE109" s="297"/>
      <c r="BF109" s="297"/>
      <c r="BG109" s="297"/>
      <c r="BH109" s="280" t="s">
        <v>956</v>
      </c>
      <c r="BI109" s="340"/>
      <c r="BJ109" s="340"/>
      <c r="BO109" s="301"/>
      <c r="BP109" s="301"/>
      <c r="BQ109" s="301"/>
      <c r="BR109" s="301"/>
    </row>
    <row r="110" spans="1:70" s="298" customFormat="1" ht="115.5" hidden="1" customHeight="1">
      <c r="A110" s="342" t="s">
        <v>1360</v>
      </c>
      <c r="B110" s="253" t="s">
        <v>14</v>
      </c>
      <c r="C110" s="328">
        <v>42661</v>
      </c>
      <c r="D110" s="328" t="s">
        <v>4308</v>
      </c>
      <c r="E110" s="342" t="s">
        <v>1076</v>
      </c>
      <c r="F110" s="301" t="s">
        <v>6673</v>
      </c>
      <c r="G110" s="44" t="s">
        <v>56</v>
      </c>
      <c r="H110" s="44" t="s">
        <v>57</v>
      </c>
      <c r="I110" s="44" t="s">
        <v>58</v>
      </c>
      <c r="J110" s="253" t="s">
        <v>59</v>
      </c>
      <c r="K110" s="340">
        <v>1</v>
      </c>
      <c r="L110" s="825">
        <v>42795</v>
      </c>
      <c r="M110" s="825">
        <v>42978</v>
      </c>
      <c r="N110" s="275">
        <f t="shared" si="3"/>
        <v>27</v>
      </c>
      <c r="O110" s="389">
        <v>1</v>
      </c>
      <c r="P110" s="301" t="s">
        <v>1134</v>
      </c>
      <c r="Q110" s="301" t="s">
        <v>60</v>
      </c>
      <c r="R110" s="301" t="s">
        <v>6671</v>
      </c>
      <c r="S110" s="387">
        <f t="shared" si="2"/>
        <v>162</v>
      </c>
      <c r="T110" s="301" t="s">
        <v>937</v>
      </c>
      <c r="U110" s="301" t="s">
        <v>937</v>
      </c>
      <c r="V110" s="44" t="s">
        <v>6672</v>
      </c>
      <c r="W110" s="253" t="s">
        <v>968</v>
      </c>
      <c r="X110" s="253" t="s">
        <v>968</v>
      </c>
      <c r="Y110" s="253" t="s">
        <v>968</v>
      </c>
      <c r="Z110" s="253" t="s">
        <v>968</v>
      </c>
      <c r="AA110" s="253" t="s">
        <v>968</v>
      </c>
      <c r="AB110" s="253" t="s">
        <v>968</v>
      </c>
      <c r="AC110" s="253" t="s">
        <v>968</v>
      </c>
      <c r="AD110" s="253" t="s">
        <v>968</v>
      </c>
      <c r="AE110" s="253" t="s">
        <v>968</v>
      </c>
      <c r="AF110" s="253" t="s">
        <v>1817</v>
      </c>
      <c r="AG110" s="253" t="s">
        <v>968</v>
      </c>
      <c r="AH110" s="253" t="s">
        <v>1817</v>
      </c>
      <c r="AI110" s="253" t="s">
        <v>968</v>
      </c>
      <c r="AJ110" s="253" t="s">
        <v>968</v>
      </c>
      <c r="AK110" s="253" t="s">
        <v>968</v>
      </c>
      <c r="AL110" s="253" t="s">
        <v>2622</v>
      </c>
      <c r="AM110" s="253" t="s">
        <v>968</v>
      </c>
      <c r="AN110" s="253" t="s">
        <v>2622</v>
      </c>
      <c r="AO110" s="253" t="s">
        <v>968</v>
      </c>
      <c r="AP110" s="253" t="s">
        <v>1153</v>
      </c>
      <c r="AQ110" s="253" t="s">
        <v>968</v>
      </c>
      <c r="AR110" s="253" t="s">
        <v>1153</v>
      </c>
      <c r="AS110" s="253" t="s">
        <v>968</v>
      </c>
      <c r="AT110" s="253" t="s">
        <v>1153</v>
      </c>
      <c r="AU110" s="253" t="s">
        <v>968</v>
      </c>
      <c r="AV110" s="253" t="s">
        <v>1153</v>
      </c>
      <c r="AW110" s="253" t="s">
        <v>968</v>
      </c>
      <c r="AX110" s="253" t="s">
        <v>1153</v>
      </c>
      <c r="AY110" s="44" t="s">
        <v>968</v>
      </c>
      <c r="AZ110" s="269" t="s">
        <v>781</v>
      </c>
      <c r="BA110" s="336">
        <v>43122</v>
      </c>
      <c r="BB110" s="269" t="s">
        <v>4408</v>
      </c>
      <c r="BC110" s="340"/>
      <c r="BD110" s="297"/>
      <c r="BE110" s="297"/>
      <c r="BF110" s="297"/>
      <c r="BG110" s="297"/>
      <c r="BH110" s="280" t="s">
        <v>956</v>
      </c>
      <c r="BI110" s="340"/>
      <c r="BJ110" s="340"/>
      <c r="BO110" s="301"/>
      <c r="BP110" s="301"/>
      <c r="BQ110" s="301"/>
      <c r="BR110" s="301"/>
    </row>
    <row r="111" spans="1:70" s="298" customFormat="1" ht="115.5" hidden="1" customHeight="1">
      <c r="A111" s="342" t="s">
        <v>1361</v>
      </c>
      <c r="B111" s="253" t="s">
        <v>14</v>
      </c>
      <c r="C111" s="328">
        <v>42661</v>
      </c>
      <c r="D111" s="328" t="s">
        <v>4308</v>
      </c>
      <c r="E111" s="342" t="s">
        <v>1077</v>
      </c>
      <c r="F111" s="301" t="s">
        <v>6674</v>
      </c>
      <c r="G111" s="44" t="s">
        <v>61</v>
      </c>
      <c r="H111" s="44" t="s">
        <v>62</v>
      </c>
      <c r="I111" s="44" t="s">
        <v>63</v>
      </c>
      <c r="J111" s="253" t="s">
        <v>59</v>
      </c>
      <c r="K111" s="340">
        <v>1</v>
      </c>
      <c r="L111" s="825">
        <v>42795</v>
      </c>
      <c r="M111" s="825">
        <v>43100</v>
      </c>
      <c r="N111" s="275">
        <f t="shared" si="3"/>
        <v>44</v>
      </c>
      <c r="O111" s="389">
        <v>1</v>
      </c>
      <c r="P111" s="301" t="s">
        <v>1134</v>
      </c>
      <c r="Q111" s="301" t="s">
        <v>60</v>
      </c>
      <c r="R111" s="301" t="s">
        <v>9460</v>
      </c>
      <c r="S111" s="387">
        <f t="shared" si="2"/>
        <v>390</v>
      </c>
      <c r="T111" s="301" t="s">
        <v>937</v>
      </c>
      <c r="U111" s="301" t="s">
        <v>937</v>
      </c>
      <c r="V111" s="44" t="s">
        <v>6675</v>
      </c>
      <c r="W111" s="253" t="s">
        <v>968</v>
      </c>
      <c r="X111" s="253" t="s">
        <v>968</v>
      </c>
      <c r="Y111" s="253" t="s">
        <v>968</v>
      </c>
      <c r="Z111" s="253" t="s">
        <v>968</v>
      </c>
      <c r="AA111" s="253" t="s">
        <v>968</v>
      </c>
      <c r="AB111" s="253" t="s">
        <v>968</v>
      </c>
      <c r="AC111" s="253" t="s">
        <v>968</v>
      </c>
      <c r="AD111" s="253" t="s">
        <v>968</v>
      </c>
      <c r="AE111" s="253" t="s">
        <v>968</v>
      </c>
      <c r="AF111" s="253" t="s">
        <v>1817</v>
      </c>
      <c r="AG111" s="253" t="s">
        <v>968</v>
      </c>
      <c r="AH111" s="253" t="s">
        <v>1817</v>
      </c>
      <c r="AI111" s="253" t="s">
        <v>968</v>
      </c>
      <c r="AJ111" s="253" t="s">
        <v>968</v>
      </c>
      <c r="AK111" s="253" t="s">
        <v>968</v>
      </c>
      <c r="AL111" s="253" t="s">
        <v>2622</v>
      </c>
      <c r="AM111" s="253" t="s">
        <v>968</v>
      </c>
      <c r="AN111" s="253" t="s">
        <v>2622</v>
      </c>
      <c r="AO111" s="253" t="s">
        <v>968</v>
      </c>
      <c r="AP111" s="253" t="s">
        <v>1153</v>
      </c>
      <c r="AQ111" s="253" t="s">
        <v>968</v>
      </c>
      <c r="AR111" s="253" t="s">
        <v>1153</v>
      </c>
      <c r="AS111" s="253" t="s">
        <v>968</v>
      </c>
      <c r="AT111" s="253" t="s">
        <v>1153</v>
      </c>
      <c r="AU111" s="253" t="s">
        <v>968</v>
      </c>
      <c r="AV111" s="253" t="s">
        <v>1153</v>
      </c>
      <c r="AW111" s="253" t="s">
        <v>968</v>
      </c>
      <c r="AX111" s="253" t="s">
        <v>1153</v>
      </c>
      <c r="AY111" s="44" t="s">
        <v>968</v>
      </c>
      <c r="AZ111" s="269" t="s">
        <v>781</v>
      </c>
      <c r="BA111" s="336">
        <v>43122</v>
      </c>
      <c r="BB111" s="269" t="s">
        <v>4408</v>
      </c>
      <c r="BC111" s="340"/>
      <c r="BD111" s="297"/>
      <c r="BE111" s="297"/>
      <c r="BF111" s="297"/>
      <c r="BG111" s="297"/>
      <c r="BH111" s="280" t="s">
        <v>956</v>
      </c>
      <c r="BI111" s="340"/>
      <c r="BJ111" s="340"/>
      <c r="BO111" s="301"/>
      <c r="BP111" s="301"/>
      <c r="BQ111" s="301"/>
      <c r="BR111" s="301"/>
    </row>
    <row r="112" spans="1:70" s="298" customFormat="1" ht="115.5" hidden="1" customHeight="1">
      <c r="A112" s="342" t="s">
        <v>1362</v>
      </c>
      <c r="B112" s="253" t="s">
        <v>14</v>
      </c>
      <c r="C112" s="328">
        <v>42661</v>
      </c>
      <c r="D112" s="328" t="s">
        <v>4307</v>
      </c>
      <c r="E112" s="342" t="s">
        <v>1078</v>
      </c>
      <c r="F112" s="301" t="s">
        <v>6676</v>
      </c>
      <c r="G112" s="44" t="s">
        <v>64</v>
      </c>
      <c r="H112" s="44" t="s">
        <v>8895</v>
      </c>
      <c r="I112" s="44" t="s">
        <v>65</v>
      </c>
      <c r="J112" s="253" t="s">
        <v>66</v>
      </c>
      <c r="K112" s="340">
        <v>1</v>
      </c>
      <c r="L112" s="825">
        <v>42917</v>
      </c>
      <c r="M112" s="825">
        <v>43281</v>
      </c>
      <c r="N112" s="275">
        <f t="shared" si="3"/>
        <v>52</v>
      </c>
      <c r="O112" s="389">
        <v>1</v>
      </c>
      <c r="P112" s="301" t="s">
        <v>48</v>
      </c>
      <c r="Q112" s="301"/>
      <c r="R112" s="44" t="s">
        <v>1008</v>
      </c>
      <c r="S112" s="387">
        <f t="shared" si="2"/>
        <v>140</v>
      </c>
      <c r="T112" s="301" t="s">
        <v>937</v>
      </c>
      <c r="U112" s="301" t="s">
        <v>937</v>
      </c>
      <c r="V112" s="301" t="s">
        <v>6559</v>
      </c>
      <c r="W112" s="301" t="s">
        <v>9130</v>
      </c>
      <c r="X112" s="44" t="s">
        <v>67</v>
      </c>
      <c r="Y112" s="253" t="s">
        <v>971</v>
      </c>
      <c r="Z112" s="253" t="s">
        <v>971</v>
      </c>
      <c r="AA112" s="253" t="s">
        <v>971</v>
      </c>
      <c r="AB112" s="253" t="s">
        <v>971</v>
      </c>
      <c r="AC112" s="253" t="s">
        <v>971</v>
      </c>
      <c r="AD112" s="253" t="s">
        <v>971</v>
      </c>
      <c r="AE112" s="253" t="s">
        <v>971</v>
      </c>
      <c r="AF112" s="253" t="s">
        <v>1813</v>
      </c>
      <c r="AG112" s="253" t="s">
        <v>971</v>
      </c>
      <c r="AH112" s="253" t="s">
        <v>1813</v>
      </c>
      <c r="AI112" s="253" t="s">
        <v>971</v>
      </c>
      <c r="AJ112" s="253" t="s">
        <v>971</v>
      </c>
      <c r="AK112" s="253" t="s">
        <v>971</v>
      </c>
      <c r="AL112" s="253" t="s">
        <v>2622</v>
      </c>
      <c r="AM112" s="253" t="s">
        <v>971</v>
      </c>
      <c r="AN112" s="253" t="s">
        <v>2622</v>
      </c>
      <c r="AO112" s="253" t="s">
        <v>971</v>
      </c>
      <c r="AP112" s="253" t="s">
        <v>1153</v>
      </c>
      <c r="AQ112" s="253" t="s">
        <v>971</v>
      </c>
      <c r="AR112" s="253" t="s">
        <v>1153</v>
      </c>
      <c r="AS112" s="253" t="s">
        <v>971</v>
      </c>
      <c r="AT112" s="253" t="s">
        <v>1153</v>
      </c>
      <c r="AU112" s="253" t="s">
        <v>971</v>
      </c>
      <c r="AV112" s="253" t="s">
        <v>1153</v>
      </c>
      <c r="AW112" s="253" t="s">
        <v>971</v>
      </c>
      <c r="AX112" s="253" t="s">
        <v>1153</v>
      </c>
      <c r="AY112" s="44" t="s">
        <v>971</v>
      </c>
      <c r="AZ112" s="269" t="s">
        <v>781</v>
      </c>
      <c r="BA112" s="336">
        <v>43307</v>
      </c>
      <c r="BB112" s="269" t="s">
        <v>4408</v>
      </c>
      <c r="BC112" s="340"/>
      <c r="BD112" s="297"/>
      <c r="BE112" s="297"/>
      <c r="BF112" s="297"/>
      <c r="BG112" s="297"/>
      <c r="BH112" s="280" t="s">
        <v>956</v>
      </c>
      <c r="BI112" s="340"/>
      <c r="BJ112" s="340"/>
      <c r="BO112" s="301"/>
      <c r="BP112" s="301"/>
      <c r="BQ112" s="301"/>
      <c r="BR112" s="301"/>
    </row>
    <row r="113" spans="1:70" s="298" customFormat="1" ht="115.5" hidden="1" customHeight="1">
      <c r="A113" s="342" t="s">
        <v>1363</v>
      </c>
      <c r="B113" s="253" t="s">
        <v>14</v>
      </c>
      <c r="C113" s="328">
        <v>42661</v>
      </c>
      <c r="D113" s="328" t="s">
        <v>4308</v>
      </c>
      <c r="E113" s="342" t="s">
        <v>1080</v>
      </c>
      <c r="F113" s="301" t="s">
        <v>8896</v>
      </c>
      <c r="G113" s="44" t="s">
        <v>61</v>
      </c>
      <c r="H113" s="44" t="s">
        <v>62</v>
      </c>
      <c r="I113" s="44" t="s">
        <v>63</v>
      </c>
      <c r="J113" s="253" t="s">
        <v>59</v>
      </c>
      <c r="K113" s="340">
        <v>1</v>
      </c>
      <c r="L113" s="825">
        <v>42795</v>
      </c>
      <c r="M113" s="825">
        <v>43100</v>
      </c>
      <c r="N113" s="275">
        <f t="shared" si="3"/>
        <v>44</v>
      </c>
      <c r="O113" s="389">
        <v>1</v>
      </c>
      <c r="P113" s="301" t="s">
        <v>1134</v>
      </c>
      <c r="Q113" s="301" t="s">
        <v>60</v>
      </c>
      <c r="R113" s="301" t="s">
        <v>6677</v>
      </c>
      <c r="S113" s="387">
        <f t="shared" si="2"/>
        <v>390</v>
      </c>
      <c r="T113" s="301" t="s">
        <v>937</v>
      </c>
      <c r="U113" s="301" t="s">
        <v>937</v>
      </c>
      <c r="V113" s="44" t="s">
        <v>6678</v>
      </c>
      <c r="W113" s="253" t="s">
        <v>968</v>
      </c>
      <c r="X113" s="253" t="s">
        <v>968</v>
      </c>
      <c r="Y113" s="253" t="s">
        <v>968</v>
      </c>
      <c r="Z113" s="253" t="s">
        <v>968</v>
      </c>
      <c r="AA113" s="253" t="s">
        <v>968</v>
      </c>
      <c r="AB113" s="253" t="s">
        <v>968</v>
      </c>
      <c r="AC113" s="253" t="s">
        <v>968</v>
      </c>
      <c r="AD113" s="253" t="s">
        <v>968</v>
      </c>
      <c r="AE113" s="253" t="s">
        <v>968</v>
      </c>
      <c r="AF113" s="253" t="s">
        <v>1817</v>
      </c>
      <c r="AG113" s="253" t="s">
        <v>968</v>
      </c>
      <c r="AH113" s="253" t="s">
        <v>1817</v>
      </c>
      <c r="AI113" s="253" t="s">
        <v>968</v>
      </c>
      <c r="AJ113" s="253" t="s">
        <v>968</v>
      </c>
      <c r="AK113" s="253" t="s">
        <v>968</v>
      </c>
      <c r="AL113" s="253" t="s">
        <v>2622</v>
      </c>
      <c r="AM113" s="253" t="s">
        <v>968</v>
      </c>
      <c r="AN113" s="253" t="s">
        <v>2622</v>
      </c>
      <c r="AO113" s="253" t="s">
        <v>968</v>
      </c>
      <c r="AP113" s="253" t="s">
        <v>1153</v>
      </c>
      <c r="AQ113" s="253" t="s">
        <v>968</v>
      </c>
      <c r="AR113" s="253" t="s">
        <v>1153</v>
      </c>
      <c r="AS113" s="253" t="s">
        <v>968</v>
      </c>
      <c r="AT113" s="253" t="s">
        <v>1153</v>
      </c>
      <c r="AU113" s="253" t="s">
        <v>968</v>
      </c>
      <c r="AV113" s="253" t="s">
        <v>1153</v>
      </c>
      <c r="AW113" s="253" t="s">
        <v>968</v>
      </c>
      <c r="AX113" s="253" t="s">
        <v>1153</v>
      </c>
      <c r="AY113" s="44" t="s">
        <v>968</v>
      </c>
      <c r="AZ113" s="269" t="s">
        <v>781</v>
      </c>
      <c r="BA113" s="336">
        <v>43122</v>
      </c>
      <c r="BB113" s="269" t="s">
        <v>4408</v>
      </c>
      <c r="BC113" s="340"/>
      <c r="BD113" s="297"/>
      <c r="BE113" s="297"/>
      <c r="BF113" s="297"/>
      <c r="BG113" s="297"/>
      <c r="BH113" s="280" t="s">
        <v>956</v>
      </c>
      <c r="BI113" s="340"/>
      <c r="BJ113" s="340"/>
      <c r="BO113" s="301"/>
      <c r="BP113" s="301"/>
      <c r="BQ113" s="301"/>
      <c r="BR113" s="301"/>
    </row>
    <row r="114" spans="1:70" s="298" customFormat="1" ht="115.5" hidden="1" customHeight="1">
      <c r="A114" s="342" t="s">
        <v>1364</v>
      </c>
      <c r="B114" s="253" t="s">
        <v>14</v>
      </c>
      <c r="C114" s="328">
        <v>42661</v>
      </c>
      <c r="D114" s="328" t="s">
        <v>4308</v>
      </c>
      <c r="E114" s="342" t="s">
        <v>1081</v>
      </c>
      <c r="F114" s="301" t="s">
        <v>8897</v>
      </c>
      <c r="G114" s="44" t="s">
        <v>56</v>
      </c>
      <c r="H114" s="44" t="s">
        <v>57</v>
      </c>
      <c r="I114" s="44" t="s">
        <v>58</v>
      </c>
      <c r="J114" s="253" t="s">
        <v>59</v>
      </c>
      <c r="K114" s="340">
        <v>1</v>
      </c>
      <c r="L114" s="825">
        <v>42795</v>
      </c>
      <c r="M114" s="825">
        <v>42978</v>
      </c>
      <c r="N114" s="275">
        <f t="shared" si="3"/>
        <v>27</v>
      </c>
      <c r="O114" s="389">
        <v>1</v>
      </c>
      <c r="P114" s="301" t="s">
        <v>1134</v>
      </c>
      <c r="Q114" s="301" t="s">
        <v>60</v>
      </c>
      <c r="R114" s="301" t="s">
        <v>6679</v>
      </c>
      <c r="S114" s="387">
        <f t="shared" si="2"/>
        <v>162</v>
      </c>
      <c r="T114" s="301" t="s">
        <v>937</v>
      </c>
      <c r="U114" s="301" t="s">
        <v>937</v>
      </c>
      <c r="V114" s="44" t="s">
        <v>6680</v>
      </c>
      <c r="W114" s="253" t="s">
        <v>968</v>
      </c>
      <c r="X114" s="253" t="s">
        <v>968</v>
      </c>
      <c r="Y114" s="253" t="s">
        <v>968</v>
      </c>
      <c r="Z114" s="253" t="s">
        <v>968</v>
      </c>
      <c r="AA114" s="253" t="s">
        <v>968</v>
      </c>
      <c r="AB114" s="253" t="s">
        <v>968</v>
      </c>
      <c r="AC114" s="253" t="s">
        <v>968</v>
      </c>
      <c r="AD114" s="253" t="s">
        <v>968</v>
      </c>
      <c r="AE114" s="253" t="s">
        <v>968</v>
      </c>
      <c r="AF114" s="253" t="s">
        <v>1817</v>
      </c>
      <c r="AG114" s="253" t="s">
        <v>968</v>
      </c>
      <c r="AH114" s="253" t="s">
        <v>1817</v>
      </c>
      <c r="AI114" s="253" t="s">
        <v>968</v>
      </c>
      <c r="AJ114" s="253" t="s">
        <v>968</v>
      </c>
      <c r="AK114" s="253" t="s">
        <v>968</v>
      </c>
      <c r="AL114" s="253" t="s">
        <v>2622</v>
      </c>
      <c r="AM114" s="253" t="s">
        <v>968</v>
      </c>
      <c r="AN114" s="253" t="s">
        <v>2622</v>
      </c>
      <c r="AO114" s="253" t="s">
        <v>968</v>
      </c>
      <c r="AP114" s="253" t="s">
        <v>1153</v>
      </c>
      <c r="AQ114" s="253" t="s">
        <v>968</v>
      </c>
      <c r="AR114" s="253" t="s">
        <v>1153</v>
      </c>
      <c r="AS114" s="253" t="s">
        <v>968</v>
      </c>
      <c r="AT114" s="253" t="s">
        <v>1153</v>
      </c>
      <c r="AU114" s="253" t="s">
        <v>968</v>
      </c>
      <c r="AV114" s="253" t="s">
        <v>1153</v>
      </c>
      <c r="AW114" s="253" t="s">
        <v>968</v>
      </c>
      <c r="AX114" s="253" t="s">
        <v>1153</v>
      </c>
      <c r="AY114" s="44" t="s">
        <v>968</v>
      </c>
      <c r="AZ114" s="269" t="s">
        <v>781</v>
      </c>
      <c r="BA114" s="336">
        <v>43122</v>
      </c>
      <c r="BB114" s="269" t="s">
        <v>4408</v>
      </c>
      <c r="BC114" s="340"/>
      <c r="BD114" s="297"/>
      <c r="BE114" s="297"/>
      <c r="BF114" s="297"/>
      <c r="BG114" s="297"/>
      <c r="BH114" s="280" t="s">
        <v>956</v>
      </c>
      <c r="BI114" s="340"/>
      <c r="BJ114" s="340"/>
      <c r="BO114" s="301"/>
      <c r="BP114" s="301"/>
      <c r="BQ114" s="301"/>
      <c r="BR114" s="301"/>
    </row>
    <row r="115" spans="1:70" s="298" customFormat="1" ht="115.5" hidden="1" customHeight="1">
      <c r="A115" s="342" t="s">
        <v>1365</v>
      </c>
      <c r="B115" s="253" t="s">
        <v>14</v>
      </c>
      <c r="C115" s="328">
        <v>42661</v>
      </c>
      <c r="D115" s="328" t="s">
        <v>4307</v>
      </c>
      <c r="E115" s="342" t="s">
        <v>1082</v>
      </c>
      <c r="F115" s="301" t="s">
        <v>6681</v>
      </c>
      <c r="G115" s="44" t="s">
        <v>56</v>
      </c>
      <c r="H115" s="44" t="s">
        <v>57</v>
      </c>
      <c r="I115" s="44" t="s">
        <v>58</v>
      </c>
      <c r="J115" s="253" t="s">
        <v>59</v>
      </c>
      <c r="K115" s="340">
        <v>1</v>
      </c>
      <c r="L115" s="825">
        <v>42917</v>
      </c>
      <c r="M115" s="825">
        <v>43039</v>
      </c>
      <c r="N115" s="275">
        <f t="shared" si="3"/>
        <v>18</v>
      </c>
      <c r="O115" s="389">
        <v>1</v>
      </c>
      <c r="P115" s="301" t="s">
        <v>1134</v>
      </c>
      <c r="Q115" s="301" t="s">
        <v>60</v>
      </c>
      <c r="R115" s="301" t="s">
        <v>6682</v>
      </c>
      <c r="S115" s="387">
        <f t="shared" si="2"/>
        <v>162</v>
      </c>
      <c r="T115" s="301" t="s">
        <v>937</v>
      </c>
      <c r="U115" s="301" t="s">
        <v>937</v>
      </c>
      <c r="V115" s="44" t="s">
        <v>6680</v>
      </c>
      <c r="W115" s="253" t="s">
        <v>968</v>
      </c>
      <c r="X115" s="253" t="s">
        <v>968</v>
      </c>
      <c r="Y115" s="253" t="s">
        <v>968</v>
      </c>
      <c r="Z115" s="253" t="s">
        <v>968</v>
      </c>
      <c r="AA115" s="253" t="s">
        <v>968</v>
      </c>
      <c r="AB115" s="253" t="s">
        <v>968</v>
      </c>
      <c r="AC115" s="253" t="s">
        <v>968</v>
      </c>
      <c r="AD115" s="253" t="s">
        <v>968</v>
      </c>
      <c r="AE115" s="253" t="s">
        <v>968</v>
      </c>
      <c r="AF115" s="253" t="s">
        <v>1817</v>
      </c>
      <c r="AG115" s="253" t="s">
        <v>968</v>
      </c>
      <c r="AH115" s="253" t="s">
        <v>1817</v>
      </c>
      <c r="AI115" s="253" t="s">
        <v>968</v>
      </c>
      <c r="AJ115" s="253" t="s">
        <v>968</v>
      </c>
      <c r="AK115" s="253" t="s">
        <v>968</v>
      </c>
      <c r="AL115" s="253" t="s">
        <v>2622</v>
      </c>
      <c r="AM115" s="253" t="s">
        <v>968</v>
      </c>
      <c r="AN115" s="253" t="s">
        <v>2622</v>
      </c>
      <c r="AO115" s="253" t="s">
        <v>968</v>
      </c>
      <c r="AP115" s="253" t="s">
        <v>1153</v>
      </c>
      <c r="AQ115" s="253" t="s">
        <v>968</v>
      </c>
      <c r="AR115" s="253" t="s">
        <v>1153</v>
      </c>
      <c r="AS115" s="253" t="s">
        <v>968</v>
      </c>
      <c r="AT115" s="253" t="s">
        <v>1153</v>
      </c>
      <c r="AU115" s="253" t="s">
        <v>968</v>
      </c>
      <c r="AV115" s="253" t="s">
        <v>1153</v>
      </c>
      <c r="AW115" s="253" t="s">
        <v>968</v>
      </c>
      <c r="AX115" s="253" t="s">
        <v>1153</v>
      </c>
      <c r="AY115" s="44" t="s">
        <v>968</v>
      </c>
      <c r="AZ115" s="269" t="s">
        <v>781</v>
      </c>
      <c r="BA115" s="336">
        <v>43122</v>
      </c>
      <c r="BB115" s="269" t="s">
        <v>4408</v>
      </c>
      <c r="BC115" s="340"/>
      <c r="BD115" s="297"/>
      <c r="BE115" s="297"/>
      <c r="BF115" s="297"/>
      <c r="BG115" s="297"/>
      <c r="BH115" s="280" t="s">
        <v>956</v>
      </c>
      <c r="BI115" s="340"/>
      <c r="BJ115" s="340"/>
      <c r="BO115" s="301"/>
      <c r="BP115" s="301"/>
      <c r="BQ115" s="301"/>
      <c r="BR115" s="301"/>
    </row>
    <row r="116" spans="1:70" s="298" customFormat="1" ht="115.5" hidden="1" customHeight="1">
      <c r="A116" s="342" t="s">
        <v>1366</v>
      </c>
      <c r="B116" s="253" t="s">
        <v>14</v>
      </c>
      <c r="C116" s="328">
        <v>42661</v>
      </c>
      <c r="D116" s="328" t="s">
        <v>4308</v>
      </c>
      <c r="E116" s="342" t="s">
        <v>1017</v>
      </c>
      <c r="F116" s="301" t="s">
        <v>8898</v>
      </c>
      <c r="G116" s="44" t="s">
        <v>68</v>
      </c>
      <c r="H116" s="44" t="s">
        <v>69</v>
      </c>
      <c r="I116" s="44" t="s">
        <v>70</v>
      </c>
      <c r="J116" s="253" t="s">
        <v>66</v>
      </c>
      <c r="K116" s="340">
        <v>1</v>
      </c>
      <c r="L116" s="825">
        <v>42917</v>
      </c>
      <c r="M116" s="825">
        <v>43039</v>
      </c>
      <c r="N116" s="275">
        <f t="shared" si="3"/>
        <v>18</v>
      </c>
      <c r="O116" s="389">
        <v>1</v>
      </c>
      <c r="P116" s="301" t="s">
        <v>71</v>
      </c>
      <c r="Q116" s="301" t="s">
        <v>60</v>
      </c>
      <c r="R116" s="301" t="s">
        <v>6683</v>
      </c>
      <c r="S116" s="387">
        <f t="shared" si="2"/>
        <v>390</v>
      </c>
      <c r="T116" s="301" t="s">
        <v>937</v>
      </c>
      <c r="U116" s="301" t="s">
        <v>937</v>
      </c>
      <c r="V116" s="44" t="s">
        <v>6684</v>
      </c>
      <c r="W116" s="253" t="s">
        <v>968</v>
      </c>
      <c r="X116" s="253" t="s">
        <v>968</v>
      </c>
      <c r="Y116" s="253" t="s">
        <v>968</v>
      </c>
      <c r="Z116" s="253" t="s">
        <v>968</v>
      </c>
      <c r="AA116" s="253" t="s">
        <v>968</v>
      </c>
      <c r="AB116" s="253" t="s">
        <v>968</v>
      </c>
      <c r="AC116" s="253" t="s">
        <v>968</v>
      </c>
      <c r="AD116" s="253" t="s">
        <v>968</v>
      </c>
      <c r="AE116" s="253" t="s">
        <v>968</v>
      </c>
      <c r="AF116" s="253" t="s">
        <v>1817</v>
      </c>
      <c r="AG116" s="253" t="s">
        <v>968</v>
      </c>
      <c r="AH116" s="253" t="s">
        <v>1817</v>
      </c>
      <c r="AI116" s="253" t="s">
        <v>968</v>
      </c>
      <c r="AJ116" s="253" t="s">
        <v>968</v>
      </c>
      <c r="AK116" s="253" t="s">
        <v>968</v>
      </c>
      <c r="AL116" s="253" t="s">
        <v>2622</v>
      </c>
      <c r="AM116" s="253" t="s">
        <v>968</v>
      </c>
      <c r="AN116" s="253" t="s">
        <v>2622</v>
      </c>
      <c r="AO116" s="253" t="s">
        <v>968</v>
      </c>
      <c r="AP116" s="253" t="s">
        <v>1153</v>
      </c>
      <c r="AQ116" s="253" t="s">
        <v>968</v>
      </c>
      <c r="AR116" s="253" t="s">
        <v>1153</v>
      </c>
      <c r="AS116" s="253" t="s">
        <v>968</v>
      </c>
      <c r="AT116" s="253" t="s">
        <v>1153</v>
      </c>
      <c r="AU116" s="253" t="s">
        <v>968</v>
      </c>
      <c r="AV116" s="253" t="s">
        <v>1153</v>
      </c>
      <c r="AW116" s="253" t="s">
        <v>968</v>
      </c>
      <c r="AX116" s="253" t="s">
        <v>1153</v>
      </c>
      <c r="AY116" s="44" t="s">
        <v>968</v>
      </c>
      <c r="AZ116" s="269" t="s">
        <v>781</v>
      </c>
      <c r="BA116" s="336">
        <v>43122</v>
      </c>
      <c r="BB116" s="269" t="s">
        <v>4408</v>
      </c>
      <c r="BC116" s="340"/>
      <c r="BD116" s="297"/>
      <c r="BE116" s="297"/>
      <c r="BF116" s="297"/>
      <c r="BG116" s="297"/>
      <c r="BH116" s="280" t="s">
        <v>956</v>
      </c>
      <c r="BI116" s="340"/>
      <c r="BJ116" s="340"/>
      <c r="BO116" s="301"/>
      <c r="BP116" s="301"/>
      <c r="BQ116" s="301"/>
      <c r="BR116" s="301"/>
    </row>
    <row r="117" spans="1:70" s="298" customFormat="1" ht="115.5" hidden="1" customHeight="1">
      <c r="A117" s="342" t="s">
        <v>1367</v>
      </c>
      <c r="B117" s="253" t="s">
        <v>14</v>
      </c>
      <c r="C117" s="328">
        <v>42661</v>
      </c>
      <c r="D117" s="328" t="s">
        <v>4308</v>
      </c>
      <c r="E117" s="342" t="s">
        <v>1083</v>
      </c>
      <c r="F117" s="301" t="s">
        <v>8899</v>
      </c>
      <c r="G117" s="44" t="s">
        <v>68</v>
      </c>
      <c r="H117" s="44" t="s">
        <v>69</v>
      </c>
      <c r="I117" s="44" t="s">
        <v>72</v>
      </c>
      <c r="J117" s="253" t="s">
        <v>66</v>
      </c>
      <c r="K117" s="340">
        <v>1</v>
      </c>
      <c r="L117" s="825">
        <v>42917</v>
      </c>
      <c r="M117" s="825">
        <v>43069</v>
      </c>
      <c r="N117" s="275">
        <f t="shared" si="3"/>
        <v>22</v>
      </c>
      <c r="O117" s="389">
        <v>1</v>
      </c>
      <c r="P117" s="301" t="s">
        <v>71</v>
      </c>
      <c r="Q117" s="301" t="s">
        <v>60</v>
      </c>
      <c r="R117" s="301" t="s">
        <v>6685</v>
      </c>
      <c r="S117" s="387">
        <f t="shared" si="2"/>
        <v>389</v>
      </c>
      <c r="T117" s="301" t="s">
        <v>937</v>
      </c>
      <c r="U117" s="301" t="s">
        <v>937</v>
      </c>
      <c r="V117" s="44" t="s">
        <v>6684</v>
      </c>
      <c r="W117" s="253" t="s">
        <v>968</v>
      </c>
      <c r="X117" s="253" t="s">
        <v>968</v>
      </c>
      <c r="Y117" s="253" t="s">
        <v>968</v>
      </c>
      <c r="Z117" s="253" t="s">
        <v>968</v>
      </c>
      <c r="AA117" s="253" t="s">
        <v>968</v>
      </c>
      <c r="AB117" s="253" t="s">
        <v>968</v>
      </c>
      <c r="AC117" s="253" t="s">
        <v>968</v>
      </c>
      <c r="AD117" s="253" t="s">
        <v>968</v>
      </c>
      <c r="AE117" s="253" t="s">
        <v>968</v>
      </c>
      <c r="AF117" s="253" t="s">
        <v>1817</v>
      </c>
      <c r="AG117" s="253" t="s">
        <v>968</v>
      </c>
      <c r="AH117" s="253" t="s">
        <v>1817</v>
      </c>
      <c r="AI117" s="253" t="s">
        <v>968</v>
      </c>
      <c r="AJ117" s="253" t="s">
        <v>968</v>
      </c>
      <c r="AK117" s="253" t="s">
        <v>968</v>
      </c>
      <c r="AL117" s="253" t="s">
        <v>2622</v>
      </c>
      <c r="AM117" s="253" t="s">
        <v>968</v>
      </c>
      <c r="AN117" s="253" t="s">
        <v>2622</v>
      </c>
      <c r="AO117" s="253" t="s">
        <v>968</v>
      </c>
      <c r="AP117" s="253" t="s">
        <v>1153</v>
      </c>
      <c r="AQ117" s="253" t="s">
        <v>968</v>
      </c>
      <c r="AR117" s="253" t="s">
        <v>1153</v>
      </c>
      <c r="AS117" s="253" t="s">
        <v>968</v>
      </c>
      <c r="AT117" s="253" t="s">
        <v>1153</v>
      </c>
      <c r="AU117" s="253" t="s">
        <v>968</v>
      </c>
      <c r="AV117" s="253" t="s">
        <v>1153</v>
      </c>
      <c r="AW117" s="253" t="s">
        <v>968</v>
      </c>
      <c r="AX117" s="253" t="s">
        <v>1153</v>
      </c>
      <c r="AY117" s="44" t="s">
        <v>968</v>
      </c>
      <c r="AZ117" s="269" t="s">
        <v>781</v>
      </c>
      <c r="BA117" s="336">
        <v>43122</v>
      </c>
      <c r="BB117" s="269" t="s">
        <v>4408</v>
      </c>
      <c r="BC117" s="340"/>
      <c r="BD117" s="297"/>
      <c r="BE117" s="297"/>
      <c r="BF117" s="297"/>
      <c r="BG117" s="297"/>
      <c r="BH117" s="280" t="s">
        <v>956</v>
      </c>
      <c r="BI117" s="340"/>
      <c r="BJ117" s="340"/>
      <c r="BO117" s="301"/>
      <c r="BP117" s="301"/>
      <c r="BQ117" s="301"/>
      <c r="BR117" s="301"/>
    </row>
    <row r="118" spans="1:70" s="298" customFormat="1" ht="115.5" hidden="1" customHeight="1">
      <c r="A118" s="342" t="s">
        <v>1368</v>
      </c>
      <c r="B118" s="253" t="s">
        <v>14</v>
      </c>
      <c r="C118" s="328">
        <v>42661</v>
      </c>
      <c r="D118" s="328" t="s">
        <v>4308</v>
      </c>
      <c r="E118" s="342" t="s">
        <v>1084</v>
      </c>
      <c r="F118" s="301" t="s">
        <v>6686</v>
      </c>
      <c r="G118" s="44" t="s">
        <v>8900</v>
      </c>
      <c r="H118" s="44" t="s">
        <v>73</v>
      </c>
      <c r="I118" s="44" t="s">
        <v>73</v>
      </c>
      <c r="J118" s="253" t="s">
        <v>66</v>
      </c>
      <c r="K118" s="340">
        <v>1</v>
      </c>
      <c r="L118" s="825">
        <v>42795</v>
      </c>
      <c r="M118" s="825">
        <v>43100</v>
      </c>
      <c r="N118" s="275">
        <f t="shared" si="3"/>
        <v>44</v>
      </c>
      <c r="O118" s="389">
        <v>1</v>
      </c>
      <c r="P118" s="301" t="s">
        <v>71</v>
      </c>
      <c r="Q118" s="301" t="s">
        <v>60</v>
      </c>
      <c r="R118" s="301" t="s">
        <v>6687</v>
      </c>
      <c r="S118" s="387">
        <f t="shared" si="2"/>
        <v>195</v>
      </c>
      <c r="T118" s="301" t="s">
        <v>937</v>
      </c>
      <c r="U118" s="301" t="s">
        <v>937</v>
      </c>
      <c r="V118" s="44" t="s">
        <v>6688</v>
      </c>
      <c r="W118" s="253" t="s">
        <v>968</v>
      </c>
      <c r="X118" s="253" t="s">
        <v>968</v>
      </c>
      <c r="Y118" s="253" t="s">
        <v>968</v>
      </c>
      <c r="Z118" s="253" t="s">
        <v>968</v>
      </c>
      <c r="AA118" s="253" t="s">
        <v>968</v>
      </c>
      <c r="AB118" s="253" t="s">
        <v>968</v>
      </c>
      <c r="AC118" s="253" t="s">
        <v>968</v>
      </c>
      <c r="AD118" s="253" t="s">
        <v>968</v>
      </c>
      <c r="AE118" s="253" t="s">
        <v>968</v>
      </c>
      <c r="AF118" s="253" t="s">
        <v>1817</v>
      </c>
      <c r="AG118" s="253" t="s">
        <v>968</v>
      </c>
      <c r="AH118" s="253" t="s">
        <v>1817</v>
      </c>
      <c r="AI118" s="253" t="s">
        <v>968</v>
      </c>
      <c r="AJ118" s="253" t="s">
        <v>968</v>
      </c>
      <c r="AK118" s="253" t="s">
        <v>968</v>
      </c>
      <c r="AL118" s="253" t="s">
        <v>2622</v>
      </c>
      <c r="AM118" s="253" t="s">
        <v>968</v>
      </c>
      <c r="AN118" s="253" t="s">
        <v>2622</v>
      </c>
      <c r="AO118" s="253" t="s">
        <v>968</v>
      </c>
      <c r="AP118" s="253" t="s">
        <v>1153</v>
      </c>
      <c r="AQ118" s="253" t="s">
        <v>968</v>
      </c>
      <c r="AR118" s="253" t="s">
        <v>1153</v>
      </c>
      <c r="AS118" s="253" t="s">
        <v>968</v>
      </c>
      <c r="AT118" s="253" t="s">
        <v>1153</v>
      </c>
      <c r="AU118" s="253" t="s">
        <v>968</v>
      </c>
      <c r="AV118" s="253" t="s">
        <v>1153</v>
      </c>
      <c r="AW118" s="253" t="s">
        <v>968</v>
      </c>
      <c r="AX118" s="253" t="s">
        <v>1153</v>
      </c>
      <c r="AY118" s="44" t="s">
        <v>968</v>
      </c>
      <c r="AZ118" s="269" t="s">
        <v>781</v>
      </c>
      <c r="BA118" s="336">
        <v>43122</v>
      </c>
      <c r="BB118" s="269" t="s">
        <v>4408</v>
      </c>
      <c r="BC118" s="340"/>
      <c r="BD118" s="297"/>
      <c r="BE118" s="297"/>
      <c r="BF118" s="297"/>
      <c r="BG118" s="297"/>
      <c r="BH118" s="280" t="s">
        <v>956</v>
      </c>
      <c r="BI118" s="340"/>
      <c r="BJ118" s="340"/>
      <c r="BO118" s="301"/>
      <c r="BP118" s="301"/>
      <c r="BQ118" s="301"/>
      <c r="BR118" s="301"/>
    </row>
    <row r="119" spans="1:70" s="298" customFormat="1" ht="115.5" hidden="1" customHeight="1">
      <c r="A119" s="342" t="s">
        <v>1369</v>
      </c>
      <c r="B119" s="253" t="s">
        <v>14</v>
      </c>
      <c r="C119" s="328">
        <v>42661</v>
      </c>
      <c r="D119" s="328" t="s">
        <v>4308</v>
      </c>
      <c r="E119" s="342" t="s">
        <v>1085</v>
      </c>
      <c r="F119" s="301" t="s">
        <v>8901</v>
      </c>
      <c r="G119" s="44" t="s">
        <v>61</v>
      </c>
      <c r="H119" s="44" t="s">
        <v>62</v>
      </c>
      <c r="I119" s="44" t="s">
        <v>63</v>
      </c>
      <c r="J119" s="253" t="s">
        <v>59</v>
      </c>
      <c r="K119" s="340">
        <v>1</v>
      </c>
      <c r="L119" s="825">
        <v>42795</v>
      </c>
      <c r="M119" s="825">
        <v>43100</v>
      </c>
      <c r="N119" s="275">
        <f t="shared" si="3"/>
        <v>44</v>
      </c>
      <c r="O119" s="389">
        <v>1</v>
      </c>
      <c r="P119" s="301" t="s">
        <v>1134</v>
      </c>
      <c r="Q119" s="301" t="s">
        <v>60</v>
      </c>
      <c r="R119" s="301" t="s">
        <v>6689</v>
      </c>
      <c r="S119" s="387">
        <f t="shared" si="2"/>
        <v>390</v>
      </c>
      <c r="T119" s="301" t="s">
        <v>937</v>
      </c>
      <c r="U119" s="301" t="s">
        <v>937</v>
      </c>
      <c r="V119" s="44" t="s">
        <v>6678</v>
      </c>
      <c r="W119" s="253" t="s">
        <v>968</v>
      </c>
      <c r="X119" s="253" t="s">
        <v>968</v>
      </c>
      <c r="Y119" s="253" t="s">
        <v>968</v>
      </c>
      <c r="Z119" s="253" t="s">
        <v>968</v>
      </c>
      <c r="AA119" s="253" t="s">
        <v>968</v>
      </c>
      <c r="AB119" s="253" t="s">
        <v>968</v>
      </c>
      <c r="AC119" s="253" t="s">
        <v>968</v>
      </c>
      <c r="AD119" s="253" t="s">
        <v>968</v>
      </c>
      <c r="AE119" s="253" t="s">
        <v>968</v>
      </c>
      <c r="AF119" s="253" t="s">
        <v>1817</v>
      </c>
      <c r="AG119" s="253" t="s">
        <v>968</v>
      </c>
      <c r="AH119" s="253" t="s">
        <v>1817</v>
      </c>
      <c r="AI119" s="253" t="s">
        <v>968</v>
      </c>
      <c r="AJ119" s="253" t="s">
        <v>968</v>
      </c>
      <c r="AK119" s="253" t="s">
        <v>968</v>
      </c>
      <c r="AL119" s="253" t="s">
        <v>2622</v>
      </c>
      <c r="AM119" s="253" t="s">
        <v>968</v>
      </c>
      <c r="AN119" s="253" t="s">
        <v>2622</v>
      </c>
      <c r="AO119" s="253" t="s">
        <v>968</v>
      </c>
      <c r="AP119" s="253" t="s">
        <v>1153</v>
      </c>
      <c r="AQ119" s="253" t="s">
        <v>968</v>
      </c>
      <c r="AR119" s="253" t="s">
        <v>1153</v>
      </c>
      <c r="AS119" s="253" t="s">
        <v>968</v>
      </c>
      <c r="AT119" s="253" t="s">
        <v>1153</v>
      </c>
      <c r="AU119" s="253" t="s">
        <v>968</v>
      </c>
      <c r="AV119" s="253" t="s">
        <v>1153</v>
      </c>
      <c r="AW119" s="253" t="s">
        <v>968</v>
      </c>
      <c r="AX119" s="253" t="s">
        <v>1153</v>
      </c>
      <c r="AY119" s="44" t="s">
        <v>968</v>
      </c>
      <c r="AZ119" s="269" t="s">
        <v>781</v>
      </c>
      <c r="BA119" s="336">
        <v>43122</v>
      </c>
      <c r="BB119" s="269" t="s">
        <v>4408</v>
      </c>
      <c r="BC119" s="340"/>
      <c r="BD119" s="297"/>
      <c r="BE119" s="297"/>
      <c r="BF119" s="297"/>
      <c r="BG119" s="297"/>
      <c r="BH119" s="280" t="s">
        <v>956</v>
      </c>
      <c r="BI119" s="340"/>
      <c r="BJ119" s="340"/>
      <c r="BO119" s="301"/>
      <c r="BP119" s="301"/>
      <c r="BQ119" s="301"/>
      <c r="BR119" s="301"/>
    </row>
    <row r="120" spans="1:70" s="298" customFormat="1" ht="115.5" hidden="1" customHeight="1">
      <c r="A120" s="342" t="s">
        <v>1370</v>
      </c>
      <c r="B120" s="253" t="s">
        <v>14</v>
      </c>
      <c r="C120" s="328">
        <v>42661</v>
      </c>
      <c r="D120" s="328" t="s">
        <v>4308</v>
      </c>
      <c r="E120" s="342" t="s">
        <v>1086</v>
      </c>
      <c r="F120" s="301" t="s">
        <v>8902</v>
      </c>
      <c r="G120" s="44" t="s">
        <v>61</v>
      </c>
      <c r="H120" s="44" t="s">
        <v>62</v>
      </c>
      <c r="I120" s="44" t="s">
        <v>63</v>
      </c>
      <c r="J120" s="253" t="s">
        <v>59</v>
      </c>
      <c r="K120" s="340">
        <v>1</v>
      </c>
      <c r="L120" s="825">
        <v>42795</v>
      </c>
      <c r="M120" s="825">
        <v>43100</v>
      </c>
      <c r="N120" s="275">
        <f t="shared" si="3"/>
        <v>44</v>
      </c>
      <c r="O120" s="389">
        <v>1</v>
      </c>
      <c r="P120" s="301" t="s">
        <v>1134</v>
      </c>
      <c r="Q120" s="301" t="s">
        <v>60</v>
      </c>
      <c r="R120" s="301" t="s">
        <v>6682</v>
      </c>
      <c r="S120" s="387">
        <f t="shared" si="2"/>
        <v>162</v>
      </c>
      <c r="T120" s="301" t="s">
        <v>937</v>
      </c>
      <c r="U120" s="301" t="s">
        <v>937</v>
      </c>
      <c r="V120" s="44" t="s">
        <v>6690</v>
      </c>
      <c r="W120" s="253" t="s">
        <v>968</v>
      </c>
      <c r="X120" s="253" t="s">
        <v>968</v>
      </c>
      <c r="Y120" s="253" t="s">
        <v>968</v>
      </c>
      <c r="Z120" s="253" t="s">
        <v>968</v>
      </c>
      <c r="AA120" s="253" t="s">
        <v>968</v>
      </c>
      <c r="AB120" s="253" t="s">
        <v>968</v>
      </c>
      <c r="AC120" s="253" t="s">
        <v>968</v>
      </c>
      <c r="AD120" s="253" t="s">
        <v>968</v>
      </c>
      <c r="AE120" s="253" t="s">
        <v>968</v>
      </c>
      <c r="AF120" s="253" t="s">
        <v>1817</v>
      </c>
      <c r="AG120" s="253" t="s">
        <v>968</v>
      </c>
      <c r="AH120" s="253" t="s">
        <v>1817</v>
      </c>
      <c r="AI120" s="253" t="s">
        <v>968</v>
      </c>
      <c r="AJ120" s="253" t="s">
        <v>968</v>
      </c>
      <c r="AK120" s="253" t="s">
        <v>968</v>
      </c>
      <c r="AL120" s="253" t="s">
        <v>2622</v>
      </c>
      <c r="AM120" s="253" t="s">
        <v>968</v>
      </c>
      <c r="AN120" s="253" t="s">
        <v>2622</v>
      </c>
      <c r="AO120" s="253" t="s">
        <v>968</v>
      </c>
      <c r="AP120" s="253" t="s">
        <v>1153</v>
      </c>
      <c r="AQ120" s="253" t="s">
        <v>968</v>
      </c>
      <c r="AR120" s="253" t="s">
        <v>1153</v>
      </c>
      <c r="AS120" s="253" t="s">
        <v>968</v>
      </c>
      <c r="AT120" s="253" t="s">
        <v>1153</v>
      </c>
      <c r="AU120" s="253" t="s">
        <v>968</v>
      </c>
      <c r="AV120" s="253" t="s">
        <v>1153</v>
      </c>
      <c r="AW120" s="253" t="s">
        <v>968</v>
      </c>
      <c r="AX120" s="253" t="s">
        <v>1153</v>
      </c>
      <c r="AY120" s="44" t="s">
        <v>968</v>
      </c>
      <c r="AZ120" s="269" t="s">
        <v>781</v>
      </c>
      <c r="BA120" s="336">
        <v>43122</v>
      </c>
      <c r="BB120" s="269" t="s">
        <v>4408</v>
      </c>
      <c r="BC120" s="340"/>
      <c r="BD120" s="297"/>
      <c r="BE120" s="297"/>
      <c r="BF120" s="297"/>
      <c r="BG120" s="297"/>
      <c r="BH120" s="280" t="s">
        <v>956</v>
      </c>
      <c r="BI120" s="340"/>
      <c r="BJ120" s="340"/>
      <c r="BO120" s="301"/>
      <c r="BP120" s="301"/>
      <c r="BQ120" s="301"/>
      <c r="BR120" s="301"/>
    </row>
    <row r="121" spans="1:70" s="298" customFormat="1" ht="115.5" hidden="1" customHeight="1">
      <c r="A121" s="342" t="s">
        <v>1371</v>
      </c>
      <c r="B121" s="253" t="s">
        <v>14</v>
      </c>
      <c r="C121" s="328">
        <v>42661</v>
      </c>
      <c r="D121" s="328" t="s">
        <v>4308</v>
      </c>
      <c r="E121" s="342" t="s">
        <v>1087</v>
      </c>
      <c r="F121" s="301" t="s">
        <v>8903</v>
      </c>
      <c r="G121" s="44" t="s">
        <v>61</v>
      </c>
      <c r="H121" s="44" t="s">
        <v>62</v>
      </c>
      <c r="I121" s="44" t="s">
        <v>63</v>
      </c>
      <c r="J121" s="253" t="s">
        <v>59</v>
      </c>
      <c r="K121" s="340">
        <v>1</v>
      </c>
      <c r="L121" s="825">
        <v>42795</v>
      </c>
      <c r="M121" s="825">
        <v>43100</v>
      </c>
      <c r="N121" s="275">
        <f t="shared" si="3"/>
        <v>44</v>
      </c>
      <c r="O121" s="389">
        <v>1</v>
      </c>
      <c r="P121" s="301" t="s">
        <v>1134</v>
      </c>
      <c r="Q121" s="301" t="s">
        <v>60</v>
      </c>
      <c r="R121" s="301" t="s">
        <v>6689</v>
      </c>
      <c r="S121" s="387">
        <f t="shared" si="2"/>
        <v>390</v>
      </c>
      <c r="T121" s="301" t="s">
        <v>937</v>
      </c>
      <c r="U121" s="301" t="s">
        <v>937</v>
      </c>
      <c r="V121" s="44" t="s">
        <v>6691</v>
      </c>
      <c r="W121" s="253" t="s">
        <v>968</v>
      </c>
      <c r="X121" s="253" t="s">
        <v>968</v>
      </c>
      <c r="Y121" s="253" t="s">
        <v>968</v>
      </c>
      <c r="Z121" s="253" t="s">
        <v>968</v>
      </c>
      <c r="AA121" s="253" t="s">
        <v>968</v>
      </c>
      <c r="AB121" s="253" t="s">
        <v>968</v>
      </c>
      <c r="AC121" s="253" t="s">
        <v>968</v>
      </c>
      <c r="AD121" s="253" t="s">
        <v>968</v>
      </c>
      <c r="AE121" s="253" t="s">
        <v>968</v>
      </c>
      <c r="AF121" s="253" t="s">
        <v>1817</v>
      </c>
      <c r="AG121" s="253" t="s">
        <v>968</v>
      </c>
      <c r="AH121" s="253" t="s">
        <v>1817</v>
      </c>
      <c r="AI121" s="253" t="s">
        <v>968</v>
      </c>
      <c r="AJ121" s="253" t="s">
        <v>968</v>
      </c>
      <c r="AK121" s="253" t="s">
        <v>968</v>
      </c>
      <c r="AL121" s="253" t="s">
        <v>2622</v>
      </c>
      <c r="AM121" s="253" t="s">
        <v>968</v>
      </c>
      <c r="AN121" s="253" t="s">
        <v>2622</v>
      </c>
      <c r="AO121" s="253" t="s">
        <v>968</v>
      </c>
      <c r="AP121" s="253" t="s">
        <v>1153</v>
      </c>
      <c r="AQ121" s="253" t="s">
        <v>968</v>
      </c>
      <c r="AR121" s="253" t="s">
        <v>1153</v>
      </c>
      <c r="AS121" s="253" t="s">
        <v>968</v>
      </c>
      <c r="AT121" s="253" t="s">
        <v>1153</v>
      </c>
      <c r="AU121" s="253" t="s">
        <v>968</v>
      </c>
      <c r="AV121" s="253" t="s">
        <v>1153</v>
      </c>
      <c r="AW121" s="253" t="s">
        <v>968</v>
      </c>
      <c r="AX121" s="253" t="s">
        <v>1153</v>
      </c>
      <c r="AY121" s="44" t="s">
        <v>968</v>
      </c>
      <c r="AZ121" s="269" t="s">
        <v>781</v>
      </c>
      <c r="BA121" s="336">
        <v>43122</v>
      </c>
      <c r="BB121" s="269" t="s">
        <v>4408</v>
      </c>
      <c r="BC121" s="340"/>
      <c r="BD121" s="297"/>
      <c r="BE121" s="297"/>
      <c r="BF121" s="297"/>
      <c r="BG121" s="297"/>
      <c r="BH121" s="280" t="s">
        <v>956</v>
      </c>
      <c r="BI121" s="340"/>
      <c r="BJ121" s="340"/>
      <c r="BO121" s="301"/>
      <c r="BP121" s="301"/>
      <c r="BQ121" s="301"/>
      <c r="BR121" s="301"/>
    </row>
    <row r="122" spans="1:70" s="298" customFormat="1" ht="115.5" hidden="1" customHeight="1">
      <c r="A122" s="342" t="s">
        <v>1372</v>
      </c>
      <c r="B122" s="253" t="s">
        <v>14</v>
      </c>
      <c r="C122" s="328">
        <v>42661</v>
      </c>
      <c r="D122" s="328" t="s">
        <v>4308</v>
      </c>
      <c r="E122" s="342" t="s">
        <v>1072</v>
      </c>
      <c r="F122" s="301" t="s">
        <v>6692</v>
      </c>
      <c r="G122" s="44" t="s">
        <v>41</v>
      </c>
      <c r="H122" s="44" t="s">
        <v>42</v>
      </c>
      <c r="I122" s="44" t="s">
        <v>43</v>
      </c>
      <c r="J122" s="253" t="s">
        <v>28</v>
      </c>
      <c r="K122" s="340">
        <v>1</v>
      </c>
      <c r="L122" s="825">
        <v>42826</v>
      </c>
      <c r="M122" s="825">
        <v>43190</v>
      </c>
      <c r="N122" s="275">
        <f t="shared" si="3"/>
        <v>52</v>
      </c>
      <c r="O122" s="389">
        <v>1</v>
      </c>
      <c r="P122" s="301" t="s">
        <v>44</v>
      </c>
      <c r="Q122" s="301" t="s">
        <v>45</v>
      </c>
      <c r="R122" s="301" t="s">
        <v>6693</v>
      </c>
      <c r="S122" s="387">
        <f t="shared" si="2"/>
        <v>248</v>
      </c>
      <c r="T122" s="301" t="s">
        <v>937</v>
      </c>
      <c r="U122" s="301" t="s">
        <v>937</v>
      </c>
      <c r="V122" s="44" t="s">
        <v>6694</v>
      </c>
      <c r="W122" s="253" t="s">
        <v>968</v>
      </c>
      <c r="X122" s="253" t="s">
        <v>968</v>
      </c>
      <c r="Y122" s="253" t="s">
        <v>968</v>
      </c>
      <c r="Z122" s="253" t="s">
        <v>968</v>
      </c>
      <c r="AA122" s="253" t="s">
        <v>968</v>
      </c>
      <c r="AB122" s="253" t="s">
        <v>968</v>
      </c>
      <c r="AC122" s="253" t="s">
        <v>968</v>
      </c>
      <c r="AD122" s="253" t="s">
        <v>968</v>
      </c>
      <c r="AE122" s="253" t="s">
        <v>968</v>
      </c>
      <c r="AF122" s="253" t="s">
        <v>1817</v>
      </c>
      <c r="AG122" s="253" t="s">
        <v>968</v>
      </c>
      <c r="AH122" s="253" t="s">
        <v>1817</v>
      </c>
      <c r="AI122" s="253" t="s">
        <v>968</v>
      </c>
      <c r="AJ122" s="253" t="s">
        <v>968</v>
      </c>
      <c r="AK122" s="253" t="s">
        <v>968</v>
      </c>
      <c r="AL122" s="253" t="s">
        <v>2622</v>
      </c>
      <c r="AM122" s="253" t="s">
        <v>968</v>
      </c>
      <c r="AN122" s="253" t="s">
        <v>2622</v>
      </c>
      <c r="AO122" s="253" t="s">
        <v>968</v>
      </c>
      <c r="AP122" s="253" t="s">
        <v>1153</v>
      </c>
      <c r="AQ122" s="253" t="s">
        <v>968</v>
      </c>
      <c r="AR122" s="253" t="s">
        <v>1153</v>
      </c>
      <c r="AS122" s="253" t="s">
        <v>968</v>
      </c>
      <c r="AT122" s="253" t="s">
        <v>1153</v>
      </c>
      <c r="AU122" s="253" t="s">
        <v>968</v>
      </c>
      <c r="AV122" s="253" t="s">
        <v>1153</v>
      </c>
      <c r="AW122" s="253" t="s">
        <v>968</v>
      </c>
      <c r="AX122" s="253" t="s">
        <v>1153</v>
      </c>
      <c r="AY122" s="44" t="s">
        <v>968</v>
      </c>
      <c r="AZ122" s="269" t="s">
        <v>781</v>
      </c>
      <c r="BA122" s="336">
        <v>43122</v>
      </c>
      <c r="BB122" s="269" t="s">
        <v>4408</v>
      </c>
      <c r="BC122" s="340"/>
      <c r="BD122" s="297"/>
      <c r="BE122" s="297"/>
      <c r="BF122" s="297"/>
      <c r="BG122" s="297"/>
      <c r="BH122" s="280" t="s">
        <v>956</v>
      </c>
      <c r="BI122" s="340"/>
      <c r="BJ122" s="340"/>
      <c r="BO122" s="301"/>
      <c r="BP122" s="301"/>
      <c r="BQ122" s="301"/>
      <c r="BR122" s="301"/>
    </row>
    <row r="123" spans="1:70" s="298" customFormat="1" ht="115.5" hidden="1" customHeight="1">
      <c r="A123" s="342" t="s">
        <v>1373</v>
      </c>
      <c r="B123" s="253" t="s">
        <v>14</v>
      </c>
      <c r="C123" s="328">
        <v>42661</v>
      </c>
      <c r="D123" s="328" t="s">
        <v>4308</v>
      </c>
      <c r="E123" s="342" t="s">
        <v>1088</v>
      </c>
      <c r="F123" s="301" t="s">
        <v>6695</v>
      </c>
      <c r="G123" s="44" t="s">
        <v>204</v>
      </c>
      <c r="H123" s="44" t="s">
        <v>205</v>
      </c>
      <c r="I123" s="44" t="s">
        <v>206</v>
      </c>
      <c r="J123" s="253" t="s">
        <v>207</v>
      </c>
      <c r="K123" s="340">
        <v>1</v>
      </c>
      <c r="L123" s="825">
        <v>42795</v>
      </c>
      <c r="M123" s="825">
        <v>43424</v>
      </c>
      <c r="N123" s="275">
        <f t="shared" si="3"/>
        <v>38</v>
      </c>
      <c r="O123" s="389">
        <v>1</v>
      </c>
      <c r="P123" s="301" t="s">
        <v>44</v>
      </c>
      <c r="Q123" s="301" t="s">
        <v>45</v>
      </c>
      <c r="R123" s="44" t="s">
        <v>1014</v>
      </c>
      <c r="S123" s="387">
        <f t="shared" si="2"/>
        <v>383</v>
      </c>
      <c r="T123" s="301" t="s">
        <v>937</v>
      </c>
      <c r="U123" s="301" t="s">
        <v>937</v>
      </c>
      <c r="V123" s="301" t="s">
        <v>6559</v>
      </c>
      <c r="W123" s="301" t="s">
        <v>1004</v>
      </c>
      <c r="X123" s="301" t="s">
        <v>1009</v>
      </c>
      <c r="Y123" s="301" t="s">
        <v>208</v>
      </c>
      <c r="Z123" s="253" t="s">
        <v>1014</v>
      </c>
      <c r="AA123" s="301" t="s">
        <v>1015</v>
      </c>
      <c r="AB123" s="301" t="s">
        <v>1015</v>
      </c>
      <c r="AC123" s="301" t="s">
        <v>1015</v>
      </c>
      <c r="AD123" s="301" t="s">
        <v>1015</v>
      </c>
      <c r="AE123" s="301" t="s">
        <v>1015</v>
      </c>
      <c r="AF123" s="301" t="s">
        <v>8904</v>
      </c>
      <c r="AG123" s="301" t="s">
        <v>1015</v>
      </c>
      <c r="AH123" s="301" t="s">
        <v>8904</v>
      </c>
      <c r="AI123" s="301" t="s">
        <v>1015</v>
      </c>
      <c r="AJ123" s="301" t="s">
        <v>1015</v>
      </c>
      <c r="AK123" s="301" t="s">
        <v>1015</v>
      </c>
      <c r="AL123" s="301" t="s">
        <v>2622</v>
      </c>
      <c r="AM123" s="301" t="s">
        <v>1015</v>
      </c>
      <c r="AN123" s="301" t="s">
        <v>2622</v>
      </c>
      <c r="AO123" s="301" t="s">
        <v>1015</v>
      </c>
      <c r="AP123" s="301" t="s">
        <v>1153</v>
      </c>
      <c r="AQ123" s="301" t="s">
        <v>1015</v>
      </c>
      <c r="AR123" s="301" t="s">
        <v>1153</v>
      </c>
      <c r="AS123" s="301" t="s">
        <v>1015</v>
      </c>
      <c r="AT123" s="301" t="s">
        <v>1153</v>
      </c>
      <c r="AU123" s="301" t="s">
        <v>1015</v>
      </c>
      <c r="AV123" s="301" t="s">
        <v>1153</v>
      </c>
      <c r="AW123" s="301" t="s">
        <v>1015</v>
      </c>
      <c r="AX123" s="301" t="s">
        <v>1153</v>
      </c>
      <c r="AY123" s="301" t="s">
        <v>1015</v>
      </c>
      <c r="AZ123" s="269" t="s">
        <v>781</v>
      </c>
      <c r="BA123" s="336">
        <v>43482</v>
      </c>
      <c r="BB123" s="269" t="s">
        <v>4408</v>
      </c>
      <c r="BC123" s="340"/>
      <c r="BD123" s="297"/>
      <c r="BE123" s="297"/>
      <c r="BF123" s="297"/>
      <c r="BG123" s="297"/>
      <c r="BH123" s="280" t="s">
        <v>956</v>
      </c>
      <c r="BI123" s="340"/>
      <c r="BJ123" s="340"/>
      <c r="BO123" s="301"/>
      <c r="BP123" s="301"/>
      <c r="BQ123" s="301"/>
      <c r="BR123" s="301"/>
    </row>
    <row r="124" spans="1:70" s="298" customFormat="1" ht="115.5" hidden="1" customHeight="1">
      <c r="A124" s="342" t="s">
        <v>1374</v>
      </c>
      <c r="B124" s="253" t="s">
        <v>14</v>
      </c>
      <c r="C124" s="328">
        <v>42661</v>
      </c>
      <c r="D124" s="328" t="s">
        <v>4308</v>
      </c>
      <c r="E124" s="342" t="s">
        <v>1089</v>
      </c>
      <c r="F124" s="301" t="s">
        <v>8905</v>
      </c>
      <c r="G124" s="44" t="s">
        <v>74</v>
      </c>
      <c r="H124" s="44" t="s">
        <v>75</v>
      </c>
      <c r="I124" s="44" t="s">
        <v>75</v>
      </c>
      <c r="J124" s="253" t="s">
        <v>59</v>
      </c>
      <c r="K124" s="340">
        <v>1</v>
      </c>
      <c r="L124" s="825">
        <v>42795</v>
      </c>
      <c r="M124" s="825">
        <v>42978</v>
      </c>
      <c r="N124" s="275">
        <f t="shared" si="3"/>
        <v>27</v>
      </c>
      <c r="O124" s="389">
        <v>1</v>
      </c>
      <c r="P124" s="301" t="s">
        <v>76</v>
      </c>
      <c r="Q124" s="301" t="s">
        <v>77</v>
      </c>
      <c r="R124" s="301" t="s">
        <v>6696</v>
      </c>
      <c r="S124" s="387">
        <f t="shared" si="2"/>
        <v>204</v>
      </c>
      <c r="T124" s="301" t="s">
        <v>937</v>
      </c>
      <c r="U124" s="301" t="s">
        <v>937</v>
      </c>
      <c r="V124" s="44" t="s">
        <v>6697</v>
      </c>
      <c r="W124" s="253" t="s">
        <v>968</v>
      </c>
      <c r="X124" s="253" t="s">
        <v>968</v>
      </c>
      <c r="Y124" s="253" t="s">
        <v>968</v>
      </c>
      <c r="Z124" s="253" t="s">
        <v>968</v>
      </c>
      <c r="AA124" s="253" t="s">
        <v>968</v>
      </c>
      <c r="AB124" s="253" t="s">
        <v>968</v>
      </c>
      <c r="AC124" s="253" t="s">
        <v>968</v>
      </c>
      <c r="AD124" s="253" t="s">
        <v>968</v>
      </c>
      <c r="AE124" s="253" t="s">
        <v>968</v>
      </c>
      <c r="AF124" s="253" t="s">
        <v>1817</v>
      </c>
      <c r="AG124" s="253" t="s">
        <v>968</v>
      </c>
      <c r="AH124" s="253" t="s">
        <v>1817</v>
      </c>
      <c r="AI124" s="253" t="s">
        <v>968</v>
      </c>
      <c r="AJ124" s="253" t="s">
        <v>968</v>
      </c>
      <c r="AK124" s="253" t="s">
        <v>968</v>
      </c>
      <c r="AL124" s="253" t="s">
        <v>2622</v>
      </c>
      <c r="AM124" s="253" t="s">
        <v>968</v>
      </c>
      <c r="AN124" s="253" t="s">
        <v>2622</v>
      </c>
      <c r="AO124" s="253" t="s">
        <v>968</v>
      </c>
      <c r="AP124" s="253" t="s">
        <v>1153</v>
      </c>
      <c r="AQ124" s="253" t="s">
        <v>968</v>
      </c>
      <c r="AR124" s="253" t="s">
        <v>1153</v>
      </c>
      <c r="AS124" s="253" t="s">
        <v>968</v>
      </c>
      <c r="AT124" s="253" t="s">
        <v>1153</v>
      </c>
      <c r="AU124" s="253" t="s">
        <v>968</v>
      </c>
      <c r="AV124" s="253" t="s">
        <v>1153</v>
      </c>
      <c r="AW124" s="253" t="s">
        <v>968</v>
      </c>
      <c r="AX124" s="253" t="s">
        <v>1153</v>
      </c>
      <c r="AY124" s="44" t="s">
        <v>968</v>
      </c>
      <c r="AZ124" s="269" t="s">
        <v>781</v>
      </c>
      <c r="BA124" s="336">
        <v>43122</v>
      </c>
      <c r="BB124" s="269" t="s">
        <v>4408</v>
      </c>
      <c r="BC124" s="340"/>
      <c r="BD124" s="297"/>
      <c r="BE124" s="297"/>
      <c r="BF124" s="297"/>
      <c r="BG124" s="297"/>
      <c r="BH124" s="280" t="s">
        <v>956</v>
      </c>
      <c r="BI124" s="340"/>
      <c r="BJ124" s="340"/>
      <c r="BO124" s="301"/>
      <c r="BP124" s="301"/>
      <c r="BQ124" s="301"/>
      <c r="BR124" s="301"/>
    </row>
    <row r="125" spans="1:70" s="298" customFormat="1" ht="115.5" hidden="1" customHeight="1">
      <c r="A125" s="342" t="s">
        <v>1375</v>
      </c>
      <c r="B125" s="253" t="s">
        <v>14</v>
      </c>
      <c r="C125" s="328">
        <v>42661</v>
      </c>
      <c r="D125" s="328" t="s">
        <v>4308</v>
      </c>
      <c r="E125" s="342" t="s">
        <v>1090</v>
      </c>
      <c r="F125" s="301" t="s">
        <v>8906</v>
      </c>
      <c r="G125" s="44" t="s">
        <v>8907</v>
      </c>
      <c r="H125" s="332" t="s">
        <v>8908</v>
      </c>
      <c r="I125" s="44" t="s">
        <v>8909</v>
      </c>
      <c r="J125" s="253" t="s">
        <v>78</v>
      </c>
      <c r="K125" s="340">
        <v>1</v>
      </c>
      <c r="L125" s="825">
        <v>43009</v>
      </c>
      <c r="M125" s="825">
        <v>43281</v>
      </c>
      <c r="N125" s="275">
        <f t="shared" si="3"/>
        <v>39</v>
      </c>
      <c r="O125" s="389">
        <v>1</v>
      </c>
      <c r="P125" s="301" t="s">
        <v>24</v>
      </c>
      <c r="Q125" s="301"/>
      <c r="R125" s="44" t="s">
        <v>1175</v>
      </c>
      <c r="S125" s="387">
        <f t="shared" si="2"/>
        <v>322</v>
      </c>
      <c r="T125" s="301" t="s">
        <v>937</v>
      </c>
      <c r="U125" s="301" t="s">
        <v>937</v>
      </c>
      <c r="V125" s="301" t="s">
        <v>6559</v>
      </c>
      <c r="W125" s="301" t="s">
        <v>8910</v>
      </c>
      <c r="X125" s="44" t="s">
        <v>79</v>
      </c>
      <c r="Y125" s="253" t="s">
        <v>971</v>
      </c>
      <c r="Z125" s="253" t="s">
        <v>971</v>
      </c>
      <c r="AA125" s="253" t="s">
        <v>971</v>
      </c>
      <c r="AB125" s="253" t="s">
        <v>971</v>
      </c>
      <c r="AC125" s="253" t="s">
        <v>971</v>
      </c>
      <c r="AD125" s="253" t="s">
        <v>971</v>
      </c>
      <c r="AE125" s="253" t="s">
        <v>971</v>
      </c>
      <c r="AF125" s="253" t="s">
        <v>1813</v>
      </c>
      <c r="AG125" s="253" t="s">
        <v>971</v>
      </c>
      <c r="AH125" s="253" t="s">
        <v>1813</v>
      </c>
      <c r="AI125" s="253" t="s">
        <v>971</v>
      </c>
      <c r="AJ125" s="253" t="s">
        <v>971</v>
      </c>
      <c r="AK125" s="253" t="s">
        <v>971</v>
      </c>
      <c r="AL125" s="253" t="s">
        <v>2622</v>
      </c>
      <c r="AM125" s="253" t="s">
        <v>971</v>
      </c>
      <c r="AN125" s="253" t="s">
        <v>2622</v>
      </c>
      <c r="AO125" s="253" t="s">
        <v>971</v>
      </c>
      <c r="AP125" s="253" t="s">
        <v>1153</v>
      </c>
      <c r="AQ125" s="253" t="s">
        <v>971</v>
      </c>
      <c r="AR125" s="253" t="s">
        <v>1153</v>
      </c>
      <c r="AS125" s="253" t="s">
        <v>971</v>
      </c>
      <c r="AT125" s="253" t="s">
        <v>1153</v>
      </c>
      <c r="AU125" s="253" t="s">
        <v>971</v>
      </c>
      <c r="AV125" s="253" t="s">
        <v>1153</v>
      </c>
      <c r="AW125" s="253" t="s">
        <v>971</v>
      </c>
      <c r="AX125" s="253" t="s">
        <v>1153</v>
      </c>
      <c r="AY125" s="44" t="s">
        <v>971</v>
      </c>
      <c r="AZ125" s="269" t="s">
        <v>781</v>
      </c>
      <c r="BA125" s="336">
        <v>43307</v>
      </c>
      <c r="BB125" s="269" t="s">
        <v>4408</v>
      </c>
      <c r="BC125" s="340"/>
      <c r="BD125" s="297"/>
      <c r="BE125" s="297"/>
      <c r="BF125" s="297"/>
      <c r="BG125" s="297"/>
      <c r="BH125" s="280" t="s">
        <v>956</v>
      </c>
      <c r="BI125" s="340"/>
      <c r="BJ125" s="340"/>
      <c r="BO125" s="301"/>
      <c r="BP125" s="301"/>
      <c r="BQ125" s="301"/>
      <c r="BR125" s="301"/>
    </row>
    <row r="126" spans="1:70" s="298" customFormat="1" ht="115.5" hidden="1" customHeight="1">
      <c r="A126" s="342" t="s">
        <v>1376</v>
      </c>
      <c r="B126" s="253" t="s">
        <v>14</v>
      </c>
      <c r="C126" s="328">
        <v>42661</v>
      </c>
      <c r="D126" s="328" t="s">
        <v>4308</v>
      </c>
      <c r="E126" s="342" t="s">
        <v>1091</v>
      </c>
      <c r="F126" s="301" t="s">
        <v>6698</v>
      </c>
      <c r="G126" s="44" t="s">
        <v>80</v>
      </c>
      <c r="H126" s="332" t="s">
        <v>81</v>
      </c>
      <c r="I126" s="44" t="s">
        <v>82</v>
      </c>
      <c r="J126" s="253" t="s">
        <v>83</v>
      </c>
      <c r="K126" s="340">
        <v>1</v>
      </c>
      <c r="L126" s="825">
        <v>42979</v>
      </c>
      <c r="M126" s="825">
        <v>43190</v>
      </c>
      <c r="N126" s="275">
        <f t="shared" si="3"/>
        <v>31</v>
      </c>
      <c r="O126" s="389">
        <v>1</v>
      </c>
      <c r="P126" s="301" t="s">
        <v>44</v>
      </c>
      <c r="Q126" s="301" t="s">
        <v>84</v>
      </c>
      <c r="R126" s="301" t="s">
        <v>6699</v>
      </c>
      <c r="S126" s="387">
        <f t="shared" si="2"/>
        <v>174</v>
      </c>
      <c r="T126" s="301" t="s">
        <v>937</v>
      </c>
      <c r="U126" s="301" t="s">
        <v>937</v>
      </c>
      <c r="V126" s="44" t="s">
        <v>8911</v>
      </c>
      <c r="W126" s="253" t="s">
        <v>968</v>
      </c>
      <c r="X126" s="253" t="s">
        <v>968</v>
      </c>
      <c r="Y126" s="253" t="s">
        <v>968</v>
      </c>
      <c r="Z126" s="253" t="s">
        <v>968</v>
      </c>
      <c r="AA126" s="253" t="s">
        <v>968</v>
      </c>
      <c r="AB126" s="253" t="s">
        <v>968</v>
      </c>
      <c r="AC126" s="253" t="s">
        <v>968</v>
      </c>
      <c r="AD126" s="253" t="s">
        <v>968</v>
      </c>
      <c r="AE126" s="253" t="s">
        <v>968</v>
      </c>
      <c r="AF126" s="253" t="s">
        <v>1817</v>
      </c>
      <c r="AG126" s="253" t="s">
        <v>968</v>
      </c>
      <c r="AH126" s="253" t="s">
        <v>1817</v>
      </c>
      <c r="AI126" s="253" t="s">
        <v>968</v>
      </c>
      <c r="AJ126" s="253" t="s">
        <v>968</v>
      </c>
      <c r="AK126" s="253" t="s">
        <v>968</v>
      </c>
      <c r="AL126" s="253" t="s">
        <v>2622</v>
      </c>
      <c r="AM126" s="253" t="s">
        <v>968</v>
      </c>
      <c r="AN126" s="253" t="s">
        <v>2622</v>
      </c>
      <c r="AO126" s="253" t="s">
        <v>968</v>
      </c>
      <c r="AP126" s="253" t="s">
        <v>1153</v>
      </c>
      <c r="AQ126" s="253" t="s">
        <v>968</v>
      </c>
      <c r="AR126" s="253" t="s">
        <v>1153</v>
      </c>
      <c r="AS126" s="253" t="s">
        <v>968</v>
      </c>
      <c r="AT126" s="253" t="s">
        <v>1153</v>
      </c>
      <c r="AU126" s="253" t="s">
        <v>968</v>
      </c>
      <c r="AV126" s="253" t="s">
        <v>1153</v>
      </c>
      <c r="AW126" s="253" t="s">
        <v>968</v>
      </c>
      <c r="AX126" s="253" t="s">
        <v>1153</v>
      </c>
      <c r="AY126" s="44" t="s">
        <v>968</v>
      </c>
      <c r="AZ126" s="269" t="s">
        <v>781</v>
      </c>
      <c r="BA126" s="336">
        <v>43122</v>
      </c>
      <c r="BB126" s="269" t="s">
        <v>4408</v>
      </c>
      <c r="BC126" s="340"/>
      <c r="BD126" s="297"/>
      <c r="BE126" s="297"/>
      <c r="BF126" s="297"/>
      <c r="BG126" s="297"/>
      <c r="BH126" s="280" t="s">
        <v>956</v>
      </c>
      <c r="BI126" s="340"/>
      <c r="BJ126" s="340"/>
      <c r="BO126" s="301"/>
      <c r="BP126" s="301"/>
      <c r="BQ126" s="301"/>
      <c r="BR126" s="301"/>
    </row>
    <row r="127" spans="1:70" s="298" customFormat="1" ht="115.5" hidden="1" customHeight="1">
      <c r="A127" s="342" t="s">
        <v>1377</v>
      </c>
      <c r="B127" s="253" t="s">
        <v>14</v>
      </c>
      <c r="C127" s="328">
        <v>42661</v>
      </c>
      <c r="D127" s="328" t="s">
        <v>4308</v>
      </c>
      <c r="E127" s="342" t="s">
        <v>1092</v>
      </c>
      <c r="F127" s="301" t="s">
        <v>6700</v>
      </c>
      <c r="G127" s="44" t="s">
        <v>80</v>
      </c>
      <c r="H127" s="332" t="s">
        <v>81</v>
      </c>
      <c r="I127" s="44" t="s">
        <v>82</v>
      </c>
      <c r="J127" s="253" t="s">
        <v>83</v>
      </c>
      <c r="K127" s="340">
        <v>1</v>
      </c>
      <c r="L127" s="825">
        <v>42979</v>
      </c>
      <c r="M127" s="825">
        <v>43190</v>
      </c>
      <c r="N127" s="275">
        <f t="shared" si="3"/>
        <v>31</v>
      </c>
      <c r="O127" s="389">
        <v>1</v>
      </c>
      <c r="P127" s="301" t="s">
        <v>44</v>
      </c>
      <c r="Q127" s="301" t="s">
        <v>84</v>
      </c>
      <c r="R127" s="301" t="s">
        <v>6699</v>
      </c>
      <c r="S127" s="387">
        <f t="shared" si="2"/>
        <v>174</v>
      </c>
      <c r="T127" s="301" t="s">
        <v>937</v>
      </c>
      <c r="U127" s="301" t="s">
        <v>937</v>
      </c>
      <c r="V127" s="44" t="s">
        <v>8911</v>
      </c>
      <c r="W127" s="253" t="s">
        <v>968</v>
      </c>
      <c r="X127" s="253" t="s">
        <v>968</v>
      </c>
      <c r="Y127" s="253" t="s">
        <v>968</v>
      </c>
      <c r="Z127" s="253" t="s">
        <v>968</v>
      </c>
      <c r="AA127" s="253" t="s">
        <v>968</v>
      </c>
      <c r="AB127" s="253" t="s">
        <v>968</v>
      </c>
      <c r="AC127" s="253" t="s">
        <v>968</v>
      </c>
      <c r="AD127" s="253" t="s">
        <v>968</v>
      </c>
      <c r="AE127" s="253" t="s">
        <v>968</v>
      </c>
      <c r="AF127" s="253" t="s">
        <v>1817</v>
      </c>
      <c r="AG127" s="253" t="s">
        <v>968</v>
      </c>
      <c r="AH127" s="253" t="s">
        <v>1817</v>
      </c>
      <c r="AI127" s="253" t="s">
        <v>968</v>
      </c>
      <c r="AJ127" s="253" t="s">
        <v>968</v>
      </c>
      <c r="AK127" s="253" t="s">
        <v>968</v>
      </c>
      <c r="AL127" s="253" t="s">
        <v>2622</v>
      </c>
      <c r="AM127" s="253" t="s">
        <v>968</v>
      </c>
      <c r="AN127" s="253" t="s">
        <v>2622</v>
      </c>
      <c r="AO127" s="253" t="s">
        <v>968</v>
      </c>
      <c r="AP127" s="253" t="s">
        <v>1153</v>
      </c>
      <c r="AQ127" s="253" t="s">
        <v>968</v>
      </c>
      <c r="AR127" s="253" t="s">
        <v>1153</v>
      </c>
      <c r="AS127" s="253" t="s">
        <v>968</v>
      </c>
      <c r="AT127" s="253" t="s">
        <v>1153</v>
      </c>
      <c r="AU127" s="253" t="s">
        <v>968</v>
      </c>
      <c r="AV127" s="253" t="s">
        <v>1153</v>
      </c>
      <c r="AW127" s="253" t="s">
        <v>968</v>
      </c>
      <c r="AX127" s="253" t="s">
        <v>1153</v>
      </c>
      <c r="AY127" s="44" t="s">
        <v>968</v>
      </c>
      <c r="AZ127" s="269" t="s">
        <v>781</v>
      </c>
      <c r="BA127" s="336">
        <v>43122</v>
      </c>
      <c r="BB127" s="269" t="s">
        <v>4408</v>
      </c>
      <c r="BC127" s="340"/>
      <c r="BD127" s="297"/>
      <c r="BE127" s="297"/>
      <c r="BF127" s="297"/>
      <c r="BG127" s="297"/>
      <c r="BH127" s="280" t="s">
        <v>956</v>
      </c>
      <c r="BI127" s="340"/>
      <c r="BJ127" s="340"/>
      <c r="BO127" s="301"/>
      <c r="BP127" s="301"/>
      <c r="BQ127" s="301"/>
      <c r="BR127" s="301"/>
    </row>
    <row r="128" spans="1:70" s="298" customFormat="1" ht="115.5" hidden="1" customHeight="1">
      <c r="A128" s="342" t="s">
        <v>1378</v>
      </c>
      <c r="B128" s="253" t="s">
        <v>14</v>
      </c>
      <c r="C128" s="328">
        <v>42661</v>
      </c>
      <c r="D128" s="328" t="s">
        <v>4308</v>
      </c>
      <c r="E128" s="342" t="s">
        <v>1116</v>
      </c>
      <c r="F128" s="301" t="s">
        <v>6701</v>
      </c>
      <c r="G128" s="44" t="s">
        <v>8912</v>
      </c>
      <c r="H128" s="44" t="s">
        <v>324</v>
      </c>
      <c r="I128" s="44" t="s">
        <v>217</v>
      </c>
      <c r="J128" s="253" t="s">
        <v>28</v>
      </c>
      <c r="K128" s="340">
        <v>3</v>
      </c>
      <c r="L128" s="825">
        <v>42737</v>
      </c>
      <c r="M128" s="825">
        <v>43100</v>
      </c>
      <c r="N128" s="275">
        <f t="shared" si="3"/>
        <v>52</v>
      </c>
      <c r="O128" s="389">
        <v>3</v>
      </c>
      <c r="P128" s="301" t="s">
        <v>24</v>
      </c>
      <c r="Q128" s="301"/>
      <c r="R128" s="301" t="s">
        <v>6702</v>
      </c>
      <c r="S128" s="387">
        <f t="shared" si="2"/>
        <v>363</v>
      </c>
      <c r="T128" s="301" t="s">
        <v>937</v>
      </c>
      <c r="U128" s="301" t="s">
        <v>937</v>
      </c>
      <c r="V128" s="44" t="s">
        <v>6703</v>
      </c>
      <c r="W128" s="253" t="s">
        <v>968</v>
      </c>
      <c r="X128" s="253" t="s">
        <v>968</v>
      </c>
      <c r="Y128" s="253" t="s">
        <v>968</v>
      </c>
      <c r="Z128" s="253" t="s">
        <v>968</v>
      </c>
      <c r="AA128" s="253" t="s">
        <v>968</v>
      </c>
      <c r="AB128" s="253" t="s">
        <v>968</v>
      </c>
      <c r="AC128" s="253" t="s">
        <v>968</v>
      </c>
      <c r="AD128" s="253" t="s">
        <v>968</v>
      </c>
      <c r="AE128" s="253" t="s">
        <v>968</v>
      </c>
      <c r="AF128" s="253" t="s">
        <v>1817</v>
      </c>
      <c r="AG128" s="253" t="s">
        <v>968</v>
      </c>
      <c r="AH128" s="253" t="s">
        <v>1817</v>
      </c>
      <c r="AI128" s="253" t="s">
        <v>968</v>
      </c>
      <c r="AJ128" s="253" t="s">
        <v>968</v>
      </c>
      <c r="AK128" s="253" t="s">
        <v>968</v>
      </c>
      <c r="AL128" s="253" t="s">
        <v>2622</v>
      </c>
      <c r="AM128" s="253" t="s">
        <v>968</v>
      </c>
      <c r="AN128" s="253" t="s">
        <v>2622</v>
      </c>
      <c r="AO128" s="253" t="s">
        <v>968</v>
      </c>
      <c r="AP128" s="253" t="s">
        <v>1153</v>
      </c>
      <c r="AQ128" s="253" t="s">
        <v>968</v>
      </c>
      <c r="AR128" s="253" t="s">
        <v>1153</v>
      </c>
      <c r="AS128" s="253" t="s">
        <v>968</v>
      </c>
      <c r="AT128" s="253" t="s">
        <v>1153</v>
      </c>
      <c r="AU128" s="253" t="s">
        <v>968</v>
      </c>
      <c r="AV128" s="253" t="s">
        <v>1153</v>
      </c>
      <c r="AW128" s="253" t="s">
        <v>968</v>
      </c>
      <c r="AX128" s="253" t="s">
        <v>1153</v>
      </c>
      <c r="AY128" s="44" t="s">
        <v>968</v>
      </c>
      <c r="AZ128" s="269" t="s">
        <v>781</v>
      </c>
      <c r="BA128" s="336">
        <v>43122</v>
      </c>
      <c r="BB128" s="269" t="s">
        <v>4408</v>
      </c>
      <c r="BC128" s="340"/>
      <c r="BD128" s="297"/>
      <c r="BE128" s="297"/>
      <c r="BF128" s="297"/>
      <c r="BG128" s="297"/>
      <c r="BH128" s="280" t="s">
        <v>956</v>
      </c>
      <c r="BI128" s="340"/>
      <c r="BJ128" s="340"/>
      <c r="BO128" s="301"/>
      <c r="BP128" s="301"/>
      <c r="BQ128" s="301"/>
      <c r="BR128" s="301"/>
    </row>
    <row r="129" spans="1:70" s="298" customFormat="1" ht="115.5" hidden="1" customHeight="1">
      <c r="A129" s="342" t="s">
        <v>1379</v>
      </c>
      <c r="B129" s="253" t="s">
        <v>14</v>
      </c>
      <c r="C129" s="328">
        <v>42661</v>
      </c>
      <c r="D129" s="328" t="s">
        <v>4308</v>
      </c>
      <c r="E129" s="342" t="s">
        <v>1093</v>
      </c>
      <c r="F129" s="44" t="s">
        <v>6704</v>
      </c>
      <c r="G129" s="44" t="s">
        <v>85</v>
      </c>
      <c r="H129" s="44" t="s">
        <v>86</v>
      </c>
      <c r="I129" s="44" t="s">
        <v>87</v>
      </c>
      <c r="J129" s="253" t="s">
        <v>28</v>
      </c>
      <c r="K129" s="340">
        <v>1</v>
      </c>
      <c r="L129" s="825">
        <v>42737</v>
      </c>
      <c r="M129" s="825">
        <v>43099</v>
      </c>
      <c r="N129" s="275">
        <f t="shared" si="3"/>
        <v>52</v>
      </c>
      <c r="O129" s="389">
        <v>1</v>
      </c>
      <c r="P129" s="301" t="s">
        <v>24</v>
      </c>
      <c r="Q129" s="301"/>
      <c r="R129" s="301" t="s">
        <v>6705</v>
      </c>
      <c r="S129" s="387">
        <f t="shared" si="2"/>
        <v>379</v>
      </c>
      <c r="T129" s="301" t="s">
        <v>937</v>
      </c>
      <c r="U129" s="301" t="s">
        <v>937</v>
      </c>
      <c r="V129" s="44" t="s">
        <v>6706</v>
      </c>
      <c r="W129" s="253" t="s">
        <v>968</v>
      </c>
      <c r="X129" s="253" t="s">
        <v>968</v>
      </c>
      <c r="Y129" s="253" t="s">
        <v>968</v>
      </c>
      <c r="Z129" s="253" t="s">
        <v>968</v>
      </c>
      <c r="AA129" s="253" t="s">
        <v>968</v>
      </c>
      <c r="AB129" s="253" t="s">
        <v>968</v>
      </c>
      <c r="AC129" s="253" t="s">
        <v>968</v>
      </c>
      <c r="AD129" s="253" t="s">
        <v>968</v>
      </c>
      <c r="AE129" s="253" t="s">
        <v>968</v>
      </c>
      <c r="AF129" s="253" t="s">
        <v>1817</v>
      </c>
      <c r="AG129" s="253" t="s">
        <v>968</v>
      </c>
      <c r="AH129" s="253" t="s">
        <v>1817</v>
      </c>
      <c r="AI129" s="253" t="s">
        <v>968</v>
      </c>
      <c r="AJ129" s="253" t="s">
        <v>968</v>
      </c>
      <c r="AK129" s="253" t="s">
        <v>968</v>
      </c>
      <c r="AL129" s="253" t="s">
        <v>2622</v>
      </c>
      <c r="AM129" s="253" t="s">
        <v>968</v>
      </c>
      <c r="AN129" s="253" t="s">
        <v>2622</v>
      </c>
      <c r="AO129" s="253" t="s">
        <v>968</v>
      </c>
      <c r="AP129" s="253" t="s">
        <v>1153</v>
      </c>
      <c r="AQ129" s="253" t="s">
        <v>968</v>
      </c>
      <c r="AR129" s="253" t="s">
        <v>1153</v>
      </c>
      <c r="AS129" s="253" t="s">
        <v>968</v>
      </c>
      <c r="AT129" s="253" t="s">
        <v>1153</v>
      </c>
      <c r="AU129" s="253" t="s">
        <v>968</v>
      </c>
      <c r="AV129" s="253" t="s">
        <v>1153</v>
      </c>
      <c r="AW129" s="253" t="s">
        <v>968</v>
      </c>
      <c r="AX129" s="253" t="s">
        <v>1153</v>
      </c>
      <c r="AY129" s="44" t="s">
        <v>968</v>
      </c>
      <c r="AZ129" s="269" t="s">
        <v>781</v>
      </c>
      <c r="BA129" s="336">
        <v>43122</v>
      </c>
      <c r="BB129" s="269" t="s">
        <v>4408</v>
      </c>
      <c r="BC129" s="340"/>
      <c r="BD129" s="297"/>
      <c r="BE129" s="297"/>
      <c r="BF129" s="297"/>
      <c r="BG129" s="297"/>
      <c r="BH129" s="280" t="s">
        <v>956</v>
      </c>
      <c r="BI129" s="340"/>
      <c r="BJ129" s="340"/>
      <c r="BO129" s="301"/>
      <c r="BP129" s="301"/>
      <c r="BQ129" s="301"/>
      <c r="BR129" s="301"/>
    </row>
    <row r="130" spans="1:70" s="298" customFormat="1" ht="115.5" hidden="1" customHeight="1">
      <c r="A130" s="342" t="s">
        <v>1380</v>
      </c>
      <c r="B130" s="253" t="s">
        <v>14</v>
      </c>
      <c r="C130" s="328">
        <v>42661</v>
      </c>
      <c r="D130" s="328" t="s">
        <v>4308</v>
      </c>
      <c r="E130" s="342" t="s">
        <v>1095</v>
      </c>
      <c r="F130" s="301" t="s">
        <v>6707</v>
      </c>
      <c r="G130" s="44" t="s">
        <v>85</v>
      </c>
      <c r="H130" s="44" t="s">
        <v>88</v>
      </c>
      <c r="I130" s="44" t="s">
        <v>89</v>
      </c>
      <c r="J130" s="253" t="s">
        <v>28</v>
      </c>
      <c r="K130" s="340">
        <v>1</v>
      </c>
      <c r="L130" s="825">
        <v>42737</v>
      </c>
      <c r="M130" s="825">
        <v>43100</v>
      </c>
      <c r="N130" s="275">
        <f t="shared" si="3"/>
        <v>52</v>
      </c>
      <c r="O130" s="389">
        <v>1</v>
      </c>
      <c r="P130" s="301" t="s">
        <v>24</v>
      </c>
      <c r="Q130" s="301"/>
      <c r="R130" s="301" t="s">
        <v>9461</v>
      </c>
      <c r="S130" s="387">
        <f t="shared" si="2"/>
        <v>388</v>
      </c>
      <c r="T130" s="301" t="s">
        <v>937</v>
      </c>
      <c r="U130" s="301" t="s">
        <v>937</v>
      </c>
      <c r="V130" s="44" t="s">
        <v>9131</v>
      </c>
      <c r="W130" s="253" t="s">
        <v>968</v>
      </c>
      <c r="X130" s="253" t="s">
        <v>968</v>
      </c>
      <c r="Y130" s="253" t="s">
        <v>968</v>
      </c>
      <c r="Z130" s="253" t="s">
        <v>968</v>
      </c>
      <c r="AA130" s="253" t="s">
        <v>968</v>
      </c>
      <c r="AB130" s="253" t="s">
        <v>968</v>
      </c>
      <c r="AC130" s="253" t="s">
        <v>968</v>
      </c>
      <c r="AD130" s="253" t="s">
        <v>968</v>
      </c>
      <c r="AE130" s="253" t="s">
        <v>968</v>
      </c>
      <c r="AF130" s="253" t="s">
        <v>1817</v>
      </c>
      <c r="AG130" s="253" t="s">
        <v>968</v>
      </c>
      <c r="AH130" s="253" t="s">
        <v>1817</v>
      </c>
      <c r="AI130" s="253" t="s">
        <v>968</v>
      </c>
      <c r="AJ130" s="253" t="s">
        <v>968</v>
      </c>
      <c r="AK130" s="253" t="s">
        <v>968</v>
      </c>
      <c r="AL130" s="253" t="s">
        <v>2622</v>
      </c>
      <c r="AM130" s="253" t="s">
        <v>968</v>
      </c>
      <c r="AN130" s="253" t="s">
        <v>2622</v>
      </c>
      <c r="AO130" s="253" t="s">
        <v>968</v>
      </c>
      <c r="AP130" s="253" t="s">
        <v>1153</v>
      </c>
      <c r="AQ130" s="253" t="s">
        <v>968</v>
      </c>
      <c r="AR130" s="253" t="s">
        <v>1153</v>
      </c>
      <c r="AS130" s="253" t="s">
        <v>968</v>
      </c>
      <c r="AT130" s="253" t="s">
        <v>1153</v>
      </c>
      <c r="AU130" s="253" t="s">
        <v>968</v>
      </c>
      <c r="AV130" s="253" t="s">
        <v>1153</v>
      </c>
      <c r="AW130" s="253" t="s">
        <v>968</v>
      </c>
      <c r="AX130" s="253" t="s">
        <v>1153</v>
      </c>
      <c r="AY130" s="44" t="s">
        <v>968</v>
      </c>
      <c r="AZ130" s="269" t="s">
        <v>781</v>
      </c>
      <c r="BA130" s="336">
        <v>43122</v>
      </c>
      <c r="BB130" s="269" t="s">
        <v>4408</v>
      </c>
      <c r="BC130" s="340"/>
      <c r="BD130" s="297"/>
      <c r="BE130" s="297"/>
      <c r="BF130" s="297"/>
      <c r="BG130" s="297"/>
      <c r="BH130" s="280" t="s">
        <v>956</v>
      </c>
      <c r="BI130" s="340"/>
      <c r="BJ130" s="340"/>
      <c r="BO130" s="301"/>
      <c r="BP130" s="301"/>
      <c r="BQ130" s="301"/>
      <c r="BR130" s="301"/>
    </row>
    <row r="131" spans="1:70" s="298" customFormat="1" ht="115.5" hidden="1" customHeight="1">
      <c r="A131" s="342" t="s">
        <v>1381</v>
      </c>
      <c r="B131" s="253" t="s">
        <v>14</v>
      </c>
      <c r="C131" s="328">
        <v>42661</v>
      </c>
      <c r="D131" s="328" t="s">
        <v>4308</v>
      </c>
      <c r="E131" s="342" t="s">
        <v>1096</v>
      </c>
      <c r="F131" s="301" t="s">
        <v>6708</v>
      </c>
      <c r="G131" s="44" t="s">
        <v>90</v>
      </c>
      <c r="H131" s="44" t="s">
        <v>91</v>
      </c>
      <c r="I131" s="44" t="s">
        <v>92</v>
      </c>
      <c r="J131" s="253" t="s">
        <v>93</v>
      </c>
      <c r="K131" s="340">
        <v>1</v>
      </c>
      <c r="L131" s="825">
        <v>43009</v>
      </c>
      <c r="M131" s="825">
        <v>43373</v>
      </c>
      <c r="N131" s="275">
        <f t="shared" si="3"/>
        <v>52</v>
      </c>
      <c r="O131" s="389">
        <v>1</v>
      </c>
      <c r="P131" s="301" t="s">
        <v>24</v>
      </c>
      <c r="Q131" s="301"/>
      <c r="R131" s="301" t="s">
        <v>6709</v>
      </c>
      <c r="S131" s="387">
        <f t="shared" ref="S131:S194" si="4">LEN(R131)</f>
        <v>104</v>
      </c>
      <c r="T131" s="301" t="s">
        <v>937</v>
      </c>
      <c r="U131" s="301" t="s">
        <v>937</v>
      </c>
      <c r="V131" s="44" t="s">
        <v>8913</v>
      </c>
      <c r="W131" s="253" t="s">
        <v>968</v>
      </c>
      <c r="X131" s="253" t="s">
        <v>968</v>
      </c>
      <c r="Y131" s="253" t="s">
        <v>968</v>
      </c>
      <c r="Z131" s="253" t="s">
        <v>968</v>
      </c>
      <c r="AA131" s="253" t="s">
        <v>968</v>
      </c>
      <c r="AB131" s="253" t="s">
        <v>968</v>
      </c>
      <c r="AC131" s="253" t="s">
        <v>968</v>
      </c>
      <c r="AD131" s="253" t="s">
        <v>968</v>
      </c>
      <c r="AE131" s="253" t="s">
        <v>968</v>
      </c>
      <c r="AF131" s="253" t="s">
        <v>1817</v>
      </c>
      <c r="AG131" s="253" t="s">
        <v>968</v>
      </c>
      <c r="AH131" s="253" t="s">
        <v>1817</v>
      </c>
      <c r="AI131" s="253" t="s">
        <v>968</v>
      </c>
      <c r="AJ131" s="253" t="s">
        <v>968</v>
      </c>
      <c r="AK131" s="253" t="s">
        <v>968</v>
      </c>
      <c r="AL131" s="253" t="s">
        <v>2622</v>
      </c>
      <c r="AM131" s="253" t="s">
        <v>968</v>
      </c>
      <c r="AN131" s="253" t="s">
        <v>2622</v>
      </c>
      <c r="AO131" s="253" t="s">
        <v>968</v>
      </c>
      <c r="AP131" s="253" t="s">
        <v>1153</v>
      </c>
      <c r="AQ131" s="253" t="s">
        <v>968</v>
      </c>
      <c r="AR131" s="253" t="s">
        <v>1153</v>
      </c>
      <c r="AS131" s="253" t="s">
        <v>968</v>
      </c>
      <c r="AT131" s="253" t="s">
        <v>1153</v>
      </c>
      <c r="AU131" s="253" t="s">
        <v>968</v>
      </c>
      <c r="AV131" s="253" t="s">
        <v>1153</v>
      </c>
      <c r="AW131" s="253" t="s">
        <v>968</v>
      </c>
      <c r="AX131" s="253" t="s">
        <v>1153</v>
      </c>
      <c r="AY131" s="44" t="s">
        <v>968</v>
      </c>
      <c r="AZ131" s="269" t="s">
        <v>781</v>
      </c>
      <c r="BA131" s="336">
        <v>43122</v>
      </c>
      <c r="BB131" s="269" t="s">
        <v>4408</v>
      </c>
      <c r="BC131" s="340"/>
      <c r="BD131" s="297"/>
      <c r="BE131" s="297"/>
      <c r="BF131" s="297"/>
      <c r="BG131" s="297"/>
      <c r="BH131" s="280" t="s">
        <v>956</v>
      </c>
      <c r="BI131" s="340"/>
      <c r="BJ131" s="340"/>
      <c r="BO131" s="301"/>
      <c r="BP131" s="301"/>
      <c r="BQ131" s="301"/>
      <c r="BR131" s="301"/>
    </row>
    <row r="132" spans="1:70" s="298" customFormat="1" ht="115.5" hidden="1" customHeight="1">
      <c r="A132" s="342" t="s">
        <v>1382</v>
      </c>
      <c r="B132" s="253" t="s">
        <v>14</v>
      </c>
      <c r="C132" s="328">
        <v>42661</v>
      </c>
      <c r="D132" s="328" t="s">
        <v>4308</v>
      </c>
      <c r="E132" s="342" t="s">
        <v>1097</v>
      </c>
      <c r="F132" s="301" t="s">
        <v>6710</v>
      </c>
      <c r="G132" s="44" t="s">
        <v>61</v>
      </c>
      <c r="H132" s="44" t="s">
        <v>62</v>
      </c>
      <c r="I132" s="44" t="s">
        <v>63</v>
      </c>
      <c r="J132" s="253" t="s">
        <v>59</v>
      </c>
      <c r="K132" s="340">
        <v>1</v>
      </c>
      <c r="L132" s="825">
        <v>42795</v>
      </c>
      <c r="M132" s="825">
        <v>43100</v>
      </c>
      <c r="N132" s="275">
        <f t="shared" ref="N132:N195" si="5">+WEEKNUM(M132-L132)</f>
        <v>44</v>
      </c>
      <c r="O132" s="389">
        <v>1</v>
      </c>
      <c r="P132" s="301" t="s">
        <v>1134</v>
      </c>
      <c r="Q132" s="301" t="s">
        <v>60</v>
      </c>
      <c r="R132" s="301" t="s">
        <v>6683</v>
      </c>
      <c r="S132" s="387">
        <f t="shared" si="4"/>
        <v>390</v>
      </c>
      <c r="T132" s="301" t="s">
        <v>937</v>
      </c>
      <c r="U132" s="301" t="s">
        <v>937</v>
      </c>
      <c r="V132" s="44" t="s">
        <v>6678</v>
      </c>
      <c r="W132" s="253" t="s">
        <v>968</v>
      </c>
      <c r="X132" s="253" t="s">
        <v>968</v>
      </c>
      <c r="Y132" s="253" t="s">
        <v>968</v>
      </c>
      <c r="Z132" s="253" t="s">
        <v>968</v>
      </c>
      <c r="AA132" s="253" t="s">
        <v>968</v>
      </c>
      <c r="AB132" s="253" t="s">
        <v>968</v>
      </c>
      <c r="AC132" s="253" t="s">
        <v>968</v>
      </c>
      <c r="AD132" s="253" t="s">
        <v>968</v>
      </c>
      <c r="AE132" s="253" t="s">
        <v>968</v>
      </c>
      <c r="AF132" s="253" t="s">
        <v>1817</v>
      </c>
      <c r="AG132" s="253" t="s">
        <v>968</v>
      </c>
      <c r="AH132" s="253" t="s">
        <v>1817</v>
      </c>
      <c r="AI132" s="253" t="s">
        <v>968</v>
      </c>
      <c r="AJ132" s="253" t="s">
        <v>968</v>
      </c>
      <c r="AK132" s="253" t="s">
        <v>968</v>
      </c>
      <c r="AL132" s="253" t="s">
        <v>2622</v>
      </c>
      <c r="AM132" s="253" t="s">
        <v>968</v>
      </c>
      <c r="AN132" s="253" t="s">
        <v>2622</v>
      </c>
      <c r="AO132" s="253" t="s">
        <v>968</v>
      </c>
      <c r="AP132" s="253" t="s">
        <v>1153</v>
      </c>
      <c r="AQ132" s="253" t="s">
        <v>968</v>
      </c>
      <c r="AR132" s="253" t="s">
        <v>1153</v>
      </c>
      <c r="AS132" s="253" t="s">
        <v>968</v>
      </c>
      <c r="AT132" s="253" t="s">
        <v>1153</v>
      </c>
      <c r="AU132" s="253" t="s">
        <v>968</v>
      </c>
      <c r="AV132" s="253" t="s">
        <v>1153</v>
      </c>
      <c r="AW132" s="253" t="s">
        <v>968</v>
      </c>
      <c r="AX132" s="253" t="s">
        <v>1153</v>
      </c>
      <c r="AY132" s="44" t="s">
        <v>968</v>
      </c>
      <c r="AZ132" s="269" t="s">
        <v>781</v>
      </c>
      <c r="BA132" s="336">
        <v>43122</v>
      </c>
      <c r="BB132" s="269" t="s">
        <v>4408</v>
      </c>
      <c r="BC132" s="340"/>
      <c r="BD132" s="297"/>
      <c r="BE132" s="297"/>
      <c r="BF132" s="297"/>
      <c r="BG132" s="297"/>
      <c r="BH132" s="280" t="s">
        <v>956</v>
      </c>
      <c r="BI132" s="340"/>
      <c r="BJ132" s="340"/>
      <c r="BO132" s="301"/>
      <c r="BP132" s="301"/>
      <c r="BQ132" s="301"/>
      <c r="BR132" s="301"/>
    </row>
    <row r="133" spans="1:70" s="298" customFormat="1" ht="115.5" hidden="1" customHeight="1">
      <c r="A133" s="342" t="s">
        <v>1383</v>
      </c>
      <c r="B133" s="253" t="s">
        <v>14</v>
      </c>
      <c r="C133" s="328">
        <v>42661</v>
      </c>
      <c r="D133" s="328" t="s">
        <v>4308</v>
      </c>
      <c r="E133" s="342" t="s">
        <v>1098</v>
      </c>
      <c r="F133" s="301" t="s">
        <v>6711</v>
      </c>
      <c r="G133" s="44" t="s">
        <v>61</v>
      </c>
      <c r="H133" s="44" t="s">
        <v>62</v>
      </c>
      <c r="I133" s="44" t="s">
        <v>63</v>
      </c>
      <c r="J133" s="253" t="s">
        <v>59</v>
      </c>
      <c r="K133" s="340">
        <v>1</v>
      </c>
      <c r="L133" s="825">
        <v>42795</v>
      </c>
      <c r="M133" s="825">
        <v>43100</v>
      </c>
      <c r="N133" s="275">
        <f t="shared" si="5"/>
        <v>44</v>
      </c>
      <c r="O133" s="389">
        <v>1</v>
      </c>
      <c r="P133" s="301" t="s">
        <v>1134</v>
      </c>
      <c r="Q133" s="301" t="s">
        <v>60</v>
      </c>
      <c r="R133" s="301" t="s">
        <v>6683</v>
      </c>
      <c r="S133" s="387">
        <f t="shared" si="4"/>
        <v>390</v>
      </c>
      <c r="T133" s="301" t="s">
        <v>937</v>
      </c>
      <c r="U133" s="301" t="s">
        <v>937</v>
      </c>
      <c r="V133" s="44" t="s">
        <v>6678</v>
      </c>
      <c r="W133" s="253" t="s">
        <v>968</v>
      </c>
      <c r="X133" s="253" t="s">
        <v>968</v>
      </c>
      <c r="Y133" s="253" t="s">
        <v>968</v>
      </c>
      <c r="Z133" s="253" t="s">
        <v>968</v>
      </c>
      <c r="AA133" s="253" t="s">
        <v>968</v>
      </c>
      <c r="AB133" s="253" t="s">
        <v>968</v>
      </c>
      <c r="AC133" s="253" t="s">
        <v>968</v>
      </c>
      <c r="AD133" s="253" t="s">
        <v>968</v>
      </c>
      <c r="AE133" s="253" t="s">
        <v>968</v>
      </c>
      <c r="AF133" s="253" t="s">
        <v>1817</v>
      </c>
      <c r="AG133" s="253" t="s">
        <v>968</v>
      </c>
      <c r="AH133" s="253" t="s">
        <v>1817</v>
      </c>
      <c r="AI133" s="253" t="s">
        <v>968</v>
      </c>
      <c r="AJ133" s="253" t="s">
        <v>968</v>
      </c>
      <c r="AK133" s="253" t="s">
        <v>968</v>
      </c>
      <c r="AL133" s="253" t="s">
        <v>2622</v>
      </c>
      <c r="AM133" s="253" t="s">
        <v>968</v>
      </c>
      <c r="AN133" s="253" t="s">
        <v>2622</v>
      </c>
      <c r="AO133" s="253" t="s">
        <v>968</v>
      </c>
      <c r="AP133" s="253" t="s">
        <v>1153</v>
      </c>
      <c r="AQ133" s="253" t="s">
        <v>968</v>
      </c>
      <c r="AR133" s="253" t="s">
        <v>1153</v>
      </c>
      <c r="AS133" s="253" t="s">
        <v>968</v>
      </c>
      <c r="AT133" s="253" t="s">
        <v>1153</v>
      </c>
      <c r="AU133" s="253" t="s">
        <v>968</v>
      </c>
      <c r="AV133" s="253" t="s">
        <v>1153</v>
      </c>
      <c r="AW133" s="253" t="s">
        <v>968</v>
      </c>
      <c r="AX133" s="253" t="s">
        <v>1153</v>
      </c>
      <c r="AY133" s="44" t="s">
        <v>968</v>
      </c>
      <c r="AZ133" s="269" t="s">
        <v>781</v>
      </c>
      <c r="BA133" s="336">
        <v>43122</v>
      </c>
      <c r="BB133" s="269" t="s">
        <v>4408</v>
      </c>
      <c r="BC133" s="340"/>
      <c r="BD133" s="297"/>
      <c r="BE133" s="297"/>
      <c r="BF133" s="297"/>
      <c r="BG133" s="297"/>
      <c r="BH133" s="280" t="s">
        <v>956</v>
      </c>
      <c r="BI133" s="340"/>
      <c r="BJ133" s="340"/>
      <c r="BO133" s="301"/>
      <c r="BP133" s="301"/>
      <c r="BQ133" s="301"/>
      <c r="BR133" s="301"/>
    </row>
    <row r="134" spans="1:70" s="298" customFormat="1" ht="115.5" hidden="1" customHeight="1">
      <c r="A134" s="342" t="s">
        <v>1384</v>
      </c>
      <c r="B134" s="253" t="s">
        <v>14</v>
      </c>
      <c r="C134" s="328">
        <v>42661</v>
      </c>
      <c r="D134" s="328" t="s">
        <v>4307</v>
      </c>
      <c r="E134" s="342" t="s">
        <v>1099</v>
      </c>
      <c r="F134" s="301" t="s">
        <v>6712</v>
      </c>
      <c r="G134" s="44" t="s">
        <v>61</v>
      </c>
      <c r="H134" s="44" t="s">
        <v>62</v>
      </c>
      <c r="I134" s="44" t="s">
        <v>63</v>
      </c>
      <c r="J134" s="253" t="s">
        <v>59</v>
      </c>
      <c r="K134" s="340">
        <v>1</v>
      </c>
      <c r="L134" s="825">
        <v>42795</v>
      </c>
      <c r="M134" s="825">
        <v>43100</v>
      </c>
      <c r="N134" s="275">
        <f t="shared" si="5"/>
        <v>44</v>
      </c>
      <c r="O134" s="389">
        <v>1</v>
      </c>
      <c r="P134" s="301" t="s">
        <v>1134</v>
      </c>
      <c r="Q134" s="301" t="s">
        <v>60</v>
      </c>
      <c r="R134" s="301" t="s">
        <v>6683</v>
      </c>
      <c r="S134" s="387">
        <f t="shared" si="4"/>
        <v>390</v>
      </c>
      <c r="T134" s="301" t="s">
        <v>937</v>
      </c>
      <c r="U134" s="301" t="s">
        <v>937</v>
      </c>
      <c r="V134" s="44" t="s">
        <v>6678</v>
      </c>
      <c r="W134" s="253" t="s">
        <v>968</v>
      </c>
      <c r="X134" s="253" t="s">
        <v>968</v>
      </c>
      <c r="Y134" s="253" t="s">
        <v>968</v>
      </c>
      <c r="Z134" s="253" t="s">
        <v>968</v>
      </c>
      <c r="AA134" s="253" t="s">
        <v>968</v>
      </c>
      <c r="AB134" s="253" t="s">
        <v>968</v>
      </c>
      <c r="AC134" s="253" t="s">
        <v>968</v>
      </c>
      <c r="AD134" s="253" t="s">
        <v>968</v>
      </c>
      <c r="AE134" s="253" t="s">
        <v>968</v>
      </c>
      <c r="AF134" s="253" t="s">
        <v>1817</v>
      </c>
      <c r="AG134" s="253" t="s">
        <v>968</v>
      </c>
      <c r="AH134" s="253" t="s">
        <v>1817</v>
      </c>
      <c r="AI134" s="253" t="s">
        <v>968</v>
      </c>
      <c r="AJ134" s="253" t="s">
        <v>968</v>
      </c>
      <c r="AK134" s="253" t="s">
        <v>968</v>
      </c>
      <c r="AL134" s="253" t="s">
        <v>2622</v>
      </c>
      <c r="AM134" s="253" t="s">
        <v>968</v>
      </c>
      <c r="AN134" s="253" t="s">
        <v>2622</v>
      </c>
      <c r="AO134" s="253" t="s">
        <v>968</v>
      </c>
      <c r="AP134" s="253" t="s">
        <v>1153</v>
      </c>
      <c r="AQ134" s="253" t="s">
        <v>968</v>
      </c>
      <c r="AR134" s="253" t="s">
        <v>1153</v>
      </c>
      <c r="AS134" s="253" t="s">
        <v>968</v>
      </c>
      <c r="AT134" s="253" t="s">
        <v>1153</v>
      </c>
      <c r="AU134" s="253" t="s">
        <v>968</v>
      </c>
      <c r="AV134" s="253" t="s">
        <v>1153</v>
      </c>
      <c r="AW134" s="253" t="s">
        <v>968</v>
      </c>
      <c r="AX134" s="253" t="s">
        <v>1153</v>
      </c>
      <c r="AY134" s="44" t="s">
        <v>968</v>
      </c>
      <c r="AZ134" s="269" t="s">
        <v>781</v>
      </c>
      <c r="BA134" s="336">
        <v>43122</v>
      </c>
      <c r="BB134" s="269" t="s">
        <v>4408</v>
      </c>
      <c r="BC134" s="340"/>
      <c r="BD134" s="297"/>
      <c r="BE134" s="297"/>
      <c r="BF134" s="297"/>
      <c r="BG134" s="297"/>
      <c r="BH134" s="280" t="s">
        <v>956</v>
      </c>
      <c r="BI134" s="340"/>
      <c r="BJ134" s="340"/>
      <c r="BO134" s="301"/>
      <c r="BP134" s="301"/>
      <c r="BQ134" s="301"/>
      <c r="BR134" s="301"/>
    </row>
    <row r="135" spans="1:70" s="298" customFormat="1" ht="115.5" hidden="1" customHeight="1">
      <c r="A135" s="342" t="s">
        <v>1385</v>
      </c>
      <c r="B135" s="253" t="s">
        <v>14</v>
      </c>
      <c r="C135" s="328">
        <v>42661</v>
      </c>
      <c r="D135" s="328" t="s">
        <v>4308</v>
      </c>
      <c r="E135" s="342" t="s">
        <v>1101</v>
      </c>
      <c r="F135" s="301" t="s">
        <v>8914</v>
      </c>
      <c r="G135" s="44" t="s">
        <v>98</v>
      </c>
      <c r="H135" s="44" t="s">
        <v>99</v>
      </c>
      <c r="I135" s="44" t="s">
        <v>58</v>
      </c>
      <c r="J135" s="253" t="s">
        <v>59</v>
      </c>
      <c r="K135" s="340">
        <v>1</v>
      </c>
      <c r="L135" s="825">
        <v>42795</v>
      </c>
      <c r="M135" s="825">
        <v>42978</v>
      </c>
      <c r="N135" s="275">
        <f t="shared" si="5"/>
        <v>27</v>
      </c>
      <c r="O135" s="389">
        <v>1</v>
      </c>
      <c r="P135" s="301" t="s">
        <v>1134</v>
      </c>
      <c r="Q135" s="301" t="s">
        <v>60</v>
      </c>
      <c r="R135" s="301" t="s">
        <v>6682</v>
      </c>
      <c r="S135" s="387">
        <f t="shared" si="4"/>
        <v>162</v>
      </c>
      <c r="T135" s="301" t="s">
        <v>937</v>
      </c>
      <c r="U135" s="301" t="s">
        <v>937</v>
      </c>
      <c r="V135" s="44" t="s">
        <v>6713</v>
      </c>
      <c r="W135" s="253" t="s">
        <v>968</v>
      </c>
      <c r="X135" s="253" t="s">
        <v>968</v>
      </c>
      <c r="Y135" s="253" t="s">
        <v>968</v>
      </c>
      <c r="Z135" s="253" t="s">
        <v>968</v>
      </c>
      <c r="AA135" s="253" t="s">
        <v>968</v>
      </c>
      <c r="AB135" s="253" t="s">
        <v>968</v>
      </c>
      <c r="AC135" s="253" t="s">
        <v>968</v>
      </c>
      <c r="AD135" s="253" t="s">
        <v>968</v>
      </c>
      <c r="AE135" s="253" t="s">
        <v>968</v>
      </c>
      <c r="AF135" s="253" t="s">
        <v>1817</v>
      </c>
      <c r="AG135" s="253" t="s">
        <v>968</v>
      </c>
      <c r="AH135" s="253" t="s">
        <v>1817</v>
      </c>
      <c r="AI135" s="253" t="s">
        <v>968</v>
      </c>
      <c r="AJ135" s="253" t="s">
        <v>968</v>
      </c>
      <c r="AK135" s="253" t="s">
        <v>968</v>
      </c>
      <c r="AL135" s="253" t="s">
        <v>2622</v>
      </c>
      <c r="AM135" s="253" t="s">
        <v>968</v>
      </c>
      <c r="AN135" s="253" t="s">
        <v>2622</v>
      </c>
      <c r="AO135" s="253" t="s">
        <v>968</v>
      </c>
      <c r="AP135" s="253" t="s">
        <v>1153</v>
      </c>
      <c r="AQ135" s="253" t="s">
        <v>968</v>
      </c>
      <c r="AR135" s="253" t="s">
        <v>1153</v>
      </c>
      <c r="AS135" s="253" t="s">
        <v>968</v>
      </c>
      <c r="AT135" s="253" t="s">
        <v>1153</v>
      </c>
      <c r="AU135" s="253" t="s">
        <v>968</v>
      </c>
      <c r="AV135" s="253" t="s">
        <v>1153</v>
      </c>
      <c r="AW135" s="253" t="s">
        <v>968</v>
      </c>
      <c r="AX135" s="253" t="s">
        <v>1153</v>
      </c>
      <c r="AY135" s="44" t="s">
        <v>968</v>
      </c>
      <c r="AZ135" s="269" t="s">
        <v>781</v>
      </c>
      <c r="BA135" s="336">
        <v>43122</v>
      </c>
      <c r="BB135" s="269" t="s">
        <v>4408</v>
      </c>
      <c r="BC135" s="340"/>
      <c r="BD135" s="297"/>
      <c r="BE135" s="297"/>
      <c r="BF135" s="297"/>
      <c r="BG135" s="297"/>
      <c r="BH135" s="280" t="s">
        <v>956</v>
      </c>
      <c r="BI135" s="340"/>
      <c r="BJ135" s="340"/>
      <c r="BO135" s="301"/>
      <c r="BP135" s="301"/>
      <c r="BQ135" s="301"/>
      <c r="BR135" s="301"/>
    </row>
    <row r="136" spans="1:70" s="298" customFormat="1" ht="115.5" hidden="1" customHeight="1">
      <c r="A136" s="342" t="s">
        <v>1386</v>
      </c>
      <c r="B136" s="253" t="s">
        <v>14</v>
      </c>
      <c r="C136" s="328">
        <v>42661</v>
      </c>
      <c r="D136" s="328" t="s">
        <v>4308</v>
      </c>
      <c r="E136" s="342" t="s">
        <v>1102</v>
      </c>
      <c r="F136" s="301" t="s">
        <v>6714</v>
      </c>
      <c r="G136" s="44" t="s">
        <v>94</v>
      </c>
      <c r="H136" s="44" t="s">
        <v>95</v>
      </c>
      <c r="I136" s="44" t="s">
        <v>95</v>
      </c>
      <c r="J136" s="253" t="s">
        <v>59</v>
      </c>
      <c r="K136" s="340">
        <v>1</v>
      </c>
      <c r="L136" s="825">
        <v>42795</v>
      </c>
      <c r="M136" s="825">
        <v>43069</v>
      </c>
      <c r="N136" s="275">
        <f t="shared" si="5"/>
        <v>40</v>
      </c>
      <c r="O136" s="389">
        <v>1</v>
      </c>
      <c r="P136" s="301" t="s">
        <v>24</v>
      </c>
      <c r="Q136" s="301"/>
      <c r="R136" s="301" t="s">
        <v>6715</v>
      </c>
      <c r="S136" s="387">
        <f t="shared" si="4"/>
        <v>198</v>
      </c>
      <c r="T136" s="301" t="s">
        <v>937</v>
      </c>
      <c r="U136" s="301" t="s">
        <v>937</v>
      </c>
      <c r="V136" s="44" t="s">
        <v>6716</v>
      </c>
      <c r="W136" s="253" t="s">
        <v>968</v>
      </c>
      <c r="X136" s="253" t="s">
        <v>968</v>
      </c>
      <c r="Y136" s="253" t="s">
        <v>968</v>
      </c>
      <c r="Z136" s="253" t="s">
        <v>968</v>
      </c>
      <c r="AA136" s="253" t="s">
        <v>968</v>
      </c>
      <c r="AB136" s="253" t="s">
        <v>968</v>
      </c>
      <c r="AC136" s="253" t="s">
        <v>968</v>
      </c>
      <c r="AD136" s="253" t="s">
        <v>968</v>
      </c>
      <c r="AE136" s="253" t="s">
        <v>968</v>
      </c>
      <c r="AF136" s="253" t="s">
        <v>1817</v>
      </c>
      <c r="AG136" s="253" t="s">
        <v>968</v>
      </c>
      <c r="AH136" s="253" t="s">
        <v>1817</v>
      </c>
      <c r="AI136" s="253" t="s">
        <v>968</v>
      </c>
      <c r="AJ136" s="253" t="s">
        <v>968</v>
      </c>
      <c r="AK136" s="253" t="s">
        <v>968</v>
      </c>
      <c r="AL136" s="253" t="s">
        <v>2622</v>
      </c>
      <c r="AM136" s="253" t="s">
        <v>968</v>
      </c>
      <c r="AN136" s="253" t="s">
        <v>2622</v>
      </c>
      <c r="AO136" s="253" t="s">
        <v>968</v>
      </c>
      <c r="AP136" s="253" t="s">
        <v>1153</v>
      </c>
      <c r="AQ136" s="253" t="s">
        <v>968</v>
      </c>
      <c r="AR136" s="253" t="s">
        <v>1153</v>
      </c>
      <c r="AS136" s="253" t="s">
        <v>968</v>
      </c>
      <c r="AT136" s="253" t="s">
        <v>1153</v>
      </c>
      <c r="AU136" s="253" t="s">
        <v>968</v>
      </c>
      <c r="AV136" s="253" t="s">
        <v>1153</v>
      </c>
      <c r="AW136" s="253" t="s">
        <v>968</v>
      </c>
      <c r="AX136" s="253" t="s">
        <v>1153</v>
      </c>
      <c r="AY136" s="44" t="s">
        <v>968</v>
      </c>
      <c r="AZ136" s="269" t="s">
        <v>781</v>
      </c>
      <c r="BA136" s="336">
        <v>43122</v>
      </c>
      <c r="BB136" s="269" t="s">
        <v>4408</v>
      </c>
      <c r="BC136" s="340"/>
      <c r="BD136" s="297"/>
      <c r="BE136" s="297"/>
      <c r="BF136" s="297"/>
      <c r="BG136" s="297"/>
      <c r="BH136" s="280" t="s">
        <v>956</v>
      </c>
      <c r="BI136" s="340"/>
      <c r="BJ136" s="340"/>
      <c r="BO136" s="301"/>
      <c r="BP136" s="301"/>
      <c r="BQ136" s="301"/>
      <c r="BR136" s="301"/>
    </row>
    <row r="137" spans="1:70" s="298" customFormat="1" ht="115.5" hidden="1" customHeight="1">
      <c r="A137" s="342" t="s">
        <v>1387</v>
      </c>
      <c r="B137" s="253" t="s">
        <v>14</v>
      </c>
      <c r="C137" s="328">
        <v>42661</v>
      </c>
      <c r="D137" s="328" t="s">
        <v>4308</v>
      </c>
      <c r="E137" s="342" t="s">
        <v>1103</v>
      </c>
      <c r="F137" s="301" t="s">
        <v>6717</v>
      </c>
      <c r="G137" s="44" t="s">
        <v>17</v>
      </c>
      <c r="H137" s="44" t="s">
        <v>100</v>
      </c>
      <c r="I137" s="44" t="s">
        <v>101</v>
      </c>
      <c r="J137" s="253" t="s">
        <v>20</v>
      </c>
      <c r="K137" s="340">
        <v>3</v>
      </c>
      <c r="L137" s="825">
        <v>42795</v>
      </c>
      <c r="M137" s="825">
        <v>43100</v>
      </c>
      <c r="N137" s="275">
        <f t="shared" si="5"/>
        <v>44</v>
      </c>
      <c r="O137" s="389">
        <v>3</v>
      </c>
      <c r="P137" s="301" t="s">
        <v>15</v>
      </c>
      <c r="Q137" s="301"/>
      <c r="R137" s="301" t="s">
        <v>6718</v>
      </c>
      <c r="S137" s="387">
        <f t="shared" si="4"/>
        <v>243</v>
      </c>
      <c r="T137" s="301" t="s">
        <v>937</v>
      </c>
      <c r="U137" s="301" t="s">
        <v>937</v>
      </c>
      <c r="V137" s="44" t="s">
        <v>6719</v>
      </c>
      <c r="W137" s="253" t="s">
        <v>968</v>
      </c>
      <c r="X137" s="253" t="s">
        <v>968</v>
      </c>
      <c r="Y137" s="253" t="s">
        <v>968</v>
      </c>
      <c r="Z137" s="253" t="s">
        <v>968</v>
      </c>
      <c r="AA137" s="253" t="s">
        <v>968</v>
      </c>
      <c r="AB137" s="253" t="s">
        <v>968</v>
      </c>
      <c r="AC137" s="253" t="s">
        <v>968</v>
      </c>
      <c r="AD137" s="253" t="s">
        <v>968</v>
      </c>
      <c r="AE137" s="253" t="s">
        <v>968</v>
      </c>
      <c r="AF137" s="253" t="s">
        <v>1817</v>
      </c>
      <c r="AG137" s="253" t="s">
        <v>968</v>
      </c>
      <c r="AH137" s="253" t="s">
        <v>1817</v>
      </c>
      <c r="AI137" s="253" t="s">
        <v>968</v>
      </c>
      <c r="AJ137" s="253" t="s">
        <v>968</v>
      </c>
      <c r="AK137" s="253" t="s">
        <v>968</v>
      </c>
      <c r="AL137" s="253" t="s">
        <v>2622</v>
      </c>
      <c r="AM137" s="253" t="s">
        <v>968</v>
      </c>
      <c r="AN137" s="253" t="s">
        <v>2622</v>
      </c>
      <c r="AO137" s="253" t="s">
        <v>968</v>
      </c>
      <c r="AP137" s="253" t="s">
        <v>1153</v>
      </c>
      <c r="AQ137" s="253" t="s">
        <v>968</v>
      </c>
      <c r="AR137" s="253" t="s">
        <v>1153</v>
      </c>
      <c r="AS137" s="253" t="s">
        <v>968</v>
      </c>
      <c r="AT137" s="253" t="s">
        <v>1153</v>
      </c>
      <c r="AU137" s="253" t="s">
        <v>968</v>
      </c>
      <c r="AV137" s="253" t="s">
        <v>1153</v>
      </c>
      <c r="AW137" s="253" t="s">
        <v>968</v>
      </c>
      <c r="AX137" s="253" t="s">
        <v>1153</v>
      </c>
      <c r="AY137" s="44" t="s">
        <v>968</v>
      </c>
      <c r="AZ137" s="269" t="s">
        <v>781</v>
      </c>
      <c r="BA137" s="336">
        <v>43122</v>
      </c>
      <c r="BB137" s="269" t="s">
        <v>4408</v>
      </c>
      <c r="BC137" s="340"/>
      <c r="BD137" s="297"/>
      <c r="BE137" s="297"/>
      <c r="BF137" s="297"/>
      <c r="BG137" s="297"/>
      <c r="BH137" s="280" t="s">
        <v>956</v>
      </c>
      <c r="BI137" s="340"/>
      <c r="BJ137" s="340"/>
      <c r="BO137" s="301"/>
      <c r="BP137" s="301"/>
      <c r="BQ137" s="301"/>
      <c r="BR137" s="301"/>
    </row>
    <row r="138" spans="1:70" s="298" customFormat="1" ht="115.5" hidden="1" customHeight="1">
      <c r="A138" s="342" t="s">
        <v>1388</v>
      </c>
      <c r="B138" s="253" t="s">
        <v>14</v>
      </c>
      <c r="C138" s="328">
        <v>42661</v>
      </c>
      <c r="D138" s="328" t="s">
        <v>4403</v>
      </c>
      <c r="E138" s="342" t="s">
        <v>1105</v>
      </c>
      <c r="F138" s="301" t="s">
        <v>8915</v>
      </c>
      <c r="G138" s="44" t="s">
        <v>316</v>
      </c>
      <c r="H138" s="44" t="s">
        <v>216</v>
      </c>
      <c r="I138" s="44" t="s">
        <v>317</v>
      </c>
      <c r="J138" s="253" t="s">
        <v>28</v>
      </c>
      <c r="K138" s="340">
        <v>2</v>
      </c>
      <c r="L138" s="825">
        <v>42737</v>
      </c>
      <c r="M138" s="825">
        <v>43100</v>
      </c>
      <c r="N138" s="275">
        <f t="shared" si="5"/>
        <v>52</v>
      </c>
      <c r="O138" s="389">
        <v>2</v>
      </c>
      <c r="P138" s="301" t="s">
        <v>24</v>
      </c>
      <c r="Q138" s="301"/>
      <c r="R138" s="301" t="s">
        <v>6720</v>
      </c>
      <c r="S138" s="387">
        <f t="shared" si="4"/>
        <v>329</v>
      </c>
      <c r="T138" s="301" t="s">
        <v>937</v>
      </c>
      <c r="U138" s="301" t="s">
        <v>937</v>
      </c>
      <c r="V138" s="44" t="s">
        <v>6721</v>
      </c>
      <c r="W138" s="253" t="s">
        <v>968</v>
      </c>
      <c r="X138" s="253" t="s">
        <v>968</v>
      </c>
      <c r="Y138" s="253" t="s">
        <v>968</v>
      </c>
      <c r="Z138" s="253" t="s">
        <v>968</v>
      </c>
      <c r="AA138" s="253" t="s">
        <v>968</v>
      </c>
      <c r="AB138" s="253" t="s">
        <v>968</v>
      </c>
      <c r="AC138" s="253" t="s">
        <v>968</v>
      </c>
      <c r="AD138" s="253" t="s">
        <v>968</v>
      </c>
      <c r="AE138" s="253" t="s">
        <v>968</v>
      </c>
      <c r="AF138" s="253" t="s">
        <v>1817</v>
      </c>
      <c r="AG138" s="253" t="s">
        <v>968</v>
      </c>
      <c r="AH138" s="253" t="s">
        <v>1817</v>
      </c>
      <c r="AI138" s="253" t="s">
        <v>968</v>
      </c>
      <c r="AJ138" s="253" t="s">
        <v>968</v>
      </c>
      <c r="AK138" s="253" t="s">
        <v>968</v>
      </c>
      <c r="AL138" s="253" t="s">
        <v>2622</v>
      </c>
      <c r="AM138" s="253" t="s">
        <v>968</v>
      </c>
      <c r="AN138" s="253" t="s">
        <v>2622</v>
      </c>
      <c r="AO138" s="253" t="s">
        <v>968</v>
      </c>
      <c r="AP138" s="253" t="s">
        <v>1153</v>
      </c>
      <c r="AQ138" s="253" t="s">
        <v>968</v>
      </c>
      <c r="AR138" s="253" t="s">
        <v>1153</v>
      </c>
      <c r="AS138" s="253" t="s">
        <v>968</v>
      </c>
      <c r="AT138" s="253" t="s">
        <v>1153</v>
      </c>
      <c r="AU138" s="253" t="s">
        <v>968</v>
      </c>
      <c r="AV138" s="253" t="s">
        <v>1153</v>
      </c>
      <c r="AW138" s="253" t="s">
        <v>968</v>
      </c>
      <c r="AX138" s="253" t="s">
        <v>1153</v>
      </c>
      <c r="AY138" s="44" t="s">
        <v>968</v>
      </c>
      <c r="AZ138" s="269" t="s">
        <v>781</v>
      </c>
      <c r="BA138" s="336">
        <v>43122</v>
      </c>
      <c r="BB138" s="269" t="s">
        <v>4408</v>
      </c>
      <c r="BC138" s="340"/>
      <c r="BD138" s="297"/>
      <c r="BE138" s="297"/>
      <c r="BF138" s="297"/>
      <c r="BG138" s="297"/>
      <c r="BH138" s="280" t="s">
        <v>956</v>
      </c>
      <c r="BI138" s="340"/>
      <c r="BJ138" s="340"/>
      <c r="BO138" s="301"/>
      <c r="BP138" s="301"/>
      <c r="BQ138" s="301"/>
      <c r="BR138" s="301"/>
    </row>
    <row r="139" spans="1:70" s="298" customFormat="1" ht="115.5" hidden="1" customHeight="1">
      <c r="A139" s="342" t="s">
        <v>1389</v>
      </c>
      <c r="B139" s="253" t="s">
        <v>14</v>
      </c>
      <c r="C139" s="328">
        <v>42661</v>
      </c>
      <c r="D139" s="328" t="s">
        <v>4307</v>
      </c>
      <c r="E139" s="342" t="s">
        <v>1038</v>
      </c>
      <c r="F139" s="301" t="s">
        <v>6722</v>
      </c>
      <c r="G139" s="44" t="s">
        <v>8916</v>
      </c>
      <c r="H139" s="44" t="s">
        <v>96</v>
      </c>
      <c r="I139" s="44" t="s">
        <v>97</v>
      </c>
      <c r="J139" s="253" t="s">
        <v>28</v>
      </c>
      <c r="K139" s="340">
        <v>1</v>
      </c>
      <c r="L139" s="825">
        <v>42737</v>
      </c>
      <c r="M139" s="825">
        <v>43100</v>
      </c>
      <c r="N139" s="275">
        <f t="shared" si="5"/>
        <v>52</v>
      </c>
      <c r="O139" s="389">
        <v>1</v>
      </c>
      <c r="P139" s="301" t="s">
        <v>24</v>
      </c>
      <c r="Q139" s="301"/>
      <c r="R139" s="301" t="s">
        <v>6723</v>
      </c>
      <c r="S139" s="387">
        <f t="shared" si="4"/>
        <v>187</v>
      </c>
      <c r="T139" s="301" t="s">
        <v>937</v>
      </c>
      <c r="U139" s="301" t="s">
        <v>937</v>
      </c>
      <c r="V139" s="44" t="s">
        <v>6724</v>
      </c>
      <c r="W139" s="253" t="s">
        <v>968</v>
      </c>
      <c r="X139" s="253" t="s">
        <v>968</v>
      </c>
      <c r="Y139" s="253" t="s">
        <v>968</v>
      </c>
      <c r="Z139" s="253" t="s">
        <v>968</v>
      </c>
      <c r="AA139" s="253" t="s">
        <v>968</v>
      </c>
      <c r="AB139" s="253" t="s">
        <v>968</v>
      </c>
      <c r="AC139" s="253" t="s">
        <v>968</v>
      </c>
      <c r="AD139" s="253" t="s">
        <v>968</v>
      </c>
      <c r="AE139" s="253" t="s">
        <v>968</v>
      </c>
      <c r="AF139" s="253" t="s">
        <v>1817</v>
      </c>
      <c r="AG139" s="253" t="s">
        <v>968</v>
      </c>
      <c r="AH139" s="253" t="s">
        <v>1817</v>
      </c>
      <c r="AI139" s="253" t="s">
        <v>968</v>
      </c>
      <c r="AJ139" s="253" t="s">
        <v>968</v>
      </c>
      <c r="AK139" s="253" t="s">
        <v>968</v>
      </c>
      <c r="AL139" s="253" t="s">
        <v>2622</v>
      </c>
      <c r="AM139" s="253" t="s">
        <v>968</v>
      </c>
      <c r="AN139" s="253" t="s">
        <v>2622</v>
      </c>
      <c r="AO139" s="253" t="s">
        <v>968</v>
      </c>
      <c r="AP139" s="253" t="s">
        <v>1153</v>
      </c>
      <c r="AQ139" s="253" t="s">
        <v>968</v>
      </c>
      <c r="AR139" s="253" t="s">
        <v>1153</v>
      </c>
      <c r="AS139" s="253" t="s">
        <v>968</v>
      </c>
      <c r="AT139" s="253" t="s">
        <v>1153</v>
      </c>
      <c r="AU139" s="253" t="s">
        <v>968</v>
      </c>
      <c r="AV139" s="253" t="s">
        <v>1153</v>
      </c>
      <c r="AW139" s="253" t="s">
        <v>968</v>
      </c>
      <c r="AX139" s="253" t="s">
        <v>1153</v>
      </c>
      <c r="AY139" s="44" t="s">
        <v>968</v>
      </c>
      <c r="AZ139" s="269" t="s">
        <v>781</v>
      </c>
      <c r="BA139" s="336">
        <v>43122</v>
      </c>
      <c r="BB139" s="269" t="s">
        <v>4408</v>
      </c>
      <c r="BC139" s="340"/>
      <c r="BD139" s="297"/>
      <c r="BE139" s="297"/>
      <c r="BF139" s="297"/>
      <c r="BG139" s="297"/>
      <c r="BH139" s="280" t="s">
        <v>956</v>
      </c>
      <c r="BI139" s="340"/>
      <c r="BJ139" s="340"/>
      <c r="BO139" s="301"/>
      <c r="BP139" s="301"/>
      <c r="BQ139" s="301"/>
      <c r="BR139" s="301"/>
    </row>
    <row r="140" spans="1:70" s="298" customFormat="1" ht="115.5" hidden="1" customHeight="1">
      <c r="A140" s="342" t="s">
        <v>1390</v>
      </c>
      <c r="B140" s="253" t="s">
        <v>14</v>
      </c>
      <c r="C140" s="328">
        <v>42661</v>
      </c>
      <c r="D140" s="328" t="s">
        <v>4308</v>
      </c>
      <c r="E140" s="342" t="s">
        <v>1040</v>
      </c>
      <c r="F140" s="301" t="s">
        <v>8917</v>
      </c>
      <c r="G140" s="44" t="s">
        <v>8918</v>
      </c>
      <c r="H140" s="44" t="s">
        <v>21</v>
      </c>
      <c r="I140" s="44" t="s">
        <v>22</v>
      </c>
      <c r="J140" s="44" t="s">
        <v>23</v>
      </c>
      <c r="K140" s="340">
        <v>1</v>
      </c>
      <c r="L140" s="825">
        <v>42979</v>
      </c>
      <c r="M140" s="825">
        <v>43434</v>
      </c>
      <c r="N140" s="275">
        <f t="shared" si="5"/>
        <v>13</v>
      </c>
      <c r="O140" s="389">
        <v>1</v>
      </c>
      <c r="P140" s="301" t="s">
        <v>24</v>
      </c>
      <c r="Q140" s="301"/>
      <c r="R140" s="44" t="s">
        <v>9528</v>
      </c>
      <c r="S140" s="387">
        <f t="shared" si="4"/>
        <v>376</v>
      </c>
      <c r="T140" s="301" t="s">
        <v>937</v>
      </c>
      <c r="U140" s="301" t="s">
        <v>937</v>
      </c>
      <c r="V140" s="301" t="s">
        <v>6559</v>
      </c>
      <c r="W140" s="44" t="s">
        <v>1005</v>
      </c>
      <c r="X140" s="301" t="s">
        <v>8919</v>
      </c>
      <c r="Y140" s="301" t="s">
        <v>1012</v>
      </c>
      <c r="Z140" s="301" t="s">
        <v>1013</v>
      </c>
      <c r="AA140" s="301" t="s">
        <v>25</v>
      </c>
      <c r="AB140" s="301" t="s">
        <v>1135</v>
      </c>
      <c r="AC140" s="301" t="s">
        <v>1135</v>
      </c>
      <c r="AD140" s="301" t="s">
        <v>1135</v>
      </c>
      <c r="AE140" s="301" t="s">
        <v>1135</v>
      </c>
      <c r="AF140" s="44" t="s">
        <v>1153</v>
      </c>
      <c r="AG140" s="301" t="s">
        <v>1135</v>
      </c>
      <c r="AH140" s="44" t="s">
        <v>1153</v>
      </c>
      <c r="AI140" s="301" t="s">
        <v>1135</v>
      </c>
      <c r="AJ140" s="44" t="s">
        <v>1153</v>
      </c>
      <c r="AK140" s="301" t="s">
        <v>1135</v>
      </c>
      <c r="AL140" s="44" t="s">
        <v>1153</v>
      </c>
      <c r="AM140" s="301" t="s">
        <v>1135</v>
      </c>
      <c r="AN140" s="44" t="s">
        <v>1153</v>
      </c>
      <c r="AO140" s="301" t="s">
        <v>1135</v>
      </c>
      <c r="AP140" s="44" t="s">
        <v>1153</v>
      </c>
      <c r="AQ140" s="301" t="s">
        <v>1135</v>
      </c>
      <c r="AR140" s="44" t="s">
        <v>1153</v>
      </c>
      <c r="AS140" s="301" t="s">
        <v>1135</v>
      </c>
      <c r="AT140" s="44" t="s">
        <v>1153</v>
      </c>
      <c r="AU140" s="44" t="s">
        <v>1135</v>
      </c>
      <c r="AV140" s="44" t="s">
        <v>1153</v>
      </c>
      <c r="AW140" s="44" t="s">
        <v>1135</v>
      </c>
      <c r="AX140" s="44" t="s">
        <v>1153</v>
      </c>
      <c r="AY140" s="44" t="s">
        <v>1135</v>
      </c>
      <c r="AZ140" s="269" t="s">
        <v>781</v>
      </c>
      <c r="BA140" s="336">
        <v>43555</v>
      </c>
      <c r="BB140" s="269" t="s">
        <v>4393</v>
      </c>
      <c r="BC140" s="336">
        <v>44162</v>
      </c>
      <c r="BD140" s="141" t="s">
        <v>1892</v>
      </c>
      <c r="BE140" s="141" t="s">
        <v>2299</v>
      </c>
      <c r="BF140" s="141" t="s">
        <v>5660</v>
      </c>
      <c r="BG140" s="141" t="s">
        <v>5618</v>
      </c>
      <c r="BH140" s="280" t="s">
        <v>1889</v>
      </c>
      <c r="BI140" s="340" t="s">
        <v>2586</v>
      </c>
      <c r="BJ140" s="340"/>
      <c r="BO140" s="301"/>
      <c r="BP140" s="301"/>
      <c r="BQ140" s="301"/>
      <c r="BR140" s="301"/>
    </row>
    <row r="141" spans="1:70" s="298" customFormat="1" ht="115.5" hidden="1" customHeight="1">
      <c r="A141" s="342" t="s">
        <v>1391</v>
      </c>
      <c r="B141" s="253" t="s">
        <v>14</v>
      </c>
      <c r="C141" s="328">
        <v>42661</v>
      </c>
      <c r="D141" s="328" t="s">
        <v>4308</v>
      </c>
      <c r="E141" s="342" t="s">
        <v>1117</v>
      </c>
      <c r="F141" s="301" t="s">
        <v>6725</v>
      </c>
      <c r="G141" s="44" t="s">
        <v>325</v>
      </c>
      <c r="H141" s="44" t="s">
        <v>324</v>
      </c>
      <c r="I141" s="44" t="s">
        <v>217</v>
      </c>
      <c r="J141" s="253" t="s">
        <v>28</v>
      </c>
      <c r="K141" s="340">
        <v>3</v>
      </c>
      <c r="L141" s="825">
        <v>42737</v>
      </c>
      <c r="M141" s="825">
        <v>43100</v>
      </c>
      <c r="N141" s="275">
        <f t="shared" si="5"/>
        <v>52</v>
      </c>
      <c r="O141" s="389">
        <v>3</v>
      </c>
      <c r="P141" s="301" t="s">
        <v>24</v>
      </c>
      <c r="Q141" s="301"/>
      <c r="R141" s="301" t="s">
        <v>6702</v>
      </c>
      <c r="S141" s="387">
        <f t="shared" si="4"/>
        <v>363</v>
      </c>
      <c r="T141" s="301" t="s">
        <v>937</v>
      </c>
      <c r="U141" s="301" t="s">
        <v>937</v>
      </c>
      <c r="V141" s="44" t="s">
        <v>6703</v>
      </c>
      <c r="W141" s="253" t="s">
        <v>968</v>
      </c>
      <c r="X141" s="253" t="s">
        <v>968</v>
      </c>
      <c r="Y141" s="253" t="s">
        <v>968</v>
      </c>
      <c r="Z141" s="253" t="s">
        <v>968</v>
      </c>
      <c r="AA141" s="253" t="s">
        <v>968</v>
      </c>
      <c r="AB141" s="253" t="s">
        <v>968</v>
      </c>
      <c r="AC141" s="253" t="s">
        <v>968</v>
      </c>
      <c r="AD141" s="253" t="s">
        <v>968</v>
      </c>
      <c r="AE141" s="253" t="s">
        <v>968</v>
      </c>
      <c r="AF141" s="253" t="s">
        <v>1817</v>
      </c>
      <c r="AG141" s="253" t="s">
        <v>968</v>
      </c>
      <c r="AH141" s="253" t="s">
        <v>1817</v>
      </c>
      <c r="AI141" s="253" t="s">
        <v>968</v>
      </c>
      <c r="AJ141" s="253" t="s">
        <v>968</v>
      </c>
      <c r="AK141" s="253" t="s">
        <v>968</v>
      </c>
      <c r="AL141" s="253" t="s">
        <v>2622</v>
      </c>
      <c r="AM141" s="253" t="s">
        <v>968</v>
      </c>
      <c r="AN141" s="253" t="s">
        <v>2622</v>
      </c>
      <c r="AO141" s="253" t="s">
        <v>968</v>
      </c>
      <c r="AP141" s="253" t="s">
        <v>1153</v>
      </c>
      <c r="AQ141" s="253" t="s">
        <v>968</v>
      </c>
      <c r="AR141" s="253" t="s">
        <v>1153</v>
      </c>
      <c r="AS141" s="253" t="s">
        <v>968</v>
      </c>
      <c r="AT141" s="253" t="s">
        <v>1153</v>
      </c>
      <c r="AU141" s="253" t="s">
        <v>968</v>
      </c>
      <c r="AV141" s="253" t="s">
        <v>1153</v>
      </c>
      <c r="AW141" s="253" t="s">
        <v>968</v>
      </c>
      <c r="AX141" s="253" t="s">
        <v>1153</v>
      </c>
      <c r="AY141" s="44" t="s">
        <v>968</v>
      </c>
      <c r="AZ141" s="269" t="s">
        <v>781</v>
      </c>
      <c r="BA141" s="336">
        <v>43122</v>
      </c>
      <c r="BB141" s="269" t="s">
        <v>4408</v>
      </c>
      <c r="BC141" s="340"/>
      <c r="BD141" s="297"/>
      <c r="BE141" s="297"/>
      <c r="BF141" s="297"/>
      <c r="BG141" s="297"/>
      <c r="BH141" s="280" t="s">
        <v>956</v>
      </c>
      <c r="BI141" s="340"/>
      <c r="BJ141" s="340"/>
      <c r="BO141" s="301"/>
      <c r="BP141" s="301"/>
      <c r="BQ141" s="301"/>
      <c r="BR141" s="301"/>
    </row>
    <row r="142" spans="1:70" s="298" customFormat="1" ht="115.5" hidden="1" customHeight="1">
      <c r="A142" s="342" t="s">
        <v>1392</v>
      </c>
      <c r="B142" s="253" t="s">
        <v>14</v>
      </c>
      <c r="C142" s="328">
        <v>42661</v>
      </c>
      <c r="D142" s="328" t="s">
        <v>4307</v>
      </c>
      <c r="E142" s="342" t="s">
        <v>1039</v>
      </c>
      <c r="F142" s="301" t="s">
        <v>8920</v>
      </c>
      <c r="G142" s="44" t="s">
        <v>109</v>
      </c>
      <c r="H142" s="44" t="s">
        <v>8921</v>
      </c>
      <c r="I142" s="44" t="s">
        <v>110</v>
      </c>
      <c r="J142" s="253" t="s">
        <v>111</v>
      </c>
      <c r="K142" s="340">
        <v>1</v>
      </c>
      <c r="L142" s="825">
        <v>42755</v>
      </c>
      <c r="M142" s="825">
        <v>43100</v>
      </c>
      <c r="N142" s="275">
        <f t="shared" si="5"/>
        <v>50</v>
      </c>
      <c r="O142" s="389">
        <v>1</v>
      </c>
      <c r="P142" s="301" t="s">
        <v>112</v>
      </c>
      <c r="Q142" s="301"/>
      <c r="R142" s="301" t="s">
        <v>6726</v>
      </c>
      <c r="S142" s="387">
        <f t="shared" si="4"/>
        <v>289</v>
      </c>
      <c r="T142" s="301" t="s">
        <v>937</v>
      </c>
      <c r="U142" s="301" t="s">
        <v>937</v>
      </c>
      <c r="V142" s="44" t="s">
        <v>6727</v>
      </c>
      <c r="W142" s="253" t="s">
        <v>968</v>
      </c>
      <c r="X142" s="253" t="s">
        <v>968</v>
      </c>
      <c r="Y142" s="253" t="s">
        <v>968</v>
      </c>
      <c r="Z142" s="253" t="s">
        <v>968</v>
      </c>
      <c r="AA142" s="253" t="s">
        <v>968</v>
      </c>
      <c r="AB142" s="253" t="s">
        <v>968</v>
      </c>
      <c r="AC142" s="253" t="s">
        <v>968</v>
      </c>
      <c r="AD142" s="253" t="s">
        <v>968</v>
      </c>
      <c r="AE142" s="253" t="s">
        <v>968</v>
      </c>
      <c r="AF142" s="253" t="s">
        <v>1817</v>
      </c>
      <c r="AG142" s="253" t="s">
        <v>968</v>
      </c>
      <c r="AH142" s="253" t="s">
        <v>1817</v>
      </c>
      <c r="AI142" s="253" t="s">
        <v>968</v>
      </c>
      <c r="AJ142" s="253" t="s">
        <v>968</v>
      </c>
      <c r="AK142" s="253" t="s">
        <v>968</v>
      </c>
      <c r="AL142" s="253" t="s">
        <v>2622</v>
      </c>
      <c r="AM142" s="253" t="s">
        <v>968</v>
      </c>
      <c r="AN142" s="253" t="s">
        <v>2622</v>
      </c>
      <c r="AO142" s="253" t="s">
        <v>968</v>
      </c>
      <c r="AP142" s="253" t="s">
        <v>1153</v>
      </c>
      <c r="AQ142" s="253" t="s">
        <v>968</v>
      </c>
      <c r="AR142" s="253" t="s">
        <v>1153</v>
      </c>
      <c r="AS142" s="253" t="s">
        <v>968</v>
      </c>
      <c r="AT142" s="253" t="s">
        <v>1153</v>
      </c>
      <c r="AU142" s="253" t="s">
        <v>968</v>
      </c>
      <c r="AV142" s="253" t="s">
        <v>1153</v>
      </c>
      <c r="AW142" s="253" t="s">
        <v>968</v>
      </c>
      <c r="AX142" s="253" t="s">
        <v>1153</v>
      </c>
      <c r="AY142" s="44" t="s">
        <v>968</v>
      </c>
      <c r="AZ142" s="269" t="s">
        <v>781</v>
      </c>
      <c r="BA142" s="336">
        <v>43122</v>
      </c>
      <c r="BB142" s="269" t="s">
        <v>4408</v>
      </c>
      <c r="BC142" s="340"/>
      <c r="BD142" s="297"/>
      <c r="BE142" s="297"/>
      <c r="BF142" s="297"/>
      <c r="BG142" s="297"/>
      <c r="BH142" s="280" t="s">
        <v>956</v>
      </c>
      <c r="BI142" s="340"/>
      <c r="BJ142" s="340"/>
      <c r="BO142" s="301"/>
      <c r="BP142" s="301"/>
      <c r="BQ142" s="301"/>
      <c r="BR142" s="301"/>
    </row>
    <row r="143" spans="1:70" s="298" customFormat="1" ht="115.5" hidden="1" customHeight="1">
      <c r="A143" s="342" t="s">
        <v>1393</v>
      </c>
      <c r="B143" s="253" t="s">
        <v>14</v>
      </c>
      <c r="C143" s="328">
        <v>42661</v>
      </c>
      <c r="D143" s="328" t="s">
        <v>4308</v>
      </c>
      <c r="E143" s="342" t="s">
        <v>1041</v>
      </c>
      <c r="F143" s="301" t="s">
        <v>6728</v>
      </c>
      <c r="G143" s="44" t="s">
        <v>109</v>
      </c>
      <c r="H143" s="44" t="s">
        <v>8921</v>
      </c>
      <c r="I143" s="44" t="s">
        <v>110</v>
      </c>
      <c r="J143" s="253" t="s">
        <v>111</v>
      </c>
      <c r="K143" s="340">
        <v>1</v>
      </c>
      <c r="L143" s="825">
        <v>42755</v>
      </c>
      <c r="M143" s="825">
        <v>43100</v>
      </c>
      <c r="N143" s="275">
        <f t="shared" si="5"/>
        <v>50</v>
      </c>
      <c r="O143" s="389">
        <v>1</v>
      </c>
      <c r="P143" s="301" t="s">
        <v>112</v>
      </c>
      <c r="Q143" s="301"/>
      <c r="R143" s="301" t="s">
        <v>6729</v>
      </c>
      <c r="S143" s="387">
        <f t="shared" si="4"/>
        <v>387</v>
      </c>
      <c r="T143" s="301" t="s">
        <v>937</v>
      </c>
      <c r="U143" s="301" t="s">
        <v>937</v>
      </c>
      <c r="V143" s="334" t="s">
        <v>8922</v>
      </c>
      <c r="W143" s="253" t="s">
        <v>968</v>
      </c>
      <c r="X143" s="253" t="s">
        <v>968</v>
      </c>
      <c r="Y143" s="253" t="s">
        <v>968</v>
      </c>
      <c r="Z143" s="253" t="s">
        <v>968</v>
      </c>
      <c r="AA143" s="253" t="s">
        <v>968</v>
      </c>
      <c r="AB143" s="253" t="s">
        <v>968</v>
      </c>
      <c r="AC143" s="253" t="s">
        <v>968</v>
      </c>
      <c r="AD143" s="253" t="s">
        <v>968</v>
      </c>
      <c r="AE143" s="253" t="s">
        <v>968</v>
      </c>
      <c r="AF143" s="253" t="s">
        <v>1817</v>
      </c>
      <c r="AG143" s="253" t="s">
        <v>968</v>
      </c>
      <c r="AH143" s="253" t="s">
        <v>1817</v>
      </c>
      <c r="AI143" s="253" t="s">
        <v>968</v>
      </c>
      <c r="AJ143" s="253" t="s">
        <v>968</v>
      </c>
      <c r="AK143" s="253" t="s">
        <v>968</v>
      </c>
      <c r="AL143" s="253" t="s">
        <v>2622</v>
      </c>
      <c r="AM143" s="253" t="s">
        <v>968</v>
      </c>
      <c r="AN143" s="253" t="s">
        <v>2622</v>
      </c>
      <c r="AO143" s="253" t="s">
        <v>968</v>
      </c>
      <c r="AP143" s="253" t="s">
        <v>1153</v>
      </c>
      <c r="AQ143" s="253" t="s">
        <v>968</v>
      </c>
      <c r="AR143" s="253" t="s">
        <v>1153</v>
      </c>
      <c r="AS143" s="253" t="s">
        <v>968</v>
      </c>
      <c r="AT143" s="253" t="s">
        <v>1153</v>
      </c>
      <c r="AU143" s="253" t="s">
        <v>968</v>
      </c>
      <c r="AV143" s="253" t="s">
        <v>1153</v>
      </c>
      <c r="AW143" s="253" t="s">
        <v>968</v>
      </c>
      <c r="AX143" s="253" t="s">
        <v>1153</v>
      </c>
      <c r="AY143" s="44" t="s">
        <v>968</v>
      </c>
      <c r="AZ143" s="269" t="s">
        <v>781</v>
      </c>
      <c r="BA143" s="336">
        <v>43122</v>
      </c>
      <c r="BB143" s="269" t="s">
        <v>4408</v>
      </c>
      <c r="BC143" s="340"/>
      <c r="BD143" s="297"/>
      <c r="BE143" s="297"/>
      <c r="BF143" s="297"/>
      <c r="BG143" s="297"/>
      <c r="BH143" s="280" t="s">
        <v>956</v>
      </c>
      <c r="BI143" s="340"/>
      <c r="BJ143" s="340"/>
      <c r="BO143" s="301"/>
      <c r="BP143" s="301"/>
      <c r="BQ143" s="301"/>
      <c r="BR143" s="301"/>
    </row>
    <row r="144" spans="1:70" s="298" customFormat="1" ht="115.5" hidden="1" customHeight="1">
      <c r="A144" s="342" t="s">
        <v>1394</v>
      </c>
      <c r="B144" s="253" t="s">
        <v>14</v>
      </c>
      <c r="C144" s="328">
        <v>42661</v>
      </c>
      <c r="D144" s="328" t="s">
        <v>4406</v>
      </c>
      <c r="E144" s="342" t="s">
        <v>1042</v>
      </c>
      <c r="F144" s="301" t="s">
        <v>6730</v>
      </c>
      <c r="G144" s="44" t="s">
        <v>113</v>
      </c>
      <c r="H144" s="44" t="s">
        <v>114</v>
      </c>
      <c r="I144" s="44" t="s">
        <v>115</v>
      </c>
      <c r="J144" s="253" t="s">
        <v>59</v>
      </c>
      <c r="K144" s="340">
        <v>1</v>
      </c>
      <c r="L144" s="825">
        <v>42767</v>
      </c>
      <c r="M144" s="825">
        <v>43069</v>
      </c>
      <c r="N144" s="275">
        <f t="shared" si="5"/>
        <v>44</v>
      </c>
      <c r="O144" s="389">
        <v>1</v>
      </c>
      <c r="P144" s="301" t="s">
        <v>116</v>
      </c>
      <c r="Q144" s="301" t="s">
        <v>60</v>
      </c>
      <c r="R144" s="301" t="s">
        <v>6731</v>
      </c>
      <c r="S144" s="387">
        <f t="shared" si="4"/>
        <v>183</v>
      </c>
      <c r="T144" s="301" t="s">
        <v>937</v>
      </c>
      <c r="U144" s="301" t="s">
        <v>937</v>
      </c>
      <c r="V144" s="44" t="s">
        <v>6732</v>
      </c>
      <c r="W144" s="253" t="s">
        <v>968</v>
      </c>
      <c r="X144" s="253" t="s">
        <v>968</v>
      </c>
      <c r="Y144" s="253" t="s">
        <v>968</v>
      </c>
      <c r="Z144" s="253" t="s">
        <v>968</v>
      </c>
      <c r="AA144" s="253" t="s">
        <v>968</v>
      </c>
      <c r="AB144" s="253" t="s">
        <v>968</v>
      </c>
      <c r="AC144" s="253" t="s">
        <v>968</v>
      </c>
      <c r="AD144" s="253" t="s">
        <v>968</v>
      </c>
      <c r="AE144" s="253" t="s">
        <v>968</v>
      </c>
      <c r="AF144" s="253" t="s">
        <v>1817</v>
      </c>
      <c r="AG144" s="253" t="s">
        <v>968</v>
      </c>
      <c r="AH144" s="253" t="s">
        <v>1817</v>
      </c>
      <c r="AI144" s="253" t="s">
        <v>968</v>
      </c>
      <c r="AJ144" s="253" t="s">
        <v>968</v>
      </c>
      <c r="AK144" s="253" t="s">
        <v>968</v>
      </c>
      <c r="AL144" s="253" t="s">
        <v>2622</v>
      </c>
      <c r="AM144" s="253" t="s">
        <v>968</v>
      </c>
      <c r="AN144" s="253" t="s">
        <v>2622</v>
      </c>
      <c r="AO144" s="253" t="s">
        <v>968</v>
      </c>
      <c r="AP144" s="253" t="s">
        <v>1153</v>
      </c>
      <c r="AQ144" s="253" t="s">
        <v>968</v>
      </c>
      <c r="AR144" s="253" t="s">
        <v>1153</v>
      </c>
      <c r="AS144" s="253" t="s">
        <v>968</v>
      </c>
      <c r="AT144" s="253" t="s">
        <v>1153</v>
      </c>
      <c r="AU144" s="253" t="s">
        <v>968</v>
      </c>
      <c r="AV144" s="253" t="s">
        <v>1153</v>
      </c>
      <c r="AW144" s="253" t="s">
        <v>968</v>
      </c>
      <c r="AX144" s="253" t="s">
        <v>1153</v>
      </c>
      <c r="AY144" s="44" t="s">
        <v>968</v>
      </c>
      <c r="AZ144" s="269" t="s">
        <v>781</v>
      </c>
      <c r="BA144" s="336">
        <v>43122</v>
      </c>
      <c r="BB144" s="269" t="s">
        <v>4408</v>
      </c>
      <c r="BC144" s="340"/>
      <c r="BD144" s="297"/>
      <c r="BE144" s="297"/>
      <c r="BF144" s="297"/>
      <c r="BG144" s="297"/>
      <c r="BH144" s="280" t="s">
        <v>956</v>
      </c>
      <c r="BI144" s="340"/>
      <c r="BJ144" s="340"/>
      <c r="BO144" s="301"/>
      <c r="BP144" s="301"/>
      <c r="BQ144" s="301"/>
      <c r="BR144" s="301"/>
    </row>
    <row r="145" spans="1:70" s="298" customFormat="1" ht="115.5" hidden="1" customHeight="1">
      <c r="A145" s="342" t="s">
        <v>1395</v>
      </c>
      <c r="B145" s="253" t="s">
        <v>14</v>
      </c>
      <c r="C145" s="328">
        <v>42661</v>
      </c>
      <c r="D145" s="328" t="s">
        <v>4308</v>
      </c>
      <c r="E145" s="342" t="s">
        <v>1118</v>
      </c>
      <c r="F145" s="301" t="s">
        <v>8923</v>
      </c>
      <c r="G145" s="44" t="s">
        <v>326</v>
      </c>
      <c r="H145" s="44" t="s">
        <v>327</v>
      </c>
      <c r="I145" s="44" t="s">
        <v>327</v>
      </c>
      <c r="J145" s="253" t="s">
        <v>28</v>
      </c>
      <c r="K145" s="340">
        <v>3</v>
      </c>
      <c r="L145" s="825">
        <v>42767</v>
      </c>
      <c r="M145" s="825">
        <v>43008</v>
      </c>
      <c r="N145" s="275">
        <f t="shared" si="5"/>
        <v>35</v>
      </c>
      <c r="O145" s="389">
        <v>3</v>
      </c>
      <c r="P145" s="301" t="s">
        <v>24</v>
      </c>
      <c r="Q145" s="301"/>
      <c r="R145" s="301" t="s">
        <v>6702</v>
      </c>
      <c r="S145" s="387">
        <f t="shared" si="4"/>
        <v>363</v>
      </c>
      <c r="T145" s="301" t="s">
        <v>937</v>
      </c>
      <c r="U145" s="301" t="s">
        <v>937</v>
      </c>
      <c r="V145" s="44" t="s">
        <v>6703</v>
      </c>
      <c r="W145" s="253" t="s">
        <v>968</v>
      </c>
      <c r="X145" s="253" t="s">
        <v>968</v>
      </c>
      <c r="Y145" s="253" t="s">
        <v>968</v>
      </c>
      <c r="Z145" s="253" t="s">
        <v>968</v>
      </c>
      <c r="AA145" s="253" t="s">
        <v>968</v>
      </c>
      <c r="AB145" s="253" t="s">
        <v>968</v>
      </c>
      <c r="AC145" s="253" t="s">
        <v>968</v>
      </c>
      <c r="AD145" s="253" t="s">
        <v>968</v>
      </c>
      <c r="AE145" s="253" t="s">
        <v>968</v>
      </c>
      <c r="AF145" s="253" t="s">
        <v>1817</v>
      </c>
      <c r="AG145" s="253" t="s">
        <v>968</v>
      </c>
      <c r="AH145" s="253" t="s">
        <v>1817</v>
      </c>
      <c r="AI145" s="253" t="s">
        <v>968</v>
      </c>
      <c r="AJ145" s="253" t="s">
        <v>968</v>
      </c>
      <c r="AK145" s="253" t="s">
        <v>968</v>
      </c>
      <c r="AL145" s="253" t="s">
        <v>2622</v>
      </c>
      <c r="AM145" s="253" t="s">
        <v>968</v>
      </c>
      <c r="AN145" s="253" t="s">
        <v>2622</v>
      </c>
      <c r="AO145" s="253" t="s">
        <v>968</v>
      </c>
      <c r="AP145" s="253" t="s">
        <v>1153</v>
      </c>
      <c r="AQ145" s="253" t="s">
        <v>968</v>
      </c>
      <c r="AR145" s="253" t="s">
        <v>1153</v>
      </c>
      <c r="AS145" s="253" t="s">
        <v>968</v>
      </c>
      <c r="AT145" s="253" t="s">
        <v>1153</v>
      </c>
      <c r="AU145" s="253" t="s">
        <v>968</v>
      </c>
      <c r="AV145" s="253" t="s">
        <v>1153</v>
      </c>
      <c r="AW145" s="253" t="s">
        <v>968</v>
      </c>
      <c r="AX145" s="253" t="s">
        <v>1153</v>
      </c>
      <c r="AY145" s="44" t="s">
        <v>968</v>
      </c>
      <c r="AZ145" s="269" t="s">
        <v>781</v>
      </c>
      <c r="BA145" s="336">
        <v>43122</v>
      </c>
      <c r="BB145" s="269" t="s">
        <v>4408</v>
      </c>
      <c r="BC145" s="340"/>
      <c r="BD145" s="297"/>
      <c r="BE145" s="297"/>
      <c r="BF145" s="297"/>
      <c r="BG145" s="297"/>
      <c r="BH145" s="280" t="s">
        <v>956</v>
      </c>
      <c r="BI145" s="340"/>
      <c r="BJ145" s="340"/>
      <c r="BO145" s="301"/>
      <c r="BP145" s="301"/>
      <c r="BQ145" s="301"/>
      <c r="BR145" s="301"/>
    </row>
    <row r="146" spans="1:70" s="298" customFormat="1" ht="115.5" hidden="1" customHeight="1">
      <c r="A146" s="342" t="s">
        <v>1396</v>
      </c>
      <c r="B146" s="253" t="s">
        <v>14</v>
      </c>
      <c r="C146" s="328">
        <v>42661</v>
      </c>
      <c r="D146" s="328" t="s">
        <v>4308</v>
      </c>
      <c r="E146" s="342" t="s">
        <v>1043</v>
      </c>
      <c r="F146" s="301" t="s">
        <v>6733</v>
      </c>
      <c r="G146" s="44" t="s">
        <v>119</v>
      </c>
      <c r="H146" s="44" t="s">
        <v>120</v>
      </c>
      <c r="I146" s="44" t="s">
        <v>121</v>
      </c>
      <c r="J146" s="253" t="s">
        <v>122</v>
      </c>
      <c r="K146" s="340">
        <v>8</v>
      </c>
      <c r="L146" s="825">
        <v>42856</v>
      </c>
      <c r="M146" s="825">
        <v>43100</v>
      </c>
      <c r="N146" s="275">
        <f t="shared" si="5"/>
        <v>35</v>
      </c>
      <c r="O146" s="389">
        <v>8</v>
      </c>
      <c r="P146" s="301" t="s">
        <v>15</v>
      </c>
      <c r="Q146" s="301"/>
      <c r="R146" s="301" t="s">
        <v>6734</v>
      </c>
      <c r="S146" s="387">
        <f t="shared" si="4"/>
        <v>373</v>
      </c>
      <c r="T146" s="301" t="s">
        <v>937</v>
      </c>
      <c r="U146" s="301" t="s">
        <v>937</v>
      </c>
      <c r="V146" s="44" t="s">
        <v>6735</v>
      </c>
      <c r="W146" s="253" t="s">
        <v>968</v>
      </c>
      <c r="X146" s="253" t="s">
        <v>968</v>
      </c>
      <c r="Y146" s="253" t="s">
        <v>968</v>
      </c>
      <c r="Z146" s="253" t="s">
        <v>968</v>
      </c>
      <c r="AA146" s="253" t="s">
        <v>968</v>
      </c>
      <c r="AB146" s="253" t="s">
        <v>968</v>
      </c>
      <c r="AC146" s="253" t="s">
        <v>968</v>
      </c>
      <c r="AD146" s="253" t="s">
        <v>968</v>
      </c>
      <c r="AE146" s="253" t="s">
        <v>968</v>
      </c>
      <c r="AF146" s="253" t="s">
        <v>1817</v>
      </c>
      <c r="AG146" s="253" t="s">
        <v>968</v>
      </c>
      <c r="AH146" s="253" t="s">
        <v>1817</v>
      </c>
      <c r="AI146" s="253" t="s">
        <v>968</v>
      </c>
      <c r="AJ146" s="253" t="s">
        <v>968</v>
      </c>
      <c r="AK146" s="253" t="s">
        <v>968</v>
      </c>
      <c r="AL146" s="253" t="s">
        <v>2622</v>
      </c>
      <c r="AM146" s="253" t="s">
        <v>968</v>
      </c>
      <c r="AN146" s="253" t="s">
        <v>2622</v>
      </c>
      <c r="AO146" s="253" t="s">
        <v>968</v>
      </c>
      <c r="AP146" s="253" t="s">
        <v>1153</v>
      </c>
      <c r="AQ146" s="253" t="s">
        <v>968</v>
      </c>
      <c r="AR146" s="253" t="s">
        <v>1153</v>
      </c>
      <c r="AS146" s="253" t="s">
        <v>968</v>
      </c>
      <c r="AT146" s="253" t="s">
        <v>1153</v>
      </c>
      <c r="AU146" s="253" t="s">
        <v>968</v>
      </c>
      <c r="AV146" s="253" t="s">
        <v>1153</v>
      </c>
      <c r="AW146" s="253" t="s">
        <v>968</v>
      </c>
      <c r="AX146" s="253" t="s">
        <v>1153</v>
      </c>
      <c r="AY146" s="44" t="s">
        <v>968</v>
      </c>
      <c r="AZ146" s="269" t="s">
        <v>781</v>
      </c>
      <c r="BA146" s="336">
        <v>43122</v>
      </c>
      <c r="BB146" s="269" t="s">
        <v>4408</v>
      </c>
      <c r="BC146" s="340"/>
      <c r="BD146" s="297"/>
      <c r="BE146" s="297"/>
      <c r="BF146" s="297"/>
      <c r="BG146" s="297"/>
      <c r="BH146" s="280" t="s">
        <v>956</v>
      </c>
      <c r="BI146" s="340"/>
      <c r="BJ146" s="340"/>
      <c r="BO146" s="301"/>
      <c r="BP146" s="301"/>
      <c r="BQ146" s="301"/>
      <c r="BR146" s="301"/>
    </row>
    <row r="147" spans="1:70" s="298" customFormat="1" ht="115.5" hidden="1" customHeight="1">
      <c r="A147" s="342" t="s">
        <v>1397</v>
      </c>
      <c r="B147" s="253" t="s">
        <v>14</v>
      </c>
      <c r="C147" s="328">
        <v>42661</v>
      </c>
      <c r="D147" s="328" t="s">
        <v>4308</v>
      </c>
      <c r="E147" s="342" t="s">
        <v>1044</v>
      </c>
      <c r="F147" s="301" t="s">
        <v>8924</v>
      </c>
      <c r="G147" s="44" t="s">
        <v>119</v>
      </c>
      <c r="H147" s="44" t="s">
        <v>120</v>
      </c>
      <c r="I147" s="44" t="s">
        <v>121</v>
      </c>
      <c r="J147" s="253" t="s">
        <v>122</v>
      </c>
      <c r="K147" s="340">
        <v>8</v>
      </c>
      <c r="L147" s="825">
        <v>42856</v>
      </c>
      <c r="M147" s="825">
        <v>43100</v>
      </c>
      <c r="N147" s="275">
        <f t="shared" si="5"/>
        <v>35</v>
      </c>
      <c r="O147" s="389">
        <v>8</v>
      </c>
      <c r="P147" s="301" t="s">
        <v>15</v>
      </c>
      <c r="Q147" s="301"/>
      <c r="R147" s="301" t="s">
        <v>6736</v>
      </c>
      <c r="S147" s="387">
        <f t="shared" si="4"/>
        <v>373</v>
      </c>
      <c r="T147" s="301" t="s">
        <v>937</v>
      </c>
      <c r="U147" s="301" t="s">
        <v>937</v>
      </c>
      <c r="V147" s="44" t="s">
        <v>6735</v>
      </c>
      <c r="W147" s="253" t="s">
        <v>968</v>
      </c>
      <c r="X147" s="253" t="s">
        <v>968</v>
      </c>
      <c r="Y147" s="253" t="s">
        <v>968</v>
      </c>
      <c r="Z147" s="253" t="s">
        <v>968</v>
      </c>
      <c r="AA147" s="253" t="s">
        <v>968</v>
      </c>
      <c r="AB147" s="253" t="s">
        <v>968</v>
      </c>
      <c r="AC147" s="253" t="s">
        <v>968</v>
      </c>
      <c r="AD147" s="253" t="s">
        <v>968</v>
      </c>
      <c r="AE147" s="253" t="s">
        <v>968</v>
      </c>
      <c r="AF147" s="253" t="s">
        <v>1817</v>
      </c>
      <c r="AG147" s="253" t="s">
        <v>968</v>
      </c>
      <c r="AH147" s="253" t="s">
        <v>1817</v>
      </c>
      <c r="AI147" s="253" t="s">
        <v>968</v>
      </c>
      <c r="AJ147" s="253" t="s">
        <v>968</v>
      </c>
      <c r="AK147" s="253" t="s">
        <v>968</v>
      </c>
      <c r="AL147" s="253" t="s">
        <v>2622</v>
      </c>
      <c r="AM147" s="253" t="s">
        <v>968</v>
      </c>
      <c r="AN147" s="253" t="s">
        <v>2622</v>
      </c>
      <c r="AO147" s="253" t="s">
        <v>968</v>
      </c>
      <c r="AP147" s="253" t="s">
        <v>1153</v>
      </c>
      <c r="AQ147" s="253" t="s">
        <v>968</v>
      </c>
      <c r="AR147" s="253" t="s">
        <v>1153</v>
      </c>
      <c r="AS147" s="253" t="s">
        <v>968</v>
      </c>
      <c r="AT147" s="253" t="s">
        <v>1153</v>
      </c>
      <c r="AU147" s="253" t="s">
        <v>968</v>
      </c>
      <c r="AV147" s="253" t="s">
        <v>1153</v>
      </c>
      <c r="AW147" s="253" t="s">
        <v>968</v>
      </c>
      <c r="AX147" s="253" t="s">
        <v>1153</v>
      </c>
      <c r="AY147" s="44" t="s">
        <v>968</v>
      </c>
      <c r="AZ147" s="269" t="s">
        <v>781</v>
      </c>
      <c r="BA147" s="336">
        <v>43122</v>
      </c>
      <c r="BB147" s="269" t="s">
        <v>4408</v>
      </c>
      <c r="BC147" s="340"/>
      <c r="BD147" s="297"/>
      <c r="BE147" s="297"/>
      <c r="BF147" s="297"/>
      <c r="BG147" s="297"/>
      <c r="BH147" s="280" t="s">
        <v>956</v>
      </c>
      <c r="BI147" s="340"/>
      <c r="BJ147" s="340"/>
      <c r="BO147" s="301"/>
      <c r="BP147" s="301"/>
      <c r="BQ147" s="301"/>
      <c r="BR147" s="301"/>
    </row>
    <row r="148" spans="1:70" s="298" customFormat="1" ht="115.5" hidden="1" customHeight="1">
      <c r="A148" s="342" t="s">
        <v>1398</v>
      </c>
      <c r="B148" s="253" t="s">
        <v>14</v>
      </c>
      <c r="C148" s="328">
        <v>42661</v>
      </c>
      <c r="D148" s="328" t="s">
        <v>4308</v>
      </c>
      <c r="E148" s="342" t="s">
        <v>1045</v>
      </c>
      <c r="F148" s="301" t="s">
        <v>6737</v>
      </c>
      <c r="G148" s="44" t="s">
        <v>119</v>
      </c>
      <c r="H148" s="44" t="s">
        <v>120</v>
      </c>
      <c r="I148" s="44" t="s">
        <v>121</v>
      </c>
      <c r="J148" s="253" t="s">
        <v>122</v>
      </c>
      <c r="K148" s="340">
        <v>8</v>
      </c>
      <c r="L148" s="825">
        <v>42856</v>
      </c>
      <c r="M148" s="825">
        <v>43100</v>
      </c>
      <c r="N148" s="275">
        <f t="shared" si="5"/>
        <v>35</v>
      </c>
      <c r="O148" s="389">
        <v>8</v>
      </c>
      <c r="P148" s="301" t="s">
        <v>15</v>
      </c>
      <c r="Q148" s="301"/>
      <c r="R148" s="301" t="s">
        <v>6738</v>
      </c>
      <c r="S148" s="387">
        <f t="shared" si="4"/>
        <v>373</v>
      </c>
      <c r="T148" s="301" t="s">
        <v>937</v>
      </c>
      <c r="U148" s="301" t="s">
        <v>937</v>
      </c>
      <c r="V148" s="44" t="s">
        <v>6735</v>
      </c>
      <c r="W148" s="253" t="s">
        <v>968</v>
      </c>
      <c r="X148" s="253" t="s">
        <v>968</v>
      </c>
      <c r="Y148" s="253" t="s">
        <v>968</v>
      </c>
      <c r="Z148" s="253" t="s">
        <v>968</v>
      </c>
      <c r="AA148" s="253" t="s">
        <v>968</v>
      </c>
      <c r="AB148" s="253" t="s">
        <v>968</v>
      </c>
      <c r="AC148" s="253" t="s">
        <v>968</v>
      </c>
      <c r="AD148" s="253" t="s">
        <v>968</v>
      </c>
      <c r="AE148" s="253" t="s">
        <v>968</v>
      </c>
      <c r="AF148" s="253" t="s">
        <v>1817</v>
      </c>
      <c r="AG148" s="253" t="s">
        <v>968</v>
      </c>
      <c r="AH148" s="253" t="s">
        <v>1817</v>
      </c>
      <c r="AI148" s="253" t="s">
        <v>968</v>
      </c>
      <c r="AJ148" s="253" t="s">
        <v>968</v>
      </c>
      <c r="AK148" s="253" t="s">
        <v>968</v>
      </c>
      <c r="AL148" s="253" t="s">
        <v>2622</v>
      </c>
      <c r="AM148" s="253" t="s">
        <v>968</v>
      </c>
      <c r="AN148" s="253" t="s">
        <v>2622</v>
      </c>
      <c r="AO148" s="253" t="s">
        <v>968</v>
      </c>
      <c r="AP148" s="253" t="s">
        <v>1153</v>
      </c>
      <c r="AQ148" s="253" t="s">
        <v>968</v>
      </c>
      <c r="AR148" s="253" t="s">
        <v>1153</v>
      </c>
      <c r="AS148" s="253" t="s">
        <v>968</v>
      </c>
      <c r="AT148" s="253" t="s">
        <v>1153</v>
      </c>
      <c r="AU148" s="253" t="s">
        <v>968</v>
      </c>
      <c r="AV148" s="253" t="s">
        <v>1153</v>
      </c>
      <c r="AW148" s="253" t="s">
        <v>968</v>
      </c>
      <c r="AX148" s="253" t="s">
        <v>1153</v>
      </c>
      <c r="AY148" s="44" t="s">
        <v>968</v>
      </c>
      <c r="AZ148" s="269" t="s">
        <v>781</v>
      </c>
      <c r="BA148" s="336">
        <v>43122</v>
      </c>
      <c r="BB148" s="269" t="s">
        <v>4408</v>
      </c>
      <c r="BC148" s="340"/>
      <c r="BD148" s="297"/>
      <c r="BE148" s="297"/>
      <c r="BF148" s="297"/>
      <c r="BG148" s="297"/>
      <c r="BH148" s="280" t="s">
        <v>956</v>
      </c>
      <c r="BI148" s="340"/>
      <c r="BJ148" s="340"/>
      <c r="BO148" s="301"/>
      <c r="BP148" s="301"/>
      <c r="BQ148" s="301"/>
      <c r="BR148" s="301"/>
    </row>
    <row r="149" spans="1:70" s="298" customFormat="1" ht="115.5" hidden="1" customHeight="1">
      <c r="A149" s="342" t="s">
        <v>1399</v>
      </c>
      <c r="B149" s="253" t="s">
        <v>14</v>
      </c>
      <c r="C149" s="328">
        <v>42661</v>
      </c>
      <c r="D149" s="328" t="s">
        <v>4308</v>
      </c>
      <c r="E149" s="342" t="s">
        <v>1046</v>
      </c>
      <c r="F149" s="301" t="s">
        <v>6739</v>
      </c>
      <c r="G149" s="44" t="s">
        <v>124</v>
      </c>
      <c r="H149" s="44" t="s">
        <v>125</v>
      </c>
      <c r="I149" s="44" t="s">
        <v>126</v>
      </c>
      <c r="J149" s="253" t="s">
        <v>127</v>
      </c>
      <c r="K149" s="340">
        <v>1</v>
      </c>
      <c r="L149" s="825">
        <v>43009</v>
      </c>
      <c r="M149" s="825">
        <v>43190</v>
      </c>
      <c r="N149" s="275">
        <f t="shared" si="5"/>
        <v>26</v>
      </c>
      <c r="O149" s="389">
        <v>1</v>
      </c>
      <c r="P149" s="301" t="s">
        <v>48</v>
      </c>
      <c r="Q149" s="301" t="s">
        <v>116</v>
      </c>
      <c r="R149" s="301" t="s">
        <v>1010</v>
      </c>
      <c r="S149" s="387">
        <f t="shared" si="4"/>
        <v>54</v>
      </c>
      <c r="T149" s="301" t="s">
        <v>937</v>
      </c>
      <c r="U149" s="301" t="s">
        <v>937</v>
      </c>
      <c r="V149" s="301" t="s">
        <v>6559</v>
      </c>
      <c r="W149" s="301" t="s">
        <v>1006</v>
      </c>
      <c r="X149" s="301" t="s">
        <v>128</v>
      </c>
      <c r="Y149" s="253" t="s">
        <v>971</v>
      </c>
      <c r="Z149" s="253" t="s">
        <v>971</v>
      </c>
      <c r="AA149" s="253" t="s">
        <v>971</v>
      </c>
      <c r="AB149" s="253" t="s">
        <v>971</v>
      </c>
      <c r="AC149" s="253" t="s">
        <v>971</v>
      </c>
      <c r="AD149" s="253" t="s">
        <v>971</v>
      </c>
      <c r="AE149" s="253" t="s">
        <v>971</v>
      </c>
      <c r="AF149" s="253" t="s">
        <v>1813</v>
      </c>
      <c r="AG149" s="253" t="s">
        <v>971</v>
      </c>
      <c r="AH149" s="253" t="s">
        <v>1813</v>
      </c>
      <c r="AI149" s="253" t="s">
        <v>971</v>
      </c>
      <c r="AJ149" s="253" t="s">
        <v>971</v>
      </c>
      <c r="AK149" s="253" t="s">
        <v>971</v>
      </c>
      <c r="AL149" s="253" t="s">
        <v>2622</v>
      </c>
      <c r="AM149" s="253" t="s">
        <v>971</v>
      </c>
      <c r="AN149" s="253" t="s">
        <v>2622</v>
      </c>
      <c r="AO149" s="253" t="s">
        <v>971</v>
      </c>
      <c r="AP149" s="253" t="s">
        <v>1153</v>
      </c>
      <c r="AQ149" s="253" t="s">
        <v>971</v>
      </c>
      <c r="AR149" s="253" t="s">
        <v>1153</v>
      </c>
      <c r="AS149" s="253" t="s">
        <v>971</v>
      </c>
      <c r="AT149" s="253" t="s">
        <v>1153</v>
      </c>
      <c r="AU149" s="253" t="s">
        <v>971</v>
      </c>
      <c r="AV149" s="253" t="s">
        <v>1153</v>
      </c>
      <c r="AW149" s="253" t="s">
        <v>971</v>
      </c>
      <c r="AX149" s="253" t="s">
        <v>1153</v>
      </c>
      <c r="AY149" s="44" t="s">
        <v>971</v>
      </c>
      <c r="AZ149" s="269" t="s">
        <v>781</v>
      </c>
      <c r="BA149" s="336">
        <v>43307</v>
      </c>
      <c r="BB149" s="269" t="s">
        <v>4408</v>
      </c>
      <c r="BC149" s="340"/>
      <c r="BD149" s="297"/>
      <c r="BE149" s="297"/>
      <c r="BF149" s="297"/>
      <c r="BG149" s="297"/>
      <c r="BH149" s="280" t="s">
        <v>956</v>
      </c>
      <c r="BI149" s="340"/>
      <c r="BJ149" s="340"/>
      <c r="BO149" s="301"/>
      <c r="BP149" s="301"/>
      <c r="BQ149" s="301"/>
      <c r="BR149" s="301"/>
    </row>
    <row r="150" spans="1:70" s="298" customFormat="1" ht="115.5" hidden="1" customHeight="1">
      <c r="A150" s="342" t="s">
        <v>1400</v>
      </c>
      <c r="B150" s="253" t="s">
        <v>14</v>
      </c>
      <c r="C150" s="328">
        <v>42661</v>
      </c>
      <c r="D150" s="328" t="s">
        <v>4308</v>
      </c>
      <c r="E150" s="342" t="s">
        <v>1047</v>
      </c>
      <c r="F150" s="301" t="s">
        <v>6740</v>
      </c>
      <c r="G150" s="44" t="s">
        <v>124</v>
      </c>
      <c r="H150" s="44" t="s">
        <v>125</v>
      </c>
      <c r="I150" s="44" t="s">
        <v>126</v>
      </c>
      <c r="J150" s="253" t="s">
        <v>127</v>
      </c>
      <c r="K150" s="340">
        <v>1</v>
      </c>
      <c r="L150" s="825">
        <v>43009</v>
      </c>
      <c r="M150" s="825">
        <v>43190</v>
      </c>
      <c r="N150" s="275">
        <f t="shared" si="5"/>
        <v>26</v>
      </c>
      <c r="O150" s="389">
        <v>1</v>
      </c>
      <c r="P150" s="301" t="s">
        <v>48</v>
      </c>
      <c r="Q150" s="301" t="s">
        <v>116</v>
      </c>
      <c r="R150" s="301" t="s">
        <v>1010</v>
      </c>
      <c r="S150" s="387">
        <f t="shared" si="4"/>
        <v>54</v>
      </c>
      <c r="T150" s="301" t="s">
        <v>937</v>
      </c>
      <c r="U150" s="301" t="s">
        <v>937</v>
      </c>
      <c r="V150" s="301" t="s">
        <v>6559</v>
      </c>
      <c r="W150" s="301" t="s">
        <v>1006</v>
      </c>
      <c r="X150" s="44" t="s">
        <v>128</v>
      </c>
      <c r="Y150" s="253" t="s">
        <v>971</v>
      </c>
      <c r="Z150" s="253" t="s">
        <v>971</v>
      </c>
      <c r="AA150" s="253" t="s">
        <v>971</v>
      </c>
      <c r="AB150" s="253" t="s">
        <v>971</v>
      </c>
      <c r="AC150" s="253" t="s">
        <v>971</v>
      </c>
      <c r="AD150" s="253" t="s">
        <v>971</v>
      </c>
      <c r="AE150" s="253" t="s">
        <v>971</v>
      </c>
      <c r="AF150" s="253" t="s">
        <v>1813</v>
      </c>
      <c r="AG150" s="253" t="s">
        <v>971</v>
      </c>
      <c r="AH150" s="253" t="s">
        <v>1813</v>
      </c>
      <c r="AI150" s="253" t="s">
        <v>971</v>
      </c>
      <c r="AJ150" s="253" t="s">
        <v>971</v>
      </c>
      <c r="AK150" s="253" t="s">
        <v>971</v>
      </c>
      <c r="AL150" s="253" t="s">
        <v>2622</v>
      </c>
      <c r="AM150" s="253" t="s">
        <v>971</v>
      </c>
      <c r="AN150" s="253" t="s">
        <v>2622</v>
      </c>
      <c r="AO150" s="253" t="s">
        <v>971</v>
      </c>
      <c r="AP150" s="253" t="s">
        <v>1153</v>
      </c>
      <c r="AQ150" s="253" t="s">
        <v>971</v>
      </c>
      <c r="AR150" s="253" t="s">
        <v>1153</v>
      </c>
      <c r="AS150" s="253" t="s">
        <v>971</v>
      </c>
      <c r="AT150" s="253" t="s">
        <v>1153</v>
      </c>
      <c r="AU150" s="253" t="s">
        <v>971</v>
      </c>
      <c r="AV150" s="253" t="s">
        <v>1153</v>
      </c>
      <c r="AW150" s="253" t="s">
        <v>971</v>
      </c>
      <c r="AX150" s="253" t="s">
        <v>1153</v>
      </c>
      <c r="AY150" s="44" t="s">
        <v>971</v>
      </c>
      <c r="AZ150" s="269" t="s">
        <v>781</v>
      </c>
      <c r="BA150" s="336">
        <v>43307</v>
      </c>
      <c r="BB150" s="269" t="s">
        <v>4408</v>
      </c>
      <c r="BC150" s="340"/>
      <c r="BD150" s="297"/>
      <c r="BE150" s="297"/>
      <c r="BF150" s="297"/>
      <c r="BG150" s="297"/>
      <c r="BH150" s="280" t="s">
        <v>956</v>
      </c>
      <c r="BI150" s="340"/>
      <c r="BJ150" s="340"/>
      <c r="BO150" s="301"/>
      <c r="BP150" s="301"/>
      <c r="BQ150" s="301"/>
      <c r="BR150" s="301"/>
    </row>
    <row r="151" spans="1:70" s="298" customFormat="1" ht="115.5" hidden="1" customHeight="1">
      <c r="A151" s="342" t="s">
        <v>1401</v>
      </c>
      <c r="B151" s="253" t="s">
        <v>14</v>
      </c>
      <c r="C151" s="328">
        <v>42661</v>
      </c>
      <c r="D151" s="328" t="s">
        <v>4308</v>
      </c>
      <c r="E151" s="342" t="s">
        <v>1048</v>
      </c>
      <c r="F151" s="301" t="s">
        <v>6741</v>
      </c>
      <c r="G151" s="44" t="s">
        <v>102</v>
      </c>
      <c r="H151" s="332" t="s">
        <v>140</v>
      </c>
      <c r="I151" s="44" t="s">
        <v>141</v>
      </c>
      <c r="J151" s="253" t="s">
        <v>142</v>
      </c>
      <c r="K151" s="340">
        <v>7</v>
      </c>
      <c r="L151" s="825">
        <v>42979</v>
      </c>
      <c r="M151" s="825">
        <v>43190</v>
      </c>
      <c r="N151" s="275">
        <f t="shared" si="5"/>
        <v>31</v>
      </c>
      <c r="O151" s="389">
        <v>7</v>
      </c>
      <c r="P151" s="301" t="s">
        <v>44</v>
      </c>
      <c r="Q151" s="301" t="s">
        <v>30</v>
      </c>
      <c r="R151" s="301" t="s">
        <v>910</v>
      </c>
      <c r="S151" s="387">
        <f t="shared" si="4"/>
        <v>258</v>
      </c>
      <c r="T151" s="301" t="s">
        <v>937</v>
      </c>
      <c r="U151" s="301" t="s">
        <v>937</v>
      </c>
      <c r="V151" s="301" t="s">
        <v>6559</v>
      </c>
      <c r="W151" s="301" t="s">
        <v>1007</v>
      </c>
      <c r="X151" s="44" t="s">
        <v>143</v>
      </c>
      <c r="Y151" s="253" t="s">
        <v>971</v>
      </c>
      <c r="Z151" s="253" t="s">
        <v>971</v>
      </c>
      <c r="AA151" s="253" t="s">
        <v>971</v>
      </c>
      <c r="AB151" s="253" t="s">
        <v>971</v>
      </c>
      <c r="AC151" s="253" t="s">
        <v>971</v>
      </c>
      <c r="AD151" s="253" t="s">
        <v>971</v>
      </c>
      <c r="AE151" s="253" t="s">
        <v>971</v>
      </c>
      <c r="AF151" s="253" t="s">
        <v>1813</v>
      </c>
      <c r="AG151" s="253" t="s">
        <v>971</v>
      </c>
      <c r="AH151" s="253" t="s">
        <v>1813</v>
      </c>
      <c r="AI151" s="253" t="s">
        <v>971</v>
      </c>
      <c r="AJ151" s="253" t="s">
        <v>971</v>
      </c>
      <c r="AK151" s="253" t="s">
        <v>971</v>
      </c>
      <c r="AL151" s="253" t="s">
        <v>2622</v>
      </c>
      <c r="AM151" s="253" t="s">
        <v>971</v>
      </c>
      <c r="AN151" s="253" t="s">
        <v>2622</v>
      </c>
      <c r="AO151" s="253" t="s">
        <v>971</v>
      </c>
      <c r="AP151" s="253" t="s">
        <v>1153</v>
      </c>
      <c r="AQ151" s="253" t="s">
        <v>971</v>
      </c>
      <c r="AR151" s="253" t="s">
        <v>1153</v>
      </c>
      <c r="AS151" s="253" t="s">
        <v>971</v>
      </c>
      <c r="AT151" s="253" t="s">
        <v>1153</v>
      </c>
      <c r="AU151" s="253" t="s">
        <v>971</v>
      </c>
      <c r="AV151" s="253" t="s">
        <v>1153</v>
      </c>
      <c r="AW151" s="253" t="s">
        <v>971</v>
      </c>
      <c r="AX151" s="253" t="s">
        <v>1153</v>
      </c>
      <c r="AY151" s="44" t="s">
        <v>971</v>
      </c>
      <c r="AZ151" s="269" t="s">
        <v>781</v>
      </c>
      <c r="BA151" s="336">
        <v>43307</v>
      </c>
      <c r="BB151" s="269" t="s">
        <v>4408</v>
      </c>
      <c r="BC151" s="340"/>
      <c r="BD151" s="297"/>
      <c r="BE151" s="297"/>
      <c r="BF151" s="297"/>
      <c r="BG151" s="297"/>
      <c r="BH151" s="280" t="s">
        <v>956</v>
      </c>
      <c r="BI151" s="340"/>
      <c r="BJ151" s="340"/>
      <c r="BO151" s="301"/>
      <c r="BP151" s="301"/>
      <c r="BQ151" s="301"/>
      <c r="BR151" s="301"/>
    </row>
    <row r="152" spans="1:70" s="298" customFormat="1" ht="115.5" hidden="1" customHeight="1">
      <c r="A152" s="342" t="s">
        <v>1402</v>
      </c>
      <c r="B152" s="253" t="s">
        <v>14</v>
      </c>
      <c r="C152" s="328">
        <v>42661</v>
      </c>
      <c r="D152" s="328" t="s">
        <v>4308</v>
      </c>
      <c r="E152" s="342" t="s">
        <v>1049</v>
      </c>
      <c r="F152" s="301" t="s">
        <v>6742</v>
      </c>
      <c r="G152" s="44" t="s">
        <v>102</v>
      </c>
      <c r="H152" s="332" t="s">
        <v>140</v>
      </c>
      <c r="I152" s="44" t="s">
        <v>141</v>
      </c>
      <c r="J152" s="253" t="s">
        <v>142</v>
      </c>
      <c r="K152" s="340">
        <v>7</v>
      </c>
      <c r="L152" s="825">
        <v>42979</v>
      </c>
      <c r="M152" s="825">
        <v>43190</v>
      </c>
      <c r="N152" s="275">
        <f t="shared" si="5"/>
        <v>31</v>
      </c>
      <c r="O152" s="389">
        <v>7</v>
      </c>
      <c r="P152" s="301" t="s">
        <v>44</v>
      </c>
      <c r="Q152" s="301" t="s">
        <v>369</v>
      </c>
      <c r="R152" s="301" t="s">
        <v>910</v>
      </c>
      <c r="S152" s="387">
        <f t="shared" si="4"/>
        <v>258</v>
      </c>
      <c r="T152" s="301" t="s">
        <v>937</v>
      </c>
      <c r="U152" s="301" t="s">
        <v>937</v>
      </c>
      <c r="V152" s="301" t="s">
        <v>6559</v>
      </c>
      <c r="W152" s="301" t="s">
        <v>1007</v>
      </c>
      <c r="X152" s="44" t="s">
        <v>143</v>
      </c>
      <c r="Y152" s="253" t="s">
        <v>971</v>
      </c>
      <c r="Z152" s="253" t="s">
        <v>971</v>
      </c>
      <c r="AA152" s="253" t="s">
        <v>971</v>
      </c>
      <c r="AB152" s="253" t="s">
        <v>971</v>
      </c>
      <c r="AC152" s="253" t="s">
        <v>971</v>
      </c>
      <c r="AD152" s="253" t="s">
        <v>971</v>
      </c>
      <c r="AE152" s="253" t="s">
        <v>971</v>
      </c>
      <c r="AF152" s="253" t="s">
        <v>1813</v>
      </c>
      <c r="AG152" s="253" t="s">
        <v>971</v>
      </c>
      <c r="AH152" s="253" t="s">
        <v>1813</v>
      </c>
      <c r="AI152" s="253" t="s">
        <v>971</v>
      </c>
      <c r="AJ152" s="253" t="s">
        <v>971</v>
      </c>
      <c r="AK152" s="253" t="s">
        <v>971</v>
      </c>
      <c r="AL152" s="253" t="s">
        <v>2622</v>
      </c>
      <c r="AM152" s="253" t="s">
        <v>971</v>
      </c>
      <c r="AN152" s="253" t="s">
        <v>2622</v>
      </c>
      <c r="AO152" s="253" t="s">
        <v>971</v>
      </c>
      <c r="AP152" s="253" t="s">
        <v>1153</v>
      </c>
      <c r="AQ152" s="253" t="s">
        <v>971</v>
      </c>
      <c r="AR152" s="253" t="s">
        <v>1153</v>
      </c>
      <c r="AS152" s="253" t="s">
        <v>971</v>
      </c>
      <c r="AT152" s="253" t="s">
        <v>1153</v>
      </c>
      <c r="AU152" s="253" t="s">
        <v>971</v>
      </c>
      <c r="AV152" s="253" t="s">
        <v>1153</v>
      </c>
      <c r="AW152" s="253" t="s">
        <v>971</v>
      </c>
      <c r="AX152" s="253" t="s">
        <v>1153</v>
      </c>
      <c r="AY152" s="44" t="s">
        <v>971</v>
      </c>
      <c r="AZ152" s="269" t="s">
        <v>781</v>
      </c>
      <c r="BA152" s="336">
        <v>43307</v>
      </c>
      <c r="BB152" s="269" t="s">
        <v>4408</v>
      </c>
      <c r="BC152" s="340"/>
      <c r="BD152" s="297"/>
      <c r="BE152" s="297"/>
      <c r="BF152" s="297"/>
      <c r="BG152" s="297"/>
      <c r="BH152" s="280" t="s">
        <v>956</v>
      </c>
      <c r="BI152" s="340"/>
      <c r="BJ152" s="340"/>
      <c r="BO152" s="301"/>
      <c r="BP152" s="301"/>
      <c r="BQ152" s="301"/>
      <c r="BR152" s="301"/>
    </row>
    <row r="153" spans="1:70" s="298" customFormat="1" ht="115.5" hidden="1" customHeight="1">
      <c r="A153" s="342" t="s">
        <v>1403</v>
      </c>
      <c r="B153" s="253" t="s">
        <v>14</v>
      </c>
      <c r="C153" s="328">
        <v>42661</v>
      </c>
      <c r="D153" s="328" t="s">
        <v>4308</v>
      </c>
      <c r="E153" s="342" t="s">
        <v>1050</v>
      </c>
      <c r="F153" s="301" t="s">
        <v>6743</v>
      </c>
      <c r="G153" s="44" t="s">
        <v>134</v>
      </c>
      <c r="H153" s="44" t="s">
        <v>135</v>
      </c>
      <c r="I153" s="44" t="s">
        <v>136</v>
      </c>
      <c r="J153" s="253" t="s">
        <v>137</v>
      </c>
      <c r="K153" s="340">
        <v>1</v>
      </c>
      <c r="L153" s="825">
        <v>43009</v>
      </c>
      <c r="M153" s="825">
        <v>43100</v>
      </c>
      <c r="N153" s="275">
        <f t="shared" si="5"/>
        <v>13</v>
      </c>
      <c r="O153" s="389">
        <v>1</v>
      </c>
      <c r="P153" s="301" t="s">
        <v>138</v>
      </c>
      <c r="Q153" s="301" t="s">
        <v>60</v>
      </c>
      <c r="R153" s="301" t="s">
        <v>6744</v>
      </c>
      <c r="S153" s="387">
        <f t="shared" si="4"/>
        <v>110</v>
      </c>
      <c r="T153" s="301" t="s">
        <v>937</v>
      </c>
      <c r="U153" s="301" t="s">
        <v>937</v>
      </c>
      <c r="V153" s="44" t="s">
        <v>6745</v>
      </c>
      <c r="W153" s="253" t="s">
        <v>968</v>
      </c>
      <c r="X153" s="253" t="s">
        <v>968</v>
      </c>
      <c r="Y153" s="253" t="s">
        <v>968</v>
      </c>
      <c r="Z153" s="253" t="s">
        <v>968</v>
      </c>
      <c r="AA153" s="253" t="s">
        <v>968</v>
      </c>
      <c r="AB153" s="253" t="s">
        <v>968</v>
      </c>
      <c r="AC153" s="253" t="s">
        <v>968</v>
      </c>
      <c r="AD153" s="253" t="s">
        <v>968</v>
      </c>
      <c r="AE153" s="253" t="s">
        <v>968</v>
      </c>
      <c r="AF153" s="253" t="s">
        <v>1817</v>
      </c>
      <c r="AG153" s="253" t="s">
        <v>968</v>
      </c>
      <c r="AH153" s="253" t="s">
        <v>1817</v>
      </c>
      <c r="AI153" s="253" t="s">
        <v>968</v>
      </c>
      <c r="AJ153" s="253" t="s">
        <v>968</v>
      </c>
      <c r="AK153" s="253" t="s">
        <v>968</v>
      </c>
      <c r="AL153" s="253" t="s">
        <v>2622</v>
      </c>
      <c r="AM153" s="253" t="s">
        <v>968</v>
      </c>
      <c r="AN153" s="253" t="s">
        <v>2622</v>
      </c>
      <c r="AO153" s="253" t="s">
        <v>968</v>
      </c>
      <c r="AP153" s="253" t="s">
        <v>1153</v>
      </c>
      <c r="AQ153" s="253" t="s">
        <v>968</v>
      </c>
      <c r="AR153" s="253" t="s">
        <v>1153</v>
      </c>
      <c r="AS153" s="253" t="s">
        <v>968</v>
      </c>
      <c r="AT153" s="253" t="s">
        <v>1153</v>
      </c>
      <c r="AU153" s="253" t="s">
        <v>968</v>
      </c>
      <c r="AV153" s="253" t="s">
        <v>1153</v>
      </c>
      <c r="AW153" s="253" t="s">
        <v>968</v>
      </c>
      <c r="AX153" s="253" t="s">
        <v>1153</v>
      </c>
      <c r="AY153" s="44" t="s">
        <v>968</v>
      </c>
      <c r="AZ153" s="269" t="s">
        <v>781</v>
      </c>
      <c r="BA153" s="336">
        <v>43122</v>
      </c>
      <c r="BB153" s="269" t="s">
        <v>4408</v>
      </c>
      <c r="BC153" s="340"/>
      <c r="BD153" s="297"/>
      <c r="BE153" s="297"/>
      <c r="BF153" s="297"/>
      <c r="BG153" s="297"/>
      <c r="BH153" s="280" t="s">
        <v>956</v>
      </c>
      <c r="BI153" s="340"/>
      <c r="BJ153" s="340"/>
      <c r="BO153" s="301"/>
      <c r="BP153" s="301"/>
      <c r="BQ153" s="301"/>
      <c r="BR153" s="301"/>
    </row>
    <row r="154" spans="1:70" s="298" customFormat="1" ht="115.5" hidden="1" customHeight="1">
      <c r="A154" s="342" t="s">
        <v>1404</v>
      </c>
      <c r="B154" s="253" t="s">
        <v>14</v>
      </c>
      <c r="C154" s="328">
        <v>42661</v>
      </c>
      <c r="D154" s="328" t="s">
        <v>4308</v>
      </c>
      <c r="E154" s="342" t="s">
        <v>1051</v>
      </c>
      <c r="F154" s="301" t="s">
        <v>6746</v>
      </c>
      <c r="G154" s="44" t="s">
        <v>139</v>
      </c>
      <c r="H154" s="44" t="s">
        <v>140</v>
      </c>
      <c r="I154" s="44" t="s">
        <v>141</v>
      </c>
      <c r="J154" s="253" t="s">
        <v>142</v>
      </c>
      <c r="K154" s="340">
        <v>7</v>
      </c>
      <c r="L154" s="825">
        <v>42979</v>
      </c>
      <c r="M154" s="825">
        <v>43190</v>
      </c>
      <c r="N154" s="275">
        <f t="shared" si="5"/>
        <v>31</v>
      </c>
      <c r="O154" s="389">
        <v>7</v>
      </c>
      <c r="P154" s="301" t="s">
        <v>71</v>
      </c>
      <c r="Q154" s="301" t="s">
        <v>60</v>
      </c>
      <c r="R154" s="301" t="s">
        <v>910</v>
      </c>
      <c r="S154" s="387">
        <f t="shared" si="4"/>
        <v>258</v>
      </c>
      <c r="T154" s="301" t="s">
        <v>937</v>
      </c>
      <c r="U154" s="301" t="s">
        <v>937</v>
      </c>
      <c r="V154" s="301" t="s">
        <v>6559</v>
      </c>
      <c r="W154" s="301" t="s">
        <v>9128</v>
      </c>
      <c r="X154" s="44" t="s">
        <v>143</v>
      </c>
      <c r="Y154" s="253" t="s">
        <v>971</v>
      </c>
      <c r="Z154" s="253" t="s">
        <v>971</v>
      </c>
      <c r="AA154" s="253" t="s">
        <v>971</v>
      </c>
      <c r="AB154" s="253" t="s">
        <v>971</v>
      </c>
      <c r="AC154" s="253" t="s">
        <v>971</v>
      </c>
      <c r="AD154" s="253" t="s">
        <v>971</v>
      </c>
      <c r="AE154" s="253" t="s">
        <v>971</v>
      </c>
      <c r="AF154" s="253" t="s">
        <v>1813</v>
      </c>
      <c r="AG154" s="253" t="s">
        <v>971</v>
      </c>
      <c r="AH154" s="253" t="s">
        <v>1813</v>
      </c>
      <c r="AI154" s="253" t="s">
        <v>971</v>
      </c>
      <c r="AJ154" s="253" t="s">
        <v>971</v>
      </c>
      <c r="AK154" s="253" t="s">
        <v>971</v>
      </c>
      <c r="AL154" s="253" t="s">
        <v>2622</v>
      </c>
      <c r="AM154" s="253" t="s">
        <v>971</v>
      </c>
      <c r="AN154" s="253" t="s">
        <v>2622</v>
      </c>
      <c r="AO154" s="253" t="s">
        <v>971</v>
      </c>
      <c r="AP154" s="253" t="s">
        <v>1153</v>
      </c>
      <c r="AQ154" s="253" t="s">
        <v>971</v>
      </c>
      <c r="AR154" s="253" t="s">
        <v>1153</v>
      </c>
      <c r="AS154" s="253" t="s">
        <v>971</v>
      </c>
      <c r="AT154" s="253" t="s">
        <v>1153</v>
      </c>
      <c r="AU154" s="253" t="s">
        <v>971</v>
      </c>
      <c r="AV154" s="253" t="s">
        <v>1153</v>
      </c>
      <c r="AW154" s="253" t="s">
        <v>971</v>
      </c>
      <c r="AX154" s="253" t="s">
        <v>1153</v>
      </c>
      <c r="AY154" s="44" t="s">
        <v>971</v>
      </c>
      <c r="AZ154" s="269" t="s">
        <v>781</v>
      </c>
      <c r="BA154" s="336">
        <v>43307</v>
      </c>
      <c r="BB154" s="269" t="s">
        <v>4408</v>
      </c>
      <c r="BC154" s="340"/>
      <c r="BD154" s="297"/>
      <c r="BE154" s="297"/>
      <c r="BF154" s="297"/>
      <c r="BG154" s="297"/>
      <c r="BH154" s="280" t="s">
        <v>956</v>
      </c>
      <c r="BI154" s="340"/>
      <c r="BJ154" s="340"/>
      <c r="BO154" s="301"/>
      <c r="BP154" s="301"/>
      <c r="BQ154" s="301"/>
      <c r="BR154" s="301"/>
    </row>
    <row r="155" spans="1:70" s="298" customFormat="1" ht="115.5" hidden="1" customHeight="1">
      <c r="A155" s="342" t="s">
        <v>1405</v>
      </c>
      <c r="B155" s="253" t="s">
        <v>14</v>
      </c>
      <c r="C155" s="328">
        <v>42661</v>
      </c>
      <c r="D155" s="328" t="s">
        <v>4308</v>
      </c>
      <c r="E155" s="342" t="s">
        <v>1052</v>
      </c>
      <c r="F155" s="301" t="s">
        <v>6747</v>
      </c>
      <c r="G155" s="44" t="s">
        <v>102</v>
      </c>
      <c r="H155" s="332" t="s">
        <v>140</v>
      </c>
      <c r="I155" s="44" t="s">
        <v>141</v>
      </c>
      <c r="J155" s="253" t="s">
        <v>142</v>
      </c>
      <c r="K155" s="340">
        <v>7</v>
      </c>
      <c r="L155" s="825">
        <v>42979</v>
      </c>
      <c r="M155" s="825">
        <v>43190</v>
      </c>
      <c r="N155" s="275">
        <f t="shared" si="5"/>
        <v>31</v>
      </c>
      <c r="O155" s="389">
        <v>7</v>
      </c>
      <c r="P155" s="301" t="s">
        <v>44</v>
      </c>
      <c r="Q155" s="301" t="s">
        <v>369</v>
      </c>
      <c r="R155" s="301" t="s">
        <v>910</v>
      </c>
      <c r="S155" s="387">
        <f t="shared" si="4"/>
        <v>258</v>
      </c>
      <c r="T155" s="301" t="s">
        <v>937</v>
      </c>
      <c r="U155" s="301" t="s">
        <v>937</v>
      </c>
      <c r="V155" s="301" t="s">
        <v>6559</v>
      </c>
      <c r="W155" s="301" t="s">
        <v>9128</v>
      </c>
      <c r="X155" s="44" t="s">
        <v>143</v>
      </c>
      <c r="Y155" s="253" t="s">
        <v>971</v>
      </c>
      <c r="Z155" s="253" t="s">
        <v>971</v>
      </c>
      <c r="AA155" s="253" t="s">
        <v>971</v>
      </c>
      <c r="AB155" s="253" t="s">
        <v>971</v>
      </c>
      <c r="AC155" s="253" t="s">
        <v>971</v>
      </c>
      <c r="AD155" s="253" t="s">
        <v>971</v>
      </c>
      <c r="AE155" s="253" t="s">
        <v>971</v>
      </c>
      <c r="AF155" s="253" t="s">
        <v>1813</v>
      </c>
      <c r="AG155" s="253" t="s">
        <v>971</v>
      </c>
      <c r="AH155" s="253" t="s">
        <v>1813</v>
      </c>
      <c r="AI155" s="253" t="s">
        <v>971</v>
      </c>
      <c r="AJ155" s="253" t="s">
        <v>971</v>
      </c>
      <c r="AK155" s="253" t="s">
        <v>971</v>
      </c>
      <c r="AL155" s="253" t="s">
        <v>2622</v>
      </c>
      <c r="AM155" s="253" t="s">
        <v>971</v>
      </c>
      <c r="AN155" s="253" t="s">
        <v>2622</v>
      </c>
      <c r="AO155" s="253" t="s">
        <v>971</v>
      </c>
      <c r="AP155" s="253" t="s">
        <v>1153</v>
      </c>
      <c r="AQ155" s="253" t="s">
        <v>971</v>
      </c>
      <c r="AR155" s="253" t="s">
        <v>1153</v>
      </c>
      <c r="AS155" s="253" t="s">
        <v>971</v>
      </c>
      <c r="AT155" s="253" t="s">
        <v>1153</v>
      </c>
      <c r="AU155" s="253" t="s">
        <v>971</v>
      </c>
      <c r="AV155" s="253" t="s">
        <v>1153</v>
      </c>
      <c r="AW155" s="253" t="s">
        <v>971</v>
      </c>
      <c r="AX155" s="253" t="s">
        <v>1153</v>
      </c>
      <c r="AY155" s="44" t="s">
        <v>971</v>
      </c>
      <c r="AZ155" s="269" t="s">
        <v>781</v>
      </c>
      <c r="BA155" s="336">
        <v>43307</v>
      </c>
      <c r="BB155" s="269" t="s">
        <v>4408</v>
      </c>
      <c r="BC155" s="340"/>
      <c r="BD155" s="297"/>
      <c r="BE155" s="297"/>
      <c r="BF155" s="297"/>
      <c r="BG155" s="297"/>
      <c r="BH155" s="280" t="s">
        <v>956</v>
      </c>
      <c r="BI155" s="340"/>
      <c r="BJ155" s="340"/>
      <c r="BO155" s="301"/>
      <c r="BP155" s="301"/>
      <c r="BQ155" s="301"/>
      <c r="BR155" s="301"/>
    </row>
    <row r="156" spans="1:70" s="298" customFormat="1" ht="115.5" hidden="1" customHeight="1">
      <c r="A156" s="342" t="s">
        <v>1406</v>
      </c>
      <c r="B156" s="253" t="s">
        <v>14</v>
      </c>
      <c r="C156" s="328">
        <v>42661</v>
      </c>
      <c r="D156" s="328" t="s">
        <v>4308</v>
      </c>
      <c r="E156" s="342" t="s">
        <v>1053</v>
      </c>
      <c r="F156" s="301" t="s">
        <v>6748</v>
      </c>
      <c r="G156" s="44" t="s">
        <v>102</v>
      </c>
      <c r="H156" s="332" t="s">
        <v>140</v>
      </c>
      <c r="I156" s="44" t="s">
        <v>141</v>
      </c>
      <c r="J156" s="253" t="s">
        <v>142</v>
      </c>
      <c r="K156" s="340">
        <v>7</v>
      </c>
      <c r="L156" s="825">
        <v>42979</v>
      </c>
      <c r="M156" s="825">
        <v>43190</v>
      </c>
      <c r="N156" s="275">
        <f t="shared" si="5"/>
        <v>31</v>
      </c>
      <c r="O156" s="389">
        <v>7</v>
      </c>
      <c r="P156" s="301" t="s">
        <v>44</v>
      </c>
      <c r="Q156" s="301" t="s">
        <v>369</v>
      </c>
      <c r="R156" s="301" t="s">
        <v>910</v>
      </c>
      <c r="S156" s="387">
        <f t="shared" si="4"/>
        <v>258</v>
      </c>
      <c r="T156" s="301" t="s">
        <v>937</v>
      </c>
      <c r="U156" s="301" t="s">
        <v>937</v>
      </c>
      <c r="V156" s="301" t="s">
        <v>6559</v>
      </c>
      <c r="W156" s="301" t="s">
        <v>9128</v>
      </c>
      <c r="X156" s="44" t="s">
        <v>143</v>
      </c>
      <c r="Y156" s="253" t="s">
        <v>971</v>
      </c>
      <c r="Z156" s="253" t="s">
        <v>971</v>
      </c>
      <c r="AA156" s="253" t="s">
        <v>971</v>
      </c>
      <c r="AB156" s="253" t="s">
        <v>971</v>
      </c>
      <c r="AC156" s="253" t="s">
        <v>971</v>
      </c>
      <c r="AD156" s="253" t="s">
        <v>971</v>
      </c>
      <c r="AE156" s="253" t="s">
        <v>971</v>
      </c>
      <c r="AF156" s="253" t="s">
        <v>1813</v>
      </c>
      <c r="AG156" s="253" t="s">
        <v>971</v>
      </c>
      <c r="AH156" s="253" t="s">
        <v>1813</v>
      </c>
      <c r="AI156" s="253" t="s">
        <v>971</v>
      </c>
      <c r="AJ156" s="253" t="s">
        <v>971</v>
      </c>
      <c r="AK156" s="253" t="s">
        <v>971</v>
      </c>
      <c r="AL156" s="253" t="s">
        <v>2622</v>
      </c>
      <c r="AM156" s="253" t="s">
        <v>971</v>
      </c>
      <c r="AN156" s="253" t="s">
        <v>2622</v>
      </c>
      <c r="AO156" s="253" t="s">
        <v>971</v>
      </c>
      <c r="AP156" s="253" t="s">
        <v>1153</v>
      </c>
      <c r="AQ156" s="253" t="s">
        <v>971</v>
      </c>
      <c r="AR156" s="253" t="s">
        <v>1153</v>
      </c>
      <c r="AS156" s="253" t="s">
        <v>971</v>
      </c>
      <c r="AT156" s="253" t="s">
        <v>1153</v>
      </c>
      <c r="AU156" s="253" t="s">
        <v>971</v>
      </c>
      <c r="AV156" s="253" t="s">
        <v>1153</v>
      </c>
      <c r="AW156" s="253" t="s">
        <v>971</v>
      </c>
      <c r="AX156" s="253" t="s">
        <v>1153</v>
      </c>
      <c r="AY156" s="44" t="s">
        <v>971</v>
      </c>
      <c r="AZ156" s="269" t="s">
        <v>781</v>
      </c>
      <c r="BA156" s="336">
        <v>43307</v>
      </c>
      <c r="BB156" s="269" t="s">
        <v>4408</v>
      </c>
      <c r="BC156" s="340"/>
      <c r="BD156" s="297"/>
      <c r="BE156" s="297"/>
      <c r="BF156" s="297"/>
      <c r="BG156" s="297"/>
      <c r="BH156" s="280" t="s">
        <v>956</v>
      </c>
      <c r="BI156" s="340"/>
      <c r="BJ156" s="340"/>
      <c r="BO156" s="301"/>
      <c r="BP156" s="301"/>
      <c r="BQ156" s="301"/>
      <c r="BR156" s="301"/>
    </row>
    <row r="157" spans="1:70" s="298" customFormat="1" ht="115.5" hidden="1" customHeight="1">
      <c r="A157" s="342" t="s">
        <v>1407</v>
      </c>
      <c r="B157" s="253" t="s">
        <v>14</v>
      </c>
      <c r="C157" s="328">
        <v>42661</v>
      </c>
      <c r="D157" s="328" t="s">
        <v>4308</v>
      </c>
      <c r="E157" s="342" t="s">
        <v>1054</v>
      </c>
      <c r="F157" s="301" t="s">
        <v>6749</v>
      </c>
      <c r="G157" s="44" t="s">
        <v>102</v>
      </c>
      <c r="H157" s="332" t="s">
        <v>140</v>
      </c>
      <c r="I157" s="44" t="s">
        <v>141</v>
      </c>
      <c r="J157" s="253" t="s">
        <v>142</v>
      </c>
      <c r="K157" s="340">
        <v>7</v>
      </c>
      <c r="L157" s="825">
        <v>42979</v>
      </c>
      <c r="M157" s="825">
        <v>43190</v>
      </c>
      <c r="N157" s="275">
        <f t="shared" si="5"/>
        <v>31</v>
      </c>
      <c r="O157" s="389">
        <v>7</v>
      </c>
      <c r="P157" s="301" t="s">
        <v>44</v>
      </c>
      <c r="Q157" s="301" t="s">
        <v>369</v>
      </c>
      <c r="R157" s="301" t="s">
        <v>910</v>
      </c>
      <c r="S157" s="387">
        <f t="shared" si="4"/>
        <v>258</v>
      </c>
      <c r="T157" s="301" t="s">
        <v>937</v>
      </c>
      <c r="U157" s="301" t="s">
        <v>937</v>
      </c>
      <c r="V157" s="301" t="s">
        <v>6559</v>
      </c>
      <c r="W157" s="301" t="s">
        <v>9128</v>
      </c>
      <c r="X157" s="44" t="s">
        <v>143</v>
      </c>
      <c r="Y157" s="253" t="s">
        <v>971</v>
      </c>
      <c r="Z157" s="253" t="s">
        <v>971</v>
      </c>
      <c r="AA157" s="253" t="s">
        <v>971</v>
      </c>
      <c r="AB157" s="253" t="s">
        <v>971</v>
      </c>
      <c r="AC157" s="253" t="s">
        <v>971</v>
      </c>
      <c r="AD157" s="253" t="s">
        <v>971</v>
      </c>
      <c r="AE157" s="253" t="s">
        <v>971</v>
      </c>
      <c r="AF157" s="253" t="s">
        <v>1813</v>
      </c>
      <c r="AG157" s="253" t="s">
        <v>971</v>
      </c>
      <c r="AH157" s="253" t="s">
        <v>1813</v>
      </c>
      <c r="AI157" s="253" t="s">
        <v>971</v>
      </c>
      <c r="AJ157" s="253" t="s">
        <v>971</v>
      </c>
      <c r="AK157" s="253" t="s">
        <v>971</v>
      </c>
      <c r="AL157" s="253" t="s">
        <v>2622</v>
      </c>
      <c r="AM157" s="253" t="s">
        <v>971</v>
      </c>
      <c r="AN157" s="253" t="s">
        <v>2622</v>
      </c>
      <c r="AO157" s="253" t="s">
        <v>971</v>
      </c>
      <c r="AP157" s="253" t="s">
        <v>1153</v>
      </c>
      <c r="AQ157" s="253" t="s">
        <v>971</v>
      </c>
      <c r="AR157" s="253" t="s">
        <v>1153</v>
      </c>
      <c r="AS157" s="253" t="s">
        <v>971</v>
      </c>
      <c r="AT157" s="253" t="s">
        <v>1153</v>
      </c>
      <c r="AU157" s="253" t="s">
        <v>971</v>
      </c>
      <c r="AV157" s="253" t="s">
        <v>1153</v>
      </c>
      <c r="AW157" s="253" t="s">
        <v>971</v>
      </c>
      <c r="AX157" s="253" t="s">
        <v>1153</v>
      </c>
      <c r="AY157" s="44" t="s">
        <v>971</v>
      </c>
      <c r="AZ157" s="269" t="s">
        <v>781</v>
      </c>
      <c r="BA157" s="336">
        <v>43307</v>
      </c>
      <c r="BB157" s="269" t="s">
        <v>4408</v>
      </c>
      <c r="BC157" s="340"/>
      <c r="BD157" s="297"/>
      <c r="BE157" s="297"/>
      <c r="BF157" s="297"/>
      <c r="BG157" s="297"/>
      <c r="BH157" s="280" t="s">
        <v>956</v>
      </c>
      <c r="BI157" s="340"/>
      <c r="BJ157" s="340"/>
      <c r="BO157" s="301"/>
      <c r="BP157" s="301"/>
      <c r="BQ157" s="301"/>
      <c r="BR157" s="301"/>
    </row>
    <row r="158" spans="1:70" s="298" customFormat="1" ht="115.5" hidden="1" customHeight="1">
      <c r="A158" s="342" t="s">
        <v>1408</v>
      </c>
      <c r="B158" s="253" t="s">
        <v>14</v>
      </c>
      <c r="C158" s="328">
        <v>42661</v>
      </c>
      <c r="D158" s="328" t="s">
        <v>4308</v>
      </c>
      <c r="E158" s="342" t="s">
        <v>1055</v>
      </c>
      <c r="F158" s="301" t="s">
        <v>8925</v>
      </c>
      <c r="G158" s="44" t="s">
        <v>102</v>
      </c>
      <c r="H158" s="332" t="s">
        <v>140</v>
      </c>
      <c r="I158" s="44" t="s">
        <v>141</v>
      </c>
      <c r="J158" s="253" t="s">
        <v>142</v>
      </c>
      <c r="K158" s="340">
        <v>7</v>
      </c>
      <c r="L158" s="825">
        <v>42979</v>
      </c>
      <c r="M158" s="825">
        <v>43190</v>
      </c>
      <c r="N158" s="275">
        <f t="shared" si="5"/>
        <v>31</v>
      </c>
      <c r="O158" s="389">
        <v>7</v>
      </c>
      <c r="P158" s="301" t="s">
        <v>44</v>
      </c>
      <c r="Q158" s="301" t="s">
        <v>369</v>
      </c>
      <c r="R158" s="301" t="s">
        <v>910</v>
      </c>
      <c r="S158" s="387">
        <f t="shared" si="4"/>
        <v>258</v>
      </c>
      <c r="T158" s="301" t="s">
        <v>937</v>
      </c>
      <c r="U158" s="301" t="s">
        <v>937</v>
      </c>
      <c r="V158" s="301" t="s">
        <v>6559</v>
      </c>
      <c r="W158" s="301" t="s">
        <v>9128</v>
      </c>
      <c r="X158" s="44" t="s">
        <v>143</v>
      </c>
      <c r="Y158" s="253" t="s">
        <v>971</v>
      </c>
      <c r="Z158" s="253" t="s">
        <v>971</v>
      </c>
      <c r="AA158" s="253" t="s">
        <v>971</v>
      </c>
      <c r="AB158" s="253" t="s">
        <v>971</v>
      </c>
      <c r="AC158" s="253" t="s">
        <v>971</v>
      </c>
      <c r="AD158" s="253" t="s">
        <v>971</v>
      </c>
      <c r="AE158" s="253" t="s">
        <v>971</v>
      </c>
      <c r="AF158" s="253" t="s">
        <v>1813</v>
      </c>
      <c r="AG158" s="253" t="s">
        <v>971</v>
      </c>
      <c r="AH158" s="253" t="s">
        <v>1813</v>
      </c>
      <c r="AI158" s="253" t="s">
        <v>971</v>
      </c>
      <c r="AJ158" s="253" t="s">
        <v>971</v>
      </c>
      <c r="AK158" s="253" t="s">
        <v>971</v>
      </c>
      <c r="AL158" s="253" t="s">
        <v>2622</v>
      </c>
      <c r="AM158" s="253" t="s">
        <v>971</v>
      </c>
      <c r="AN158" s="253" t="s">
        <v>2622</v>
      </c>
      <c r="AO158" s="253" t="s">
        <v>971</v>
      </c>
      <c r="AP158" s="253" t="s">
        <v>1153</v>
      </c>
      <c r="AQ158" s="253" t="s">
        <v>971</v>
      </c>
      <c r="AR158" s="253" t="s">
        <v>1153</v>
      </c>
      <c r="AS158" s="253" t="s">
        <v>971</v>
      </c>
      <c r="AT158" s="253" t="s">
        <v>1153</v>
      </c>
      <c r="AU158" s="253" t="s">
        <v>971</v>
      </c>
      <c r="AV158" s="253" t="s">
        <v>1153</v>
      </c>
      <c r="AW158" s="253" t="s">
        <v>971</v>
      </c>
      <c r="AX158" s="253" t="s">
        <v>1153</v>
      </c>
      <c r="AY158" s="44" t="s">
        <v>971</v>
      </c>
      <c r="AZ158" s="269" t="s">
        <v>781</v>
      </c>
      <c r="BA158" s="336">
        <v>43307</v>
      </c>
      <c r="BB158" s="269" t="s">
        <v>4408</v>
      </c>
      <c r="BC158" s="340"/>
      <c r="BD158" s="297"/>
      <c r="BE158" s="297"/>
      <c r="BF158" s="297"/>
      <c r="BG158" s="297"/>
      <c r="BH158" s="280" t="s">
        <v>956</v>
      </c>
      <c r="BI158" s="340"/>
      <c r="BJ158" s="340"/>
      <c r="BO158" s="301"/>
      <c r="BP158" s="301"/>
      <c r="BQ158" s="301"/>
      <c r="BR158" s="301"/>
    </row>
    <row r="159" spans="1:70" s="298" customFormat="1" ht="115.5" hidden="1" customHeight="1">
      <c r="A159" s="342" t="s">
        <v>1409</v>
      </c>
      <c r="B159" s="253" t="s">
        <v>14</v>
      </c>
      <c r="C159" s="328">
        <v>42661</v>
      </c>
      <c r="D159" s="328" t="s">
        <v>4308</v>
      </c>
      <c r="E159" s="342" t="s">
        <v>1057</v>
      </c>
      <c r="F159" s="301" t="s">
        <v>6750</v>
      </c>
      <c r="G159" s="44" t="s">
        <v>80</v>
      </c>
      <c r="H159" s="332" t="s">
        <v>81</v>
      </c>
      <c r="I159" s="44" t="s">
        <v>82</v>
      </c>
      <c r="J159" s="253" t="s">
        <v>83</v>
      </c>
      <c r="K159" s="340">
        <v>1</v>
      </c>
      <c r="L159" s="825">
        <v>42979</v>
      </c>
      <c r="M159" s="825">
        <v>43190</v>
      </c>
      <c r="N159" s="275">
        <f t="shared" si="5"/>
        <v>31</v>
      </c>
      <c r="O159" s="389">
        <v>1</v>
      </c>
      <c r="P159" s="301" t="s">
        <v>44</v>
      </c>
      <c r="Q159" s="301" t="s">
        <v>84</v>
      </c>
      <c r="R159" s="301" t="s">
        <v>6751</v>
      </c>
      <c r="S159" s="387">
        <f t="shared" si="4"/>
        <v>175</v>
      </c>
      <c r="T159" s="301" t="s">
        <v>937</v>
      </c>
      <c r="U159" s="301" t="s">
        <v>937</v>
      </c>
      <c r="V159" s="44" t="s">
        <v>8926</v>
      </c>
      <c r="W159" s="253" t="s">
        <v>968</v>
      </c>
      <c r="X159" s="44" t="s">
        <v>143</v>
      </c>
      <c r="Y159" s="253" t="s">
        <v>968</v>
      </c>
      <c r="Z159" s="253" t="s">
        <v>968</v>
      </c>
      <c r="AA159" s="253" t="s">
        <v>968</v>
      </c>
      <c r="AB159" s="253" t="s">
        <v>968</v>
      </c>
      <c r="AC159" s="253" t="s">
        <v>968</v>
      </c>
      <c r="AD159" s="253" t="s">
        <v>968</v>
      </c>
      <c r="AE159" s="253" t="s">
        <v>968</v>
      </c>
      <c r="AF159" s="253" t="s">
        <v>1817</v>
      </c>
      <c r="AG159" s="253" t="s">
        <v>968</v>
      </c>
      <c r="AH159" s="253" t="s">
        <v>1817</v>
      </c>
      <c r="AI159" s="253" t="s">
        <v>968</v>
      </c>
      <c r="AJ159" s="253" t="s">
        <v>968</v>
      </c>
      <c r="AK159" s="253" t="s">
        <v>968</v>
      </c>
      <c r="AL159" s="253" t="s">
        <v>2622</v>
      </c>
      <c r="AM159" s="253" t="s">
        <v>968</v>
      </c>
      <c r="AN159" s="253" t="s">
        <v>2622</v>
      </c>
      <c r="AO159" s="253" t="s">
        <v>968</v>
      </c>
      <c r="AP159" s="253" t="s">
        <v>1153</v>
      </c>
      <c r="AQ159" s="253" t="s">
        <v>968</v>
      </c>
      <c r="AR159" s="253" t="s">
        <v>1153</v>
      </c>
      <c r="AS159" s="253" t="s">
        <v>968</v>
      </c>
      <c r="AT159" s="253" t="s">
        <v>1153</v>
      </c>
      <c r="AU159" s="253" t="s">
        <v>968</v>
      </c>
      <c r="AV159" s="253" t="s">
        <v>1153</v>
      </c>
      <c r="AW159" s="253" t="s">
        <v>968</v>
      </c>
      <c r="AX159" s="253" t="s">
        <v>1153</v>
      </c>
      <c r="AY159" s="44" t="s">
        <v>968</v>
      </c>
      <c r="AZ159" s="269" t="s">
        <v>781</v>
      </c>
      <c r="BA159" s="336">
        <v>43122</v>
      </c>
      <c r="BB159" s="269" t="s">
        <v>4408</v>
      </c>
      <c r="BC159" s="340"/>
      <c r="BD159" s="297"/>
      <c r="BE159" s="297"/>
      <c r="BF159" s="297"/>
      <c r="BG159" s="297"/>
      <c r="BH159" s="280" t="s">
        <v>956</v>
      </c>
      <c r="BI159" s="340"/>
      <c r="BJ159" s="340"/>
      <c r="BO159" s="301"/>
      <c r="BP159" s="301"/>
      <c r="BQ159" s="301"/>
      <c r="BR159" s="301"/>
    </row>
    <row r="160" spans="1:70" s="298" customFormat="1" ht="115.5" hidden="1" customHeight="1">
      <c r="A160" s="342" t="s">
        <v>1410</v>
      </c>
      <c r="B160" s="253" t="s">
        <v>14</v>
      </c>
      <c r="C160" s="328">
        <v>42661</v>
      </c>
      <c r="D160" s="328" t="s">
        <v>4308</v>
      </c>
      <c r="E160" s="342" t="s">
        <v>1058</v>
      </c>
      <c r="F160" s="301" t="s">
        <v>6752</v>
      </c>
      <c r="G160" s="44" t="s">
        <v>102</v>
      </c>
      <c r="H160" s="332" t="s">
        <v>140</v>
      </c>
      <c r="I160" s="44" t="s">
        <v>141</v>
      </c>
      <c r="J160" s="253" t="s">
        <v>142</v>
      </c>
      <c r="K160" s="340">
        <v>7</v>
      </c>
      <c r="L160" s="825">
        <v>42979</v>
      </c>
      <c r="M160" s="825">
        <v>43190</v>
      </c>
      <c r="N160" s="275">
        <f t="shared" si="5"/>
        <v>31</v>
      </c>
      <c r="O160" s="389">
        <v>7</v>
      </c>
      <c r="P160" s="301" t="s">
        <v>44</v>
      </c>
      <c r="Q160" s="301" t="s">
        <v>369</v>
      </c>
      <c r="R160" s="301" t="s">
        <v>910</v>
      </c>
      <c r="S160" s="387">
        <f t="shared" si="4"/>
        <v>258</v>
      </c>
      <c r="T160" s="301" t="s">
        <v>937</v>
      </c>
      <c r="U160" s="301" t="s">
        <v>937</v>
      </c>
      <c r="V160" s="301" t="s">
        <v>6559</v>
      </c>
      <c r="W160" s="301" t="s">
        <v>9128</v>
      </c>
      <c r="X160" s="44" t="s">
        <v>143</v>
      </c>
      <c r="Y160" s="253" t="s">
        <v>971</v>
      </c>
      <c r="Z160" s="253" t="s">
        <v>971</v>
      </c>
      <c r="AA160" s="253" t="s">
        <v>971</v>
      </c>
      <c r="AB160" s="253" t="s">
        <v>971</v>
      </c>
      <c r="AC160" s="253" t="s">
        <v>971</v>
      </c>
      <c r="AD160" s="253" t="s">
        <v>971</v>
      </c>
      <c r="AE160" s="253" t="s">
        <v>971</v>
      </c>
      <c r="AF160" s="253" t="s">
        <v>1813</v>
      </c>
      <c r="AG160" s="253" t="s">
        <v>971</v>
      </c>
      <c r="AH160" s="253" t="s">
        <v>1813</v>
      </c>
      <c r="AI160" s="253" t="s">
        <v>971</v>
      </c>
      <c r="AJ160" s="253" t="s">
        <v>971</v>
      </c>
      <c r="AK160" s="253" t="s">
        <v>971</v>
      </c>
      <c r="AL160" s="253" t="s">
        <v>2622</v>
      </c>
      <c r="AM160" s="253" t="s">
        <v>971</v>
      </c>
      <c r="AN160" s="253" t="s">
        <v>2622</v>
      </c>
      <c r="AO160" s="253" t="s">
        <v>971</v>
      </c>
      <c r="AP160" s="253" t="s">
        <v>1153</v>
      </c>
      <c r="AQ160" s="253" t="s">
        <v>971</v>
      </c>
      <c r="AR160" s="253" t="s">
        <v>1153</v>
      </c>
      <c r="AS160" s="253" t="s">
        <v>971</v>
      </c>
      <c r="AT160" s="253" t="s">
        <v>1153</v>
      </c>
      <c r="AU160" s="253" t="s">
        <v>971</v>
      </c>
      <c r="AV160" s="253" t="s">
        <v>1153</v>
      </c>
      <c r="AW160" s="253" t="s">
        <v>971</v>
      </c>
      <c r="AX160" s="253" t="s">
        <v>1153</v>
      </c>
      <c r="AY160" s="44" t="s">
        <v>971</v>
      </c>
      <c r="AZ160" s="269" t="s">
        <v>781</v>
      </c>
      <c r="BA160" s="336">
        <v>43307</v>
      </c>
      <c r="BB160" s="269" t="s">
        <v>4408</v>
      </c>
      <c r="BC160" s="340"/>
      <c r="BD160" s="297"/>
      <c r="BE160" s="297"/>
      <c r="BF160" s="297"/>
      <c r="BG160" s="297"/>
      <c r="BH160" s="280" t="s">
        <v>956</v>
      </c>
      <c r="BI160" s="340"/>
      <c r="BJ160" s="340"/>
      <c r="BO160" s="301"/>
      <c r="BP160" s="301"/>
      <c r="BQ160" s="301"/>
      <c r="BR160" s="301"/>
    </row>
    <row r="161" spans="1:70" s="298" customFormat="1" ht="115.5" hidden="1" customHeight="1">
      <c r="A161" s="342" t="s">
        <v>1411</v>
      </c>
      <c r="B161" s="253" t="s">
        <v>14</v>
      </c>
      <c r="C161" s="328">
        <v>42661</v>
      </c>
      <c r="D161" s="328" t="s">
        <v>4308</v>
      </c>
      <c r="E161" s="342" t="s">
        <v>1059</v>
      </c>
      <c r="F161" s="301" t="s">
        <v>8927</v>
      </c>
      <c r="G161" s="44" t="s">
        <v>17</v>
      </c>
      <c r="H161" s="44" t="s">
        <v>18</v>
      </c>
      <c r="I161" s="44" t="s">
        <v>19</v>
      </c>
      <c r="J161" s="253" t="s">
        <v>20</v>
      </c>
      <c r="K161" s="340">
        <v>3</v>
      </c>
      <c r="L161" s="825">
        <v>42795</v>
      </c>
      <c r="M161" s="825">
        <v>43100</v>
      </c>
      <c r="N161" s="275">
        <f t="shared" si="5"/>
        <v>44</v>
      </c>
      <c r="O161" s="389">
        <v>3</v>
      </c>
      <c r="P161" s="301" t="s">
        <v>15</v>
      </c>
      <c r="Q161" s="301"/>
      <c r="R161" s="301" t="s">
        <v>6718</v>
      </c>
      <c r="S161" s="387">
        <f t="shared" si="4"/>
        <v>243</v>
      </c>
      <c r="T161" s="301" t="s">
        <v>937</v>
      </c>
      <c r="U161" s="301" t="s">
        <v>937</v>
      </c>
      <c r="V161" s="44" t="s">
        <v>6719</v>
      </c>
      <c r="W161" s="253" t="s">
        <v>968</v>
      </c>
      <c r="X161" s="253" t="s">
        <v>968</v>
      </c>
      <c r="Y161" s="253" t="s">
        <v>968</v>
      </c>
      <c r="Z161" s="253" t="s">
        <v>968</v>
      </c>
      <c r="AA161" s="253" t="s">
        <v>968</v>
      </c>
      <c r="AB161" s="253" t="s">
        <v>968</v>
      </c>
      <c r="AC161" s="253" t="s">
        <v>968</v>
      </c>
      <c r="AD161" s="253" t="s">
        <v>968</v>
      </c>
      <c r="AE161" s="253" t="s">
        <v>968</v>
      </c>
      <c r="AF161" s="253" t="s">
        <v>1817</v>
      </c>
      <c r="AG161" s="253" t="s">
        <v>968</v>
      </c>
      <c r="AH161" s="253" t="s">
        <v>1817</v>
      </c>
      <c r="AI161" s="253" t="s">
        <v>968</v>
      </c>
      <c r="AJ161" s="253" t="s">
        <v>968</v>
      </c>
      <c r="AK161" s="253" t="s">
        <v>968</v>
      </c>
      <c r="AL161" s="253" t="s">
        <v>2622</v>
      </c>
      <c r="AM161" s="253" t="s">
        <v>968</v>
      </c>
      <c r="AN161" s="253" t="s">
        <v>2622</v>
      </c>
      <c r="AO161" s="253" t="s">
        <v>968</v>
      </c>
      <c r="AP161" s="253" t="s">
        <v>1153</v>
      </c>
      <c r="AQ161" s="253" t="s">
        <v>968</v>
      </c>
      <c r="AR161" s="253" t="s">
        <v>1153</v>
      </c>
      <c r="AS161" s="253" t="s">
        <v>968</v>
      </c>
      <c r="AT161" s="253" t="s">
        <v>1153</v>
      </c>
      <c r="AU161" s="253" t="s">
        <v>968</v>
      </c>
      <c r="AV161" s="253" t="s">
        <v>1153</v>
      </c>
      <c r="AW161" s="253" t="s">
        <v>968</v>
      </c>
      <c r="AX161" s="253" t="s">
        <v>1153</v>
      </c>
      <c r="AY161" s="44" t="s">
        <v>968</v>
      </c>
      <c r="AZ161" s="269" t="s">
        <v>781</v>
      </c>
      <c r="BA161" s="336">
        <v>43122</v>
      </c>
      <c r="BB161" s="269" t="s">
        <v>4408</v>
      </c>
      <c r="BC161" s="340"/>
      <c r="BD161" s="297"/>
      <c r="BE161" s="297"/>
      <c r="BF161" s="297"/>
      <c r="BG161" s="297"/>
      <c r="BH161" s="280" t="s">
        <v>956</v>
      </c>
      <c r="BI161" s="340"/>
      <c r="BJ161" s="340"/>
      <c r="BO161" s="301"/>
      <c r="BP161" s="301"/>
      <c r="BQ161" s="301"/>
      <c r="BR161" s="301"/>
    </row>
    <row r="162" spans="1:70" s="298" customFormat="1" ht="115.5" hidden="1" customHeight="1">
      <c r="A162" s="342" t="s">
        <v>1412</v>
      </c>
      <c r="B162" s="253" t="s">
        <v>14</v>
      </c>
      <c r="C162" s="328">
        <v>42661</v>
      </c>
      <c r="D162" s="328" t="s">
        <v>4308</v>
      </c>
      <c r="E162" s="342" t="s">
        <v>1060</v>
      </c>
      <c r="F162" s="301" t="s">
        <v>6753</v>
      </c>
      <c r="G162" s="44" t="s">
        <v>155</v>
      </c>
      <c r="H162" s="44" t="s">
        <v>156</v>
      </c>
      <c r="I162" s="44" t="s">
        <v>156</v>
      </c>
      <c r="J162" s="253" t="s">
        <v>157</v>
      </c>
      <c r="K162" s="340">
        <v>1</v>
      </c>
      <c r="L162" s="825">
        <v>42583</v>
      </c>
      <c r="M162" s="825">
        <v>42948</v>
      </c>
      <c r="N162" s="275">
        <f t="shared" si="5"/>
        <v>53</v>
      </c>
      <c r="O162" s="389">
        <v>1</v>
      </c>
      <c r="P162" s="301" t="s">
        <v>158</v>
      </c>
      <c r="Q162" s="301" t="s">
        <v>60</v>
      </c>
      <c r="R162" s="301" t="s">
        <v>6754</v>
      </c>
      <c r="S162" s="387">
        <f t="shared" si="4"/>
        <v>163</v>
      </c>
      <c r="T162" s="301" t="s">
        <v>937</v>
      </c>
      <c r="U162" s="301" t="s">
        <v>937</v>
      </c>
      <c r="V162" s="44" t="s">
        <v>6755</v>
      </c>
      <c r="W162" s="253" t="s">
        <v>968</v>
      </c>
      <c r="X162" s="253" t="s">
        <v>968</v>
      </c>
      <c r="Y162" s="253" t="s">
        <v>968</v>
      </c>
      <c r="Z162" s="253" t="s">
        <v>968</v>
      </c>
      <c r="AA162" s="253" t="s">
        <v>968</v>
      </c>
      <c r="AB162" s="253" t="s">
        <v>968</v>
      </c>
      <c r="AC162" s="253" t="s">
        <v>968</v>
      </c>
      <c r="AD162" s="253" t="s">
        <v>968</v>
      </c>
      <c r="AE162" s="253" t="s">
        <v>968</v>
      </c>
      <c r="AF162" s="253" t="s">
        <v>1817</v>
      </c>
      <c r="AG162" s="253" t="s">
        <v>968</v>
      </c>
      <c r="AH162" s="253" t="s">
        <v>1817</v>
      </c>
      <c r="AI162" s="253" t="s">
        <v>968</v>
      </c>
      <c r="AJ162" s="253" t="s">
        <v>968</v>
      </c>
      <c r="AK162" s="253" t="s">
        <v>968</v>
      </c>
      <c r="AL162" s="253" t="s">
        <v>2622</v>
      </c>
      <c r="AM162" s="253" t="s">
        <v>968</v>
      </c>
      <c r="AN162" s="253" t="s">
        <v>2622</v>
      </c>
      <c r="AO162" s="253" t="s">
        <v>968</v>
      </c>
      <c r="AP162" s="253" t="s">
        <v>1153</v>
      </c>
      <c r="AQ162" s="253" t="s">
        <v>968</v>
      </c>
      <c r="AR162" s="253" t="s">
        <v>1153</v>
      </c>
      <c r="AS162" s="253" t="s">
        <v>968</v>
      </c>
      <c r="AT162" s="253" t="s">
        <v>1153</v>
      </c>
      <c r="AU162" s="253" t="s">
        <v>968</v>
      </c>
      <c r="AV162" s="253" t="s">
        <v>1153</v>
      </c>
      <c r="AW162" s="253" t="s">
        <v>968</v>
      </c>
      <c r="AX162" s="253" t="s">
        <v>1153</v>
      </c>
      <c r="AY162" s="44" t="s">
        <v>968</v>
      </c>
      <c r="AZ162" s="269" t="s">
        <v>781</v>
      </c>
      <c r="BA162" s="336">
        <v>43122</v>
      </c>
      <c r="BB162" s="269" t="s">
        <v>4408</v>
      </c>
      <c r="BC162" s="340"/>
      <c r="BD162" s="297"/>
      <c r="BE162" s="297"/>
      <c r="BF162" s="297"/>
      <c r="BG162" s="297"/>
      <c r="BH162" s="280" t="s">
        <v>956</v>
      </c>
      <c r="BI162" s="340"/>
      <c r="BJ162" s="340"/>
      <c r="BO162" s="301"/>
      <c r="BP162" s="301"/>
      <c r="BQ162" s="301"/>
      <c r="BR162" s="301"/>
    </row>
    <row r="163" spans="1:70" s="298" customFormat="1" ht="115.5" hidden="1" customHeight="1">
      <c r="A163" s="342" t="s">
        <v>1413</v>
      </c>
      <c r="B163" s="253" t="s">
        <v>213</v>
      </c>
      <c r="C163" s="328">
        <v>42661</v>
      </c>
      <c r="D163" s="328" t="s">
        <v>4307</v>
      </c>
      <c r="E163" s="342" t="s">
        <v>1076</v>
      </c>
      <c r="F163" s="301" t="s">
        <v>8928</v>
      </c>
      <c r="G163" s="44" t="s">
        <v>275</v>
      </c>
      <c r="H163" s="44" t="s">
        <v>276</v>
      </c>
      <c r="I163" s="44" t="s">
        <v>277</v>
      </c>
      <c r="J163" s="253" t="s">
        <v>278</v>
      </c>
      <c r="K163" s="340">
        <v>1</v>
      </c>
      <c r="L163" s="825" t="s">
        <v>279</v>
      </c>
      <c r="M163" s="825">
        <v>43008</v>
      </c>
      <c r="N163" s="275">
        <f t="shared" si="5"/>
        <v>44</v>
      </c>
      <c r="O163" s="393">
        <v>1</v>
      </c>
      <c r="P163" s="301" t="s">
        <v>44</v>
      </c>
      <c r="Q163" s="301" t="s">
        <v>280</v>
      </c>
      <c r="R163" s="396" t="s">
        <v>2554</v>
      </c>
      <c r="S163" s="387">
        <f t="shared" si="4"/>
        <v>313</v>
      </c>
      <c r="T163" s="395" t="s">
        <v>2577</v>
      </c>
      <c r="U163" s="396" t="s">
        <v>2554</v>
      </c>
      <c r="V163" s="44" t="s">
        <v>1135</v>
      </c>
      <c r="W163" s="44" t="s">
        <v>1135</v>
      </c>
      <c r="X163" s="44" t="s">
        <v>1135</v>
      </c>
      <c r="Y163" s="44" t="s">
        <v>1135</v>
      </c>
      <c r="Z163" s="44" t="s">
        <v>1135</v>
      </c>
      <c r="AA163" s="44" t="s">
        <v>1135</v>
      </c>
      <c r="AB163" s="44" t="s">
        <v>1135</v>
      </c>
      <c r="AC163" s="44" t="s">
        <v>1135</v>
      </c>
      <c r="AD163" s="44" t="s">
        <v>1135</v>
      </c>
      <c r="AE163" s="44" t="s">
        <v>1135</v>
      </c>
      <c r="AF163" s="44" t="s">
        <v>1153</v>
      </c>
      <c r="AG163" s="44" t="s">
        <v>1135</v>
      </c>
      <c r="AH163" s="44" t="s">
        <v>1153</v>
      </c>
      <c r="AI163" s="44" t="s">
        <v>1135</v>
      </c>
      <c r="AJ163" s="44" t="s">
        <v>1153</v>
      </c>
      <c r="AK163" s="44" t="s">
        <v>1135</v>
      </c>
      <c r="AL163" s="44" t="s">
        <v>1153</v>
      </c>
      <c r="AM163" s="44" t="s">
        <v>1135</v>
      </c>
      <c r="AN163" s="44" t="s">
        <v>1153</v>
      </c>
      <c r="AO163" s="44" t="s">
        <v>1135</v>
      </c>
      <c r="AP163" s="44" t="s">
        <v>1153</v>
      </c>
      <c r="AQ163" s="44" t="s">
        <v>1135</v>
      </c>
      <c r="AR163" s="44" t="s">
        <v>1153</v>
      </c>
      <c r="AS163" s="44" t="s">
        <v>1135</v>
      </c>
      <c r="AT163" s="44" t="s">
        <v>1153</v>
      </c>
      <c r="AU163" s="44" t="s">
        <v>1135</v>
      </c>
      <c r="AV163" s="44" t="s">
        <v>1153</v>
      </c>
      <c r="AW163" s="44" t="s">
        <v>1135</v>
      </c>
      <c r="AX163" s="44" t="s">
        <v>1153</v>
      </c>
      <c r="AY163" s="44" t="s">
        <v>1135</v>
      </c>
      <c r="AZ163" s="269" t="s">
        <v>781</v>
      </c>
      <c r="BA163" s="336">
        <v>42916</v>
      </c>
      <c r="BB163" s="269" t="s">
        <v>4408</v>
      </c>
      <c r="BC163" s="340"/>
      <c r="BD163" s="297"/>
      <c r="BE163" s="297"/>
      <c r="BF163" s="297"/>
      <c r="BG163" s="297"/>
      <c r="BH163" s="280" t="s">
        <v>956</v>
      </c>
      <c r="BI163" s="340"/>
      <c r="BJ163" s="340"/>
      <c r="BO163" s="301"/>
      <c r="BP163" s="301"/>
      <c r="BQ163" s="301"/>
      <c r="BR163" s="301"/>
    </row>
    <row r="164" spans="1:70" s="298" customFormat="1" ht="115.5" hidden="1" customHeight="1">
      <c r="A164" s="342" t="s">
        <v>1414</v>
      </c>
      <c r="B164" s="253" t="s">
        <v>213</v>
      </c>
      <c r="C164" s="328">
        <v>42661</v>
      </c>
      <c r="D164" s="328" t="s">
        <v>4307</v>
      </c>
      <c r="E164" s="342" t="s">
        <v>1076</v>
      </c>
      <c r="F164" s="301" t="s">
        <v>8928</v>
      </c>
      <c r="G164" s="44" t="s">
        <v>275</v>
      </c>
      <c r="H164" s="44" t="s">
        <v>276</v>
      </c>
      <c r="I164" s="44" t="s">
        <v>281</v>
      </c>
      <c r="J164" s="253" t="s">
        <v>282</v>
      </c>
      <c r="K164" s="340">
        <v>1</v>
      </c>
      <c r="L164" s="825" t="s">
        <v>279</v>
      </c>
      <c r="M164" s="825">
        <v>43008</v>
      </c>
      <c r="N164" s="275">
        <f t="shared" si="5"/>
        <v>44</v>
      </c>
      <c r="O164" s="393">
        <v>1</v>
      </c>
      <c r="P164" s="301" t="s">
        <v>44</v>
      </c>
      <c r="Q164" s="301" t="s">
        <v>214</v>
      </c>
      <c r="R164" s="396" t="s">
        <v>2554</v>
      </c>
      <c r="S164" s="387">
        <f t="shared" si="4"/>
        <v>313</v>
      </c>
      <c r="T164" s="395" t="s">
        <v>2577</v>
      </c>
      <c r="U164" s="396" t="s">
        <v>2554</v>
      </c>
      <c r="V164" s="44" t="s">
        <v>1135</v>
      </c>
      <c r="W164" s="44" t="s">
        <v>1135</v>
      </c>
      <c r="X164" s="44" t="s">
        <v>1135</v>
      </c>
      <c r="Y164" s="44" t="s">
        <v>1135</v>
      </c>
      <c r="Z164" s="44" t="s">
        <v>1135</v>
      </c>
      <c r="AA164" s="44" t="s">
        <v>1135</v>
      </c>
      <c r="AB164" s="44" t="s">
        <v>1135</v>
      </c>
      <c r="AC164" s="44" t="s">
        <v>1135</v>
      </c>
      <c r="AD164" s="44" t="s">
        <v>1135</v>
      </c>
      <c r="AE164" s="44" t="s">
        <v>1135</v>
      </c>
      <c r="AF164" s="44" t="s">
        <v>1153</v>
      </c>
      <c r="AG164" s="44" t="s">
        <v>1135</v>
      </c>
      <c r="AH164" s="44" t="s">
        <v>1153</v>
      </c>
      <c r="AI164" s="44" t="s">
        <v>1135</v>
      </c>
      <c r="AJ164" s="44" t="s">
        <v>1153</v>
      </c>
      <c r="AK164" s="44" t="s">
        <v>1135</v>
      </c>
      <c r="AL164" s="44" t="s">
        <v>1153</v>
      </c>
      <c r="AM164" s="44" t="s">
        <v>1135</v>
      </c>
      <c r="AN164" s="44" t="s">
        <v>1153</v>
      </c>
      <c r="AO164" s="44" t="s">
        <v>1135</v>
      </c>
      <c r="AP164" s="44" t="s">
        <v>1153</v>
      </c>
      <c r="AQ164" s="44" t="s">
        <v>1135</v>
      </c>
      <c r="AR164" s="44" t="s">
        <v>1153</v>
      </c>
      <c r="AS164" s="44" t="s">
        <v>1135</v>
      </c>
      <c r="AT164" s="44" t="s">
        <v>1153</v>
      </c>
      <c r="AU164" s="44" t="s">
        <v>1135</v>
      </c>
      <c r="AV164" s="44" t="s">
        <v>1153</v>
      </c>
      <c r="AW164" s="44" t="s">
        <v>1135</v>
      </c>
      <c r="AX164" s="44" t="s">
        <v>1153</v>
      </c>
      <c r="AY164" s="44" t="s">
        <v>1135</v>
      </c>
      <c r="AZ164" s="269" t="s">
        <v>781</v>
      </c>
      <c r="BA164" s="336">
        <v>42916</v>
      </c>
      <c r="BB164" s="269" t="s">
        <v>4408</v>
      </c>
      <c r="BC164" s="340"/>
      <c r="BD164" s="297"/>
      <c r="BE164" s="297"/>
      <c r="BF164" s="297"/>
      <c r="BG164" s="297"/>
      <c r="BH164" s="280" t="s">
        <v>956</v>
      </c>
      <c r="BI164" s="340"/>
      <c r="BJ164" s="340"/>
      <c r="BO164" s="301"/>
      <c r="BP164" s="301"/>
      <c r="BQ164" s="301"/>
      <c r="BR164" s="301"/>
    </row>
    <row r="165" spans="1:70" s="298" customFormat="1" ht="115.5" hidden="1" customHeight="1">
      <c r="A165" s="342" t="s">
        <v>1415</v>
      </c>
      <c r="B165" s="253" t="s">
        <v>213</v>
      </c>
      <c r="C165" s="328">
        <v>42661</v>
      </c>
      <c r="D165" s="328" t="s">
        <v>4308</v>
      </c>
      <c r="E165" s="342" t="s">
        <v>1078</v>
      </c>
      <c r="F165" s="301" t="s">
        <v>6756</v>
      </c>
      <c r="G165" s="44" t="s">
        <v>318</v>
      </c>
      <c r="H165" s="44" t="s">
        <v>319</v>
      </c>
      <c r="I165" s="44" t="s">
        <v>320</v>
      </c>
      <c r="J165" s="253" t="s">
        <v>142</v>
      </c>
      <c r="K165" s="340">
        <v>4</v>
      </c>
      <c r="L165" s="825" t="s">
        <v>279</v>
      </c>
      <c r="M165" s="825">
        <v>43008</v>
      </c>
      <c r="N165" s="275">
        <f t="shared" si="5"/>
        <v>44</v>
      </c>
      <c r="O165" s="393">
        <v>4</v>
      </c>
      <c r="P165" s="301" t="s">
        <v>29</v>
      </c>
      <c r="Q165" s="301" t="s">
        <v>321</v>
      </c>
      <c r="R165" s="396" t="s">
        <v>2555</v>
      </c>
      <c r="S165" s="387">
        <f t="shared" si="4"/>
        <v>332</v>
      </c>
      <c r="T165" s="395" t="s">
        <v>2577</v>
      </c>
      <c r="U165" s="396" t="s">
        <v>2555</v>
      </c>
      <c r="V165" s="301"/>
      <c r="W165" s="253"/>
      <c r="X165" s="253"/>
      <c r="Y165" s="253"/>
      <c r="Z165" s="253"/>
      <c r="AA165" s="44" t="s">
        <v>322</v>
      </c>
      <c r="AB165" s="44" t="s">
        <v>16</v>
      </c>
      <c r="AC165" s="44" t="s">
        <v>16</v>
      </c>
      <c r="AD165" s="44" t="s">
        <v>16</v>
      </c>
      <c r="AE165" s="44" t="s">
        <v>16</v>
      </c>
      <c r="AF165" s="44" t="s">
        <v>1818</v>
      </c>
      <c r="AG165" s="44" t="s">
        <v>1821</v>
      </c>
      <c r="AH165" s="44" t="s">
        <v>1818</v>
      </c>
      <c r="AI165" s="44" t="s">
        <v>1821</v>
      </c>
      <c r="AJ165" s="44" t="s">
        <v>1821</v>
      </c>
      <c r="AK165" s="44" t="s">
        <v>1821</v>
      </c>
      <c r="AL165" s="44" t="s">
        <v>2622</v>
      </c>
      <c r="AM165" s="44" t="s">
        <v>1821</v>
      </c>
      <c r="AN165" s="44" t="s">
        <v>2622</v>
      </c>
      <c r="AO165" s="44" t="s">
        <v>1821</v>
      </c>
      <c r="AP165" s="44" t="s">
        <v>1153</v>
      </c>
      <c r="AQ165" s="44" t="s">
        <v>1821</v>
      </c>
      <c r="AR165" s="44" t="s">
        <v>1153</v>
      </c>
      <c r="AS165" s="44" t="s">
        <v>1821</v>
      </c>
      <c r="AT165" s="44" t="s">
        <v>1153</v>
      </c>
      <c r="AU165" s="44" t="s">
        <v>1821</v>
      </c>
      <c r="AV165" s="44" t="s">
        <v>1153</v>
      </c>
      <c r="AW165" s="44" t="s">
        <v>1821</v>
      </c>
      <c r="AX165" s="44" t="s">
        <v>1153</v>
      </c>
      <c r="AY165" s="44" t="s">
        <v>1821</v>
      </c>
      <c r="AZ165" s="269" t="s">
        <v>781</v>
      </c>
      <c r="BA165" s="336">
        <v>43577</v>
      </c>
      <c r="BB165" s="269" t="s">
        <v>4408</v>
      </c>
      <c r="BC165" s="340"/>
      <c r="BD165" s="297"/>
      <c r="BE165" s="297"/>
      <c r="BF165" s="297"/>
      <c r="BG165" s="297"/>
      <c r="BH165" s="280" t="s">
        <v>956</v>
      </c>
      <c r="BI165" s="340"/>
      <c r="BJ165" s="340"/>
      <c r="BO165" s="301"/>
      <c r="BP165" s="301"/>
      <c r="BQ165" s="301"/>
      <c r="BR165" s="301"/>
    </row>
    <row r="166" spans="1:70" s="298" customFormat="1" ht="115.5" hidden="1" customHeight="1">
      <c r="A166" s="342" t="s">
        <v>1416</v>
      </c>
      <c r="B166" s="253" t="s">
        <v>213</v>
      </c>
      <c r="C166" s="328">
        <v>42661</v>
      </c>
      <c r="D166" s="328" t="s">
        <v>4308</v>
      </c>
      <c r="E166" s="342" t="s">
        <v>1079</v>
      </c>
      <c r="F166" s="301" t="s">
        <v>6757</v>
      </c>
      <c r="G166" s="44" t="s">
        <v>219</v>
      </c>
      <c r="H166" s="44" t="s">
        <v>220</v>
      </c>
      <c r="I166" s="44" t="s">
        <v>221</v>
      </c>
      <c r="J166" s="253" t="s">
        <v>207</v>
      </c>
      <c r="K166" s="340">
        <v>1</v>
      </c>
      <c r="L166" s="825">
        <v>42750</v>
      </c>
      <c r="M166" s="825">
        <v>42993</v>
      </c>
      <c r="N166" s="275">
        <f t="shared" si="5"/>
        <v>35</v>
      </c>
      <c r="O166" s="393">
        <v>1</v>
      </c>
      <c r="P166" s="301" t="s">
        <v>29</v>
      </c>
      <c r="Q166" s="301" t="s">
        <v>30</v>
      </c>
      <c r="R166" s="396" t="s">
        <v>2556</v>
      </c>
      <c r="S166" s="387">
        <f t="shared" si="4"/>
        <v>193</v>
      </c>
      <c r="T166" s="395" t="s">
        <v>2577</v>
      </c>
      <c r="U166" s="396" t="s">
        <v>2556</v>
      </c>
      <c r="V166" s="44" t="s">
        <v>1135</v>
      </c>
      <c r="W166" s="44" t="s">
        <v>1135</v>
      </c>
      <c r="X166" s="44" t="s">
        <v>1135</v>
      </c>
      <c r="Y166" s="44" t="s">
        <v>1135</v>
      </c>
      <c r="Z166" s="44" t="s">
        <v>1135</v>
      </c>
      <c r="AA166" s="44" t="s">
        <v>1135</v>
      </c>
      <c r="AB166" s="44" t="s">
        <v>1135</v>
      </c>
      <c r="AC166" s="44" t="s">
        <v>1135</v>
      </c>
      <c r="AD166" s="44" t="s">
        <v>1135</v>
      </c>
      <c r="AE166" s="44" t="s">
        <v>1135</v>
      </c>
      <c r="AF166" s="44" t="s">
        <v>1153</v>
      </c>
      <c r="AG166" s="44" t="s">
        <v>1135</v>
      </c>
      <c r="AH166" s="44" t="s">
        <v>1153</v>
      </c>
      <c r="AI166" s="44" t="s">
        <v>1135</v>
      </c>
      <c r="AJ166" s="44" t="s">
        <v>1153</v>
      </c>
      <c r="AK166" s="44" t="s">
        <v>1135</v>
      </c>
      <c r="AL166" s="44" t="s">
        <v>1153</v>
      </c>
      <c r="AM166" s="44" t="s">
        <v>1135</v>
      </c>
      <c r="AN166" s="44" t="s">
        <v>1153</v>
      </c>
      <c r="AO166" s="44" t="s">
        <v>1135</v>
      </c>
      <c r="AP166" s="44" t="s">
        <v>1153</v>
      </c>
      <c r="AQ166" s="44" t="s">
        <v>1135</v>
      </c>
      <c r="AR166" s="44" t="s">
        <v>1153</v>
      </c>
      <c r="AS166" s="44" t="s">
        <v>1135</v>
      </c>
      <c r="AT166" s="44" t="s">
        <v>1153</v>
      </c>
      <c r="AU166" s="44" t="s">
        <v>1135</v>
      </c>
      <c r="AV166" s="44" t="s">
        <v>1153</v>
      </c>
      <c r="AW166" s="44" t="s">
        <v>1135</v>
      </c>
      <c r="AX166" s="44" t="s">
        <v>1153</v>
      </c>
      <c r="AY166" s="44" t="s">
        <v>1135</v>
      </c>
      <c r="AZ166" s="269" t="s">
        <v>781</v>
      </c>
      <c r="BA166" s="336">
        <v>42916</v>
      </c>
      <c r="BB166" s="269" t="s">
        <v>4408</v>
      </c>
      <c r="BC166" s="340"/>
      <c r="BD166" s="297"/>
      <c r="BE166" s="297"/>
      <c r="BF166" s="297"/>
      <c r="BG166" s="297"/>
      <c r="BH166" s="280" t="s">
        <v>956</v>
      </c>
      <c r="BI166" s="340"/>
      <c r="BJ166" s="340"/>
      <c r="BO166" s="301"/>
      <c r="BP166" s="301"/>
      <c r="BQ166" s="301"/>
      <c r="BR166" s="301"/>
    </row>
    <row r="167" spans="1:70" s="298" customFormat="1" ht="115.5" hidden="1" customHeight="1">
      <c r="A167" s="342" t="s">
        <v>1417</v>
      </c>
      <c r="B167" s="253" t="s">
        <v>213</v>
      </c>
      <c r="C167" s="328">
        <v>42661</v>
      </c>
      <c r="D167" s="328" t="s">
        <v>4308</v>
      </c>
      <c r="E167" s="342" t="s">
        <v>1080</v>
      </c>
      <c r="F167" s="301" t="s">
        <v>6758</v>
      </c>
      <c r="G167" s="44" t="s">
        <v>328</v>
      </c>
      <c r="H167" s="44" t="s">
        <v>329</v>
      </c>
      <c r="I167" s="44" t="s">
        <v>330</v>
      </c>
      <c r="J167" s="253" t="s">
        <v>314</v>
      </c>
      <c r="K167" s="340">
        <v>1</v>
      </c>
      <c r="L167" s="825" t="s">
        <v>244</v>
      </c>
      <c r="M167" s="825">
        <v>42993</v>
      </c>
      <c r="N167" s="275">
        <f t="shared" si="5"/>
        <v>35</v>
      </c>
      <c r="O167" s="393">
        <v>1</v>
      </c>
      <c r="P167" s="301" t="s">
        <v>29</v>
      </c>
      <c r="Q167" s="301" t="s">
        <v>30</v>
      </c>
      <c r="R167" s="396" t="s">
        <v>2557</v>
      </c>
      <c r="S167" s="387">
        <f t="shared" si="4"/>
        <v>369</v>
      </c>
      <c r="T167" s="395" t="s">
        <v>2577</v>
      </c>
      <c r="U167" s="396" t="s">
        <v>2557</v>
      </c>
      <c r="V167" s="44" t="s">
        <v>2578</v>
      </c>
      <c r="W167" s="44" t="s">
        <v>2578</v>
      </c>
      <c r="X167" s="44" t="s">
        <v>2578</v>
      </c>
      <c r="Y167" s="44" t="s">
        <v>2578</v>
      </c>
      <c r="Z167" s="44" t="s">
        <v>2578</v>
      </c>
      <c r="AA167" s="44" t="s">
        <v>2578</v>
      </c>
      <c r="AB167" s="44" t="s">
        <v>2578</v>
      </c>
      <c r="AC167" s="44" t="s">
        <v>2578</v>
      </c>
      <c r="AD167" s="44" t="s">
        <v>2578</v>
      </c>
      <c r="AE167" s="44" t="s">
        <v>2578</v>
      </c>
      <c r="AF167" s="44" t="s">
        <v>2578</v>
      </c>
      <c r="AG167" s="44" t="s">
        <v>2578</v>
      </c>
      <c r="AH167" s="44" t="s">
        <v>2578</v>
      </c>
      <c r="AI167" s="44" t="s">
        <v>2578</v>
      </c>
      <c r="AJ167" s="44" t="s">
        <v>2578</v>
      </c>
      <c r="AK167" s="44" t="s">
        <v>2578</v>
      </c>
      <c r="AL167" s="44" t="s">
        <v>2622</v>
      </c>
      <c r="AM167" s="44" t="s">
        <v>2578</v>
      </c>
      <c r="AN167" s="44" t="s">
        <v>2622</v>
      </c>
      <c r="AO167" s="44" t="s">
        <v>2578</v>
      </c>
      <c r="AP167" s="44" t="s">
        <v>1153</v>
      </c>
      <c r="AQ167" s="44" t="s">
        <v>2578</v>
      </c>
      <c r="AR167" s="44" t="s">
        <v>1153</v>
      </c>
      <c r="AS167" s="44" t="s">
        <v>2578</v>
      </c>
      <c r="AT167" s="44" t="s">
        <v>1153</v>
      </c>
      <c r="AU167" s="44" t="s">
        <v>2578</v>
      </c>
      <c r="AV167" s="44" t="s">
        <v>1153</v>
      </c>
      <c r="AW167" s="44" t="s">
        <v>2578</v>
      </c>
      <c r="AX167" s="44" t="s">
        <v>1153</v>
      </c>
      <c r="AY167" s="44" t="s">
        <v>2578</v>
      </c>
      <c r="AZ167" s="269" t="s">
        <v>781</v>
      </c>
      <c r="BA167" s="336">
        <v>42916</v>
      </c>
      <c r="BB167" s="269" t="s">
        <v>4408</v>
      </c>
      <c r="BC167" s="340"/>
      <c r="BD167" s="297"/>
      <c r="BE167" s="297"/>
      <c r="BF167" s="297"/>
      <c r="BG167" s="297"/>
      <c r="BH167" s="280" t="s">
        <v>956</v>
      </c>
      <c r="BI167" s="340"/>
      <c r="BJ167" s="340"/>
      <c r="BO167" s="301"/>
      <c r="BP167" s="301"/>
      <c r="BQ167" s="301"/>
      <c r="BR167" s="301"/>
    </row>
    <row r="168" spans="1:70" s="298" customFormat="1" ht="115.5" hidden="1" customHeight="1">
      <c r="A168" s="342" t="s">
        <v>1418</v>
      </c>
      <c r="B168" s="253" t="s">
        <v>213</v>
      </c>
      <c r="C168" s="328">
        <v>42661</v>
      </c>
      <c r="D168" s="328" t="s">
        <v>4308</v>
      </c>
      <c r="E168" s="342" t="s">
        <v>1081</v>
      </c>
      <c r="F168" s="301" t="s">
        <v>6759</v>
      </c>
      <c r="G168" s="44" t="s">
        <v>335</v>
      </c>
      <c r="H168" s="44" t="s">
        <v>6760</v>
      </c>
      <c r="I168" s="44" t="s">
        <v>336</v>
      </c>
      <c r="J168" s="253" t="s">
        <v>314</v>
      </c>
      <c r="K168" s="340">
        <v>1</v>
      </c>
      <c r="L168" s="825" t="s">
        <v>244</v>
      </c>
      <c r="M168" s="825">
        <v>42993</v>
      </c>
      <c r="N168" s="275">
        <f t="shared" si="5"/>
        <v>35</v>
      </c>
      <c r="O168" s="393">
        <v>1</v>
      </c>
      <c r="P168" s="301" t="s">
        <v>29</v>
      </c>
      <c r="Q168" s="301" t="s">
        <v>30</v>
      </c>
      <c r="R168" s="396" t="s">
        <v>2557</v>
      </c>
      <c r="S168" s="387">
        <f t="shared" si="4"/>
        <v>369</v>
      </c>
      <c r="T168" s="395" t="s">
        <v>2577</v>
      </c>
      <c r="U168" s="396" t="s">
        <v>2557</v>
      </c>
      <c r="V168" s="44" t="s">
        <v>2578</v>
      </c>
      <c r="W168" s="44" t="s">
        <v>2578</v>
      </c>
      <c r="X168" s="44" t="s">
        <v>2578</v>
      </c>
      <c r="Y168" s="44" t="s">
        <v>2578</v>
      </c>
      <c r="Z168" s="44" t="s">
        <v>2578</v>
      </c>
      <c r="AA168" s="44" t="s">
        <v>2578</v>
      </c>
      <c r="AB168" s="44" t="s">
        <v>2578</v>
      </c>
      <c r="AC168" s="44" t="s">
        <v>2578</v>
      </c>
      <c r="AD168" s="44" t="s">
        <v>2578</v>
      </c>
      <c r="AE168" s="44" t="s">
        <v>2578</v>
      </c>
      <c r="AF168" s="44" t="s">
        <v>2578</v>
      </c>
      <c r="AG168" s="44" t="s">
        <v>2578</v>
      </c>
      <c r="AH168" s="44" t="s">
        <v>2578</v>
      </c>
      <c r="AI168" s="44" t="s">
        <v>2578</v>
      </c>
      <c r="AJ168" s="44" t="s">
        <v>2578</v>
      </c>
      <c r="AK168" s="44" t="s">
        <v>2578</v>
      </c>
      <c r="AL168" s="44" t="s">
        <v>2622</v>
      </c>
      <c r="AM168" s="44" t="s">
        <v>2578</v>
      </c>
      <c r="AN168" s="44" t="s">
        <v>2622</v>
      </c>
      <c r="AO168" s="44" t="s">
        <v>2578</v>
      </c>
      <c r="AP168" s="44" t="s">
        <v>1153</v>
      </c>
      <c r="AQ168" s="44" t="s">
        <v>2578</v>
      </c>
      <c r="AR168" s="44" t="s">
        <v>1153</v>
      </c>
      <c r="AS168" s="44" t="s">
        <v>2578</v>
      </c>
      <c r="AT168" s="44" t="s">
        <v>1153</v>
      </c>
      <c r="AU168" s="44" t="s">
        <v>2578</v>
      </c>
      <c r="AV168" s="44" t="s">
        <v>1153</v>
      </c>
      <c r="AW168" s="44" t="s">
        <v>2578</v>
      </c>
      <c r="AX168" s="44" t="s">
        <v>1153</v>
      </c>
      <c r="AY168" s="44" t="s">
        <v>2578</v>
      </c>
      <c r="AZ168" s="269" t="s">
        <v>781</v>
      </c>
      <c r="BA168" s="336">
        <v>42916</v>
      </c>
      <c r="BB168" s="269" t="s">
        <v>4408</v>
      </c>
      <c r="BC168" s="340"/>
      <c r="BD168" s="297"/>
      <c r="BE168" s="297"/>
      <c r="BF168" s="297"/>
      <c r="BG168" s="297"/>
      <c r="BH168" s="280" t="s">
        <v>956</v>
      </c>
      <c r="BI168" s="340"/>
      <c r="BJ168" s="340"/>
      <c r="BO168" s="301"/>
      <c r="BP168" s="301"/>
      <c r="BQ168" s="301"/>
      <c r="BR168" s="301"/>
    </row>
    <row r="169" spans="1:70" s="298" customFormat="1" ht="115.5" hidden="1" customHeight="1">
      <c r="A169" s="342" t="s">
        <v>1419</v>
      </c>
      <c r="B169" s="253" t="s">
        <v>213</v>
      </c>
      <c r="C169" s="328">
        <v>42661</v>
      </c>
      <c r="D169" s="328" t="s">
        <v>4308</v>
      </c>
      <c r="E169" s="342" t="s">
        <v>1082</v>
      </c>
      <c r="F169" s="301" t="s">
        <v>6761</v>
      </c>
      <c r="G169" s="44" t="s">
        <v>337</v>
      </c>
      <c r="H169" s="44" t="s">
        <v>338</v>
      </c>
      <c r="I169" s="44" t="s">
        <v>8929</v>
      </c>
      <c r="J169" s="253" t="s">
        <v>314</v>
      </c>
      <c r="K169" s="340">
        <v>1</v>
      </c>
      <c r="L169" s="825" t="s">
        <v>244</v>
      </c>
      <c r="M169" s="825">
        <v>42993</v>
      </c>
      <c r="N169" s="275">
        <f t="shared" si="5"/>
        <v>35</v>
      </c>
      <c r="O169" s="393">
        <v>1</v>
      </c>
      <c r="P169" s="301" t="s">
        <v>29</v>
      </c>
      <c r="Q169" s="301" t="s">
        <v>30</v>
      </c>
      <c r="R169" s="396" t="s">
        <v>2557</v>
      </c>
      <c r="S169" s="387">
        <f t="shared" si="4"/>
        <v>369</v>
      </c>
      <c r="T169" s="395" t="s">
        <v>2577</v>
      </c>
      <c r="U169" s="396" t="s">
        <v>2557</v>
      </c>
      <c r="V169" s="44" t="s">
        <v>2578</v>
      </c>
      <c r="W169" s="44" t="s">
        <v>2578</v>
      </c>
      <c r="X169" s="44" t="s">
        <v>2578</v>
      </c>
      <c r="Y169" s="44" t="s">
        <v>2578</v>
      </c>
      <c r="Z169" s="44" t="s">
        <v>2578</v>
      </c>
      <c r="AA169" s="44" t="s">
        <v>2578</v>
      </c>
      <c r="AB169" s="44" t="s">
        <v>2578</v>
      </c>
      <c r="AC169" s="44" t="s">
        <v>2578</v>
      </c>
      <c r="AD169" s="44" t="s">
        <v>2578</v>
      </c>
      <c r="AE169" s="44" t="s">
        <v>2578</v>
      </c>
      <c r="AF169" s="44" t="s">
        <v>2578</v>
      </c>
      <c r="AG169" s="44" t="s">
        <v>2578</v>
      </c>
      <c r="AH169" s="44" t="s">
        <v>2578</v>
      </c>
      <c r="AI169" s="44" t="s">
        <v>2578</v>
      </c>
      <c r="AJ169" s="44" t="s">
        <v>2578</v>
      </c>
      <c r="AK169" s="44" t="s">
        <v>2578</v>
      </c>
      <c r="AL169" s="44" t="s">
        <v>2622</v>
      </c>
      <c r="AM169" s="44" t="s">
        <v>2578</v>
      </c>
      <c r="AN169" s="44" t="s">
        <v>2622</v>
      </c>
      <c r="AO169" s="44" t="s">
        <v>2578</v>
      </c>
      <c r="AP169" s="44" t="s">
        <v>1153</v>
      </c>
      <c r="AQ169" s="44" t="s">
        <v>2578</v>
      </c>
      <c r="AR169" s="44" t="s">
        <v>1153</v>
      </c>
      <c r="AS169" s="44" t="s">
        <v>2578</v>
      </c>
      <c r="AT169" s="44" t="s">
        <v>1153</v>
      </c>
      <c r="AU169" s="44" t="s">
        <v>2578</v>
      </c>
      <c r="AV169" s="44" t="s">
        <v>1153</v>
      </c>
      <c r="AW169" s="44" t="s">
        <v>2578</v>
      </c>
      <c r="AX169" s="44" t="s">
        <v>1153</v>
      </c>
      <c r="AY169" s="44" t="s">
        <v>2578</v>
      </c>
      <c r="AZ169" s="269" t="s">
        <v>781</v>
      </c>
      <c r="BA169" s="336">
        <v>42916</v>
      </c>
      <c r="BB169" s="269" t="s">
        <v>4408</v>
      </c>
      <c r="BC169" s="340"/>
      <c r="BD169" s="297"/>
      <c r="BE169" s="297"/>
      <c r="BF169" s="297"/>
      <c r="BG169" s="297"/>
      <c r="BH169" s="280" t="s">
        <v>956</v>
      </c>
      <c r="BI169" s="340"/>
      <c r="BJ169" s="340"/>
      <c r="BO169" s="301"/>
      <c r="BP169" s="301"/>
      <c r="BQ169" s="301"/>
      <c r="BR169" s="301"/>
    </row>
    <row r="170" spans="1:70" s="298" customFormat="1" ht="115.5" hidden="1" customHeight="1">
      <c r="A170" s="342" t="s">
        <v>1420</v>
      </c>
      <c r="B170" s="253" t="s">
        <v>213</v>
      </c>
      <c r="C170" s="328">
        <v>42661</v>
      </c>
      <c r="D170" s="328" t="s">
        <v>4307</v>
      </c>
      <c r="E170" s="342" t="s">
        <v>1017</v>
      </c>
      <c r="F170" s="301" t="s">
        <v>6762</v>
      </c>
      <c r="G170" s="44" t="s">
        <v>339</v>
      </c>
      <c r="H170" s="44" t="s">
        <v>332</v>
      </c>
      <c r="I170" s="44" t="s">
        <v>8930</v>
      </c>
      <c r="J170" s="253" t="s">
        <v>314</v>
      </c>
      <c r="K170" s="340">
        <v>1</v>
      </c>
      <c r="L170" s="825" t="s">
        <v>244</v>
      </c>
      <c r="M170" s="825">
        <v>42993</v>
      </c>
      <c r="N170" s="275">
        <f t="shared" si="5"/>
        <v>35</v>
      </c>
      <c r="O170" s="393">
        <v>1</v>
      </c>
      <c r="P170" s="301" t="s">
        <v>29</v>
      </c>
      <c r="Q170" s="301" t="s">
        <v>30</v>
      </c>
      <c r="R170" s="396" t="s">
        <v>2557</v>
      </c>
      <c r="S170" s="387">
        <f t="shared" si="4"/>
        <v>369</v>
      </c>
      <c r="T170" s="395" t="s">
        <v>2577</v>
      </c>
      <c r="U170" s="396" t="s">
        <v>2557</v>
      </c>
      <c r="V170" s="44" t="s">
        <v>2578</v>
      </c>
      <c r="W170" s="44" t="s">
        <v>2578</v>
      </c>
      <c r="X170" s="44" t="s">
        <v>2578</v>
      </c>
      <c r="Y170" s="44" t="s">
        <v>2578</v>
      </c>
      <c r="Z170" s="44" t="s">
        <v>2578</v>
      </c>
      <c r="AA170" s="44" t="s">
        <v>2578</v>
      </c>
      <c r="AB170" s="44" t="s">
        <v>2578</v>
      </c>
      <c r="AC170" s="44" t="s">
        <v>2578</v>
      </c>
      <c r="AD170" s="44" t="s">
        <v>2578</v>
      </c>
      <c r="AE170" s="44" t="s">
        <v>2578</v>
      </c>
      <c r="AF170" s="44" t="s">
        <v>2578</v>
      </c>
      <c r="AG170" s="44" t="s">
        <v>2578</v>
      </c>
      <c r="AH170" s="44" t="s">
        <v>2578</v>
      </c>
      <c r="AI170" s="44" t="s">
        <v>2578</v>
      </c>
      <c r="AJ170" s="44" t="s">
        <v>2578</v>
      </c>
      <c r="AK170" s="44" t="s">
        <v>2578</v>
      </c>
      <c r="AL170" s="44" t="s">
        <v>2622</v>
      </c>
      <c r="AM170" s="44" t="s">
        <v>2578</v>
      </c>
      <c r="AN170" s="44" t="s">
        <v>2622</v>
      </c>
      <c r="AO170" s="44" t="s">
        <v>2578</v>
      </c>
      <c r="AP170" s="44" t="s">
        <v>1153</v>
      </c>
      <c r="AQ170" s="44" t="s">
        <v>2578</v>
      </c>
      <c r="AR170" s="44" t="s">
        <v>1153</v>
      </c>
      <c r="AS170" s="44" t="s">
        <v>2578</v>
      </c>
      <c r="AT170" s="44" t="s">
        <v>1153</v>
      </c>
      <c r="AU170" s="44" t="s">
        <v>2578</v>
      </c>
      <c r="AV170" s="44" t="s">
        <v>1153</v>
      </c>
      <c r="AW170" s="44" t="s">
        <v>2578</v>
      </c>
      <c r="AX170" s="44" t="s">
        <v>1153</v>
      </c>
      <c r="AY170" s="44" t="s">
        <v>2578</v>
      </c>
      <c r="AZ170" s="269" t="s">
        <v>781</v>
      </c>
      <c r="BA170" s="336">
        <v>42916</v>
      </c>
      <c r="BB170" s="269" t="s">
        <v>4408</v>
      </c>
      <c r="BC170" s="340"/>
      <c r="BD170" s="297"/>
      <c r="BE170" s="297"/>
      <c r="BF170" s="297"/>
      <c r="BG170" s="297"/>
      <c r="BH170" s="280" t="s">
        <v>956</v>
      </c>
      <c r="BI170" s="340"/>
      <c r="BJ170" s="340"/>
      <c r="BO170" s="301"/>
      <c r="BP170" s="301"/>
      <c r="BQ170" s="301"/>
      <c r="BR170" s="301"/>
    </row>
    <row r="171" spans="1:70" s="298" customFormat="1" ht="115.5" hidden="1" customHeight="1">
      <c r="A171" s="342" t="s">
        <v>1421</v>
      </c>
      <c r="B171" s="253" t="s">
        <v>213</v>
      </c>
      <c r="C171" s="328">
        <v>42661</v>
      </c>
      <c r="D171" s="328" t="s">
        <v>4308</v>
      </c>
      <c r="E171" s="342" t="s">
        <v>1083</v>
      </c>
      <c r="F171" s="301" t="s">
        <v>6763</v>
      </c>
      <c r="G171" s="44" t="s">
        <v>331</v>
      </c>
      <c r="H171" s="44" t="s">
        <v>332</v>
      </c>
      <c r="I171" s="44" t="s">
        <v>333</v>
      </c>
      <c r="J171" s="253" t="s">
        <v>314</v>
      </c>
      <c r="K171" s="340">
        <v>1</v>
      </c>
      <c r="L171" s="825" t="s">
        <v>244</v>
      </c>
      <c r="M171" s="825">
        <v>42993</v>
      </c>
      <c r="N171" s="275">
        <f t="shared" si="5"/>
        <v>35</v>
      </c>
      <c r="O171" s="393">
        <v>1</v>
      </c>
      <c r="P171" s="301" t="s">
        <v>116</v>
      </c>
      <c r="Q171" s="301" t="s">
        <v>60</v>
      </c>
      <c r="R171" s="396" t="s">
        <v>2558</v>
      </c>
      <c r="S171" s="387">
        <f t="shared" si="4"/>
        <v>118</v>
      </c>
      <c r="T171" s="395" t="s">
        <v>2577</v>
      </c>
      <c r="U171" s="396" t="s">
        <v>2558</v>
      </c>
      <c r="V171" s="44" t="s">
        <v>1135</v>
      </c>
      <c r="W171" s="44" t="s">
        <v>1135</v>
      </c>
      <c r="X171" s="44" t="s">
        <v>1135</v>
      </c>
      <c r="Y171" s="44" t="s">
        <v>1135</v>
      </c>
      <c r="Z171" s="44" t="s">
        <v>1135</v>
      </c>
      <c r="AA171" s="44" t="s">
        <v>1135</v>
      </c>
      <c r="AB171" s="44" t="s">
        <v>1135</v>
      </c>
      <c r="AC171" s="44" t="s">
        <v>1135</v>
      </c>
      <c r="AD171" s="44" t="s">
        <v>1135</v>
      </c>
      <c r="AE171" s="44" t="s">
        <v>1135</v>
      </c>
      <c r="AF171" s="44" t="s">
        <v>1153</v>
      </c>
      <c r="AG171" s="44" t="s">
        <v>1135</v>
      </c>
      <c r="AH171" s="44" t="s">
        <v>1153</v>
      </c>
      <c r="AI171" s="44" t="s">
        <v>1135</v>
      </c>
      <c r="AJ171" s="44" t="s">
        <v>1153</v>
      </c>
      <c r="AK171" s="44" t="s">
        <v>1135</v>
      </c>
      <c r="AL171" s="44" t="s">
        <v>1153</v>
      </c>
      <c r="AM171" s="44" t="s">
        <v>1135</v>
      </c>
      <c r="AN171" s="44" t="s">
        <v>1153</v>
      </c>
      <c r="AO171" s="44" t="s">
        <v>1135</v>
      </c>
      <c r="AP171" s="44" t="s">
        <v>1153</v>
      </c>
      <c r="AQ171" s="44" t="s">
        <v>1135</v>
      </c>
      <c r="AR171" s="44" t="s">
        <v>1153</v>
      </c>
      <c r="AS171" s="44" t="s">
        <v>1135</v>
      </c>
      <c r="AT171" s="44" t="s">
        <v>1153</v>
      </c>
      <c r="AU171" s="44" t="s">
        <v>1135</v>
      </c>
      <c r="AV171" s="44" t="s">
        <v>1153</v>
      </c>
      <c r="AW171" s="44" t="s">
        <v>1135</v>
      </c>
      <c r="AX171" s="44" t="s">
        <v>1153</v>
      </c>
      <c r="AY171" s="44" t="s">
        <v>1135</v>
      </c>
      <c r="AZ171" s="269" t="s">
        <v>781</v>
      </c>
      <c r="BA171" s="336">
        <v>42916</v>
      </c>
      <c r="BB171" s="269" t="s">
        <v>4408</v>
      </c>
      <c r="BC171" s="340"/>
      <c r="BD171" s="297"/>
      <c r="BE171" s="297"/>
      <c r="BF171" s="297"/>
      <c r="BG171" s="297"/>
      <c r="BH171" s="280" t="s">
        <v>956</v>
      </c>
      <c r="BI171" s="340"/>
      <c r="BJ171" s="340"/>
      <c r="BO171" s="301"/>
      <c r="BP171" s="301"/>
      <c r="BQ171" s="301"/>
      <c r="BR171" s="301"/>
    </row>
    <row r="172" spans="1:70" s="298" customFormat="1" ht="115.5" hidden="1" customHeight="1">
      <c r="A172" s="342" t="s">
        <v>1422</v>
      </c>
      <c r="B172" s="253" t="s">
        <v>213</v>
      </c>
      <c r="C172" s="328">
        <v>42661</v>
      </c>
      <c r="D172" s="328" t="s">
        <v>4308</v>
      </c>
      <c r="E172" s="342" t="s">
        <v>1083</v>
      </c>
      <c r="F172" s="301" t="s">
        <v>6763</v>
      </c>
      <c r="G172" s="44" t="s">
        <v>331</v>
      </c>
      <c r="H172" s="44" t="s">
        <v>8931</v>
      </c>
      <c r="I172" s="44" t="s">
        <v>8932</v>
      </c>
      <c r="J172" s="253" t="s">
        <v>334</v>
      </c>
      <c r="K172" s="340">
        <v>1</v>
      </c>
      <c r="L172" s="825" t="s">
        <v>279</v>
      </c>
      <c r="M172" s="825">
        <v>43008</v>
      </c>
      <c r="N172" s="275">
        <f t="shared" si="5"/>
        <v>44</v>
      </c>
      <c r="O172" s="393">
        <v>1</v>
      </c>
      <c r="P172" s="301" t="s">
        <v>116</v>
      </c>
      <c r="Q172" s="301" t="s">
        <v>60</v>
      </c>
      <c r="R172" s="396" t="s">
        <v>2558</v>
      </c>
      <c r="S172" s="387">
        <f t="shared" si="4"/>
        <v>118</v>
      </c>
      <c r="T172" s="395" t="s">
        <v>2577</v>
      </c>
      <c r="U172" s="396" t="s">
        <v>2558</v>
      </c>
      <c r="V172" s="44" t="s">
        <v>1135</v>
      </c>
      <c r="W172" s="44" t="s">
        <v>1135</v>
      </c>
      <c r="X172" s="44" t="s">
        <v>1135</v>
      </c>
      <c r="Y172" s="44" t="s">
        <v>1135</v>
      </c>
      <c r="Z172" s="44" t="s">
        <v>1135</v>
      </c>
      <c r="AA172" s="44" t="s">
        <v>1135</v>
      </c>
      <c r="AB172" s="44" t="s">
        <v>1135</v>
      </c>
      <c r="AC172" s="44" t="s">
        <v>1135</v>
      </c>
      <c r="AD172" s="44" t="s">
        <v>1135</v>
      </c>
      <c r="AE172" s="44" t="s">
        <v>1135</v>
      </c>
      <c r="AF172" s="44" t="s">
        <v>1153</v>
      </c>
      <c r="AG172" s="44" t="s">
        <v>1135</v>
      </c>
      <c r="AH172" s="44" t="s">
        <v>1153</v>
      </c>
      <c r="AI172" s="44" t="s">
        <v>1135</v>
      </c>
      <c r="AJ172" s="44" t="s">
        <v>1153</v>
      </c>
      <c r="AK172" s="44" t="s">
        <v>1135</v>
      </c>
      <c r="AL172" s="44" t="s">
        <v>1153</v>
      </c>
      <c r="AM172" s="44" t="s">
        <v>1135</v>
      </c>
      <c r="AN172" s="44" t="s">
        <v>1153</v>
      </c>
      <c r="AO172" s="44" t="s">
        <v>1135</v>
      </c>
      <c r="AP172" s="44" t="s">
        <v>1153</v>
      </c>
      <c r="AQ172" s="44" t="s">
        <v>1135</v>
      </c>
      <c r="AR172" s="44" t="s">
        <v>1153</v>
      </c>
      <c r="AS172" s="44" t="s">
        <v>1135</v>
      </c>
      <c r="AT172" s="44" t="s">
        <v>1153</v>
      </c>
      <c r="AU172" s="44" t="s">
        <v>1135</v>
      </c>
      <c r="AV172" s="44" t="s">
        <v>1153</v>
      </c>
      <c r="AW172" s="44" t="s">
        <v>1135</v>
      </c>
      <c r="AX172" s="44" t="s">
        <v>1153</v>
      </c>
      <c r="AY172" s="44" t="s">
        <v>1135</v>
      </c>
      <c r="AZ172" s="269" t="s">
        <v>781</v>
      </c>
      <c r="BA172" s="336">
        <v>42916</v>
      </c>
      <c r="BB172" s="269" t="s">
        <v>4408</v>
      </c>
      <c r="BC172" s="340"/>
      <c r="BD172" s="297"/>
      <c r="BE172" s="297"/>
      <c r="BF172" s="297"/>
      <c r="BG172" s="297"/>
      <c r="BH172" s="280" t="s">
        <v>956</v>
      </c>
      <c r="BI172" s="340"/>
      <c r="BJ172" s="340"/>
      <c r="BO172" s="301"/>
      <c r="BP172" s="301"/>
      <c r="BQ172" s="301"/>
      <c r="BR172" s="301"/>
    </row>
    <row r="173" spans="1:70" s="298" customFormat="1" ht="115.5" hidden="1" customHeight="1">
      <c r="A173" s="342" t="s">
        <v>1423</v>
      </c>
      <c r="B173" s="253" t="s">
        <v>213</v>
      </c>
      <c r="C173" s="328">
        <v>42661</v>
      </c>
      <c r="D173" s="328" t="s">
        <v>4308</v>
      </c>
      <c r="E173" s="342" t="s">
        <v>1084</v>
      </c>
      <c r="F173" s="301" t="s">
        <v>6764</v>
      </c>
      <c r="G173" s="44" t="s">
        <v>340</v>
      </c>
      <c r="H173" s="44" t="s">
        <v>329</v>
      </c>
      <c r="I173" s="44" t="s">
        <v>330</v>
      </c>
      <c r="J173" s="253" t="s">
        <v>314</v>
      </c>
      <c r="K173" s="340">
        <v>1</v>
      </c>
      <c r="L173" s="825" t="s">
        <v>244</v>
      </c>
      <c r="M173" s="825">
        <v>42993</v>
      </c>
      <c r="N173" s="275">
        <f t="shared" si="5"/>
        <v>35</v>
      </c>
      <c r="O173" s="393">
        <v>1</v>
      </c>
      <c r="P173" s="301" t="s">
        <v>29</v>
      </c>
      <c r="Q173" s="301" t="s">
        <v>30</v>
      </c>
      <c r="R173" s="396" t="s">
        <v>2557</v>
      </c>
      <c r="S173" s="387">
        <f t="shared" si="4"/>
        <v>369</v>
      </c>
      <c r="T173" s="395" t="s">
        <v>2577</v>
      </c>
      <c r="U173" s="396" t="s">
        <v>2557</v>
      </c>
      <c r="V173" s="44" t="s">
        <v>2578</v>
      </c>
      <c r="W173" s="44" t="s">
        <v>2578</v>
      </c>
      <c r="X173" s="44" t="s">
        <v>2578</v>
      </c>
      <c r="Y173" s="44" t="s">
        <v>2578</v>
      </c>
      <c r="Z173" s="44" t="s">
        <v>2578</v>
      </c>
      <c r="AA173" s="44" t="s">
        <v>2578</v>
      </c>
      <c r="AB173" s="44" t="s">
        <v>2578</v>
      </c>
      <c r="AC173" s="44" t="s">
        <v>2578</v>
      </c>
      <c r="AD173" s="44" t="s">
        <v>2578</v>
      </c>
      <c r="AE173" s="44" t="s">
        <v>2578</v>
      </c>
      <c r="AF173" s="44" t="s">
        <v>2578</v>
      </c>
      <c r="AG173" s="44" t="s">
        <v>2578</v>
      </c>
      <c r="AH173" s="44" t="s">
        <v>2578</v>
      </c>
      <c r="AI173" s="44" t="s">
        <v>2578</v>
      </c>
      <c r="AJ173" s="44" t="s">
        <v>2578</v>
      </c>
      <c r="AK173" s="44" t="s">
        <v>2578</v>
      </c>
      <c r="AL173" s="44" t="s">
        <v>2622</v>
      </c>
      <c r="AM173" s="44" t="s">
        <v>2578</v>
      </c>
      <c r="AN173" s="44" t="s">
        <v>2622</v>
      </c>
      <c r="AO173" s="44" t="s">
        <v>2578</v>
      </c>
      <c r="AP173" s="44" t="s">
        <v>1153</v>
      </c>
      <c r="AQ173" s="44" t="s">
        <v>2578</v>
      </c>
      <c r="AR173" s="44" t="s">
        <v>1153</v>
      </c>
      <c r="AS173" s="44" t="s">
        <v>2578</v>
      </c>
      <c r="AT173" s="44" t="s">
        <v>1153</v>
      </c>
      <c r="AU173" s="44" t="s">
        <v>2578</v>
      </c>
      <c r="AV173" s="44" t="s">
        <v>1153</v>
      </c>
      <c r="AW173" s="44" t="s">
        <v>2578</v>
      </c>
      <c r="AX173" s="44" t="s">
        <v>1153</v>
      </c>
      <c r="AY173" s="44" t="s">
        <v>2578</v>
      </c>
      <c r="AZ173" s="269" t="s">
        <v>781</v>
      </c>
      <c r="BA173" s="336">
        <v>42916</v>
      </c>
      <c r="BB173" s="269" t="s">
        <v>4408</v>
      </c>
      <c r="BC173" s="340"/>
      <c r="BD173" s="297"/>
      <c r="BE173" s="297"/>
      <c r="BF173" s="297"/>
      <c r="BG173" s="297"/>
      <c r="BH173" s="280" t="s">
        <v>956</v>
      </c>
      <c r="BI173" s="340"/>
      <c r="BJ173" s="340"/>
      <c r="BO173" s="301"/>
      <c r="BP173" s="301"/>
      <c r="BQ173" s="301"/>
      <c r="BR173" s="301"/>
    </row>
    <row r="174" spans="1:70" s="298" customFormat="1" ht="115.5" hidden="1" customHeight="1">
      <c r="A174" s="342" t="s">
        <v>1424</v>
      </c>
      <c r="B174" s="253" t="s">
        <v>213</v>
      </c>
      <c r="C174" s="328">
        <v>42661</v>
      </c>
      <c r="D174" s="328" t="s">
        <v>4308</v>
      </c>
      <c r="E174" s="342" t="s">
        <v>1085</v>
      </c>
      <c r="F174" s="301" t="s">
        <v>6765</v>
      </c>
      <c r="G174" s="44" t="s">
        <v>341</v>
      </c>
      <c r="H174" s="44" t="s">
        <v>329</v>
      </c>
      <c r="I174" s="44" t="s">
        <v>330</v>
      </c>
      <c r="J174" s="253" t="s">
        <v>314</v>
      </c>
      <c r="K174" s="340">
        <v>1</v>
      </c>
      <c r="L174" s="825" t="s">
        <v>244</v>
      </c>
      <c r="M174" s="825">
        <v>42993</v>
      </c>
      <c r="N174" s="275">
        <f t="shared" si="5"/>
        <v>35</v>
      </c>
      <c r="O174" s="393">
        <v>1</v>
      </c>
      <c r="P174" s="301" t="s">
        <v>29</v>
      </c>
      <c r="Q174" s="301" t="s">
        <v>30</v>
      </c>
      <c r="R174" s="396" t="s">
        <v>2557</v>
      </c>
      <c r="S174" s="387">
        <f t="shared" si="4"/>
        <v>369</v>
      </c>
      <c r="T174" s="395" t="s">
        <v>2577</v>
      </c>
      <c r="U174" s="396" t="s">
        <v>2557</v>
      </c>
      <c r="V174" s="44" t="s">
        <v>2578</v>
      </c>
      <c r="W174" s="44" t="s">
        <v>2578</v>
      </c>
      <c r="X174" s="44" t="s">
        <v>2578</v>
      </c>
      <c r="Y174" s="44" t="s">
        <v>2578</v>
      </c>
      <c r="Z174" s="44" t="s">
        <v>2578</v>
      </c>
      <c r="AA174" s="44" t="s">
        <v>2578</v>
      </c>
      <c r="AB174" s="44" t="s">
        <v>2578</v>
      </c>
      <c r="AC174" s="44" t="s">
        <v>2578</v>
      </c>
      <c r="AD174" s="44" t="s">
        <v>2578</v>
      </c>
      <c r="AE174" s="44" t="s">
        <v>2578</v>
      </c>
      <c r="AF174" s="44" t="s">
        <v>2578</v>
      </c>
      <c r="AG174" s="44" t="s">
        <v>2578</v>
      </c>
      <c r="AH174" s="44" t="s">
        <v>2578</v>
      </c>
      <c r="AI174" s="44" t="s">
        <v>2578</v>
      </c>
      <c r="AJ174" s="44" t="s">
        <v>2578</v>
      </c>
      <c r="AK174" s="44" t="s">
        <v>2578</v>
      </c>
      <c r="AL174" s="44" t="s">
        <v>2622</v>
      </c>
      <c r="AM174" s="44" t="s">
        <v>2578</v>
      </c>
      <c r="AN174" s="44" t="s">
        <v>2622</v>
      </c>
      <c r="AO174" s="44" t="s">
        <v>2578</v>
      </c>
      <c r="AP174" s="44" t="s">
        <v>1153</v>
      </c>
      <c r="AQ174" s="44" t="s">
        <v>2578</v>
      </c>
      <c r="AR174" s="44" t="s">
        <v>1153</v>
      </c>
      <c r="AS174" s="44" t="s">
        <v>2578</v>
      </c>
      <c r="AT174" s="44" t="s">
        <v>1153</v>
      </c>
      <c r="AU174" s="44" t="s">
        <v>2578</v>
      </c>
      <c r="AV174" s="44" t="s">
        <v>1153</v>
      </c>
      <c r="AW174" s="44" t="s">
        <v>2578</v>
      </c>
      <c r="AX174" s="44" t="s">
        <v>1153</v>
      </c>
      <c r="AY174" s="44" t="s">
        <v>2578</v>
      </c>
      <c r="AZ174" s="269" t="s">
        <v>781</v>
      </c>
      <c r="BA174" s="336">
        <v>42916</v>
      </c>
      <c r="BB174" s="269" t="s">
        <v>4408</v>
      </c>
      <c r="BC174" s="340"/>
      <c r="BD174" s="297"/>
      <c r="BE174" s="297"/>
      <c r="BF174" s="297"/>
      <c r="BG174" s="297"/>
      <c r="BH174" s="280" t="s">
        <v>956</v>
      </c>
      <c r="BI174" s="340"/>
      <c r="BJ174" s="340"/>
      <c r="BO174" s="301"/>
      <c r="BP174" s="301"/>
      <c r="BQ174" s="301"/>
      <c r="BR174" s="301"/>
    </row>
    <row r="175" spans="1:70" s="298" customFormat="1" ht="115.5" hidden="1" customHeight="1">
      <c r="A175" s="342" t="s">
        <v>1425</v>
      </c>
      <c r="B175" s="253" t="s">
        <v>213</v>
      </c>
      <c r="C175" s="328">
        <v>42661</v>
      </c>
      <c r="D175" s="328" t="s">
        <v>4307</v>
      </c>
      <c r="E175" s="342" t="s">
        <v>1086</v>
      </c>
      <c r="F175" s="301" t="s">
        <v>6766</v>
      </c>
      <c r="G175" s="44" t="s">
        <v>342</v>
      </c>
      <c r="H175" s="44" t="s">
        <v>338</v>
      </c>
      <c r="I175" s="44" t="s">
        <v>8933</v>
      </c>
      <c r="J175" s="253" t="s">
        <v>314</v>
      </c>
      <c r="K175" s="340">
        <v>1</v>
      </c>
      <c r="L175" s="825" t="s">
        <v>244</v>
      </c>
      <c r="M175" s="825">
        <v>42993</v>
      </c>
      <c r="N175" s="275">
        <f t="shared" si="5"/>
        <v>35</v>
      </c>
      <c r="O175" s="393">
        <v>1</v>
      </c>
      <c r="P175" s="301" t="s">
        <v>29</v>
      </c>
      <c r="Q175" s="301" t="s">
        <v>30</v>
      </c>
      <c r="R175" s="396" t="s">
        <v>2557</v>
      </c>
      <c r="S175" s="387">
        <f t="shared" si="4"/>
        <v>369</v>
      </c>
      <c r="T175" s="395" t="s">
        <v>2577</v>
      </c>
      <c r="U175" s="396" t="s">
        <v>2557</v>
      </c>
      <c r="V175" s="44" t="s">
        <v>2578</v>
      </c>
      <c r="W175" s="44" t="s">
        <v>2578</v>
      </c>
      <c r="X175" s="44" t="s">
        <v>2578</v>
      </c>
      <c r="Y175" s="44" t="s">
        <v>2578</v>
      </c>
      <c r="Z175" s="44" t="s">
        <v>2578</v>
      </c>
      <c r="AA175" s="44" t="s">
        <v>2578</v>
      </c>
      <c r="AB175" s="44" t="s">
        <v>2578</v>
      </c>
      <c r="AC175" s="44" t="s">
        <v>2578</v>
      </c>
      <c r="AD175" s="44" t="s">
        <v>2578</v>
      </c>
      <c r="AE175" s="44" t="s">
        <v>2578</v>
      </c>
      <c r="AF175" s="44" t="s">
        <v>2578</v>
      </c>
      <c r="AG175" s="44" t="s">
        <v>2578</v>
      </c>
      <c r="AH175" s="44" t="s">
        <v>2578</v>
      </c>
      <c r="AI175" s="44" t="s">
        <v>2578</v>
      </c>
      <c r="AJ175" s="44" t="s">
        <v>2578</v>
      </c>
      <c r="AK175" s="44" t="s">
        <v>2578</v>
      </c>
      <c r="AL175" s="44" t="s">
        <v>2622</v>
      </c>
      <c r="AM175" s="44" t="s">
        <v>2578</v>
      </c>
      <c r="AN175" s="44" t="s">
        <v>2622</v>
      </c>
      <c r="AO175" s="44" t="s">
        <v>2578</v>
      </c>
      <c r="AP175" s="44" t="s">
        <v>1153</v>
      </c>
      <c r="AQ175" s="44" t="s">
        <v>2578</v>
      </c>
      <c r="AR175" s="44" t="s">
        <v>1153</v>
      </c>
      <c r="AS175" s="44" t="s">
        <v>2578</v>
      </c>
      <c r="AT175" s="44" t="s">
        <v>1153</v>
      </c>
      <c r="AU175" s="44" t="s">
        <v>2578</v>
      </c>
      <c r="AV175" s="44" t="s">
        <v>1153</v>
      </c>
      <c r="AW175" s="44" t="s">
        <v>2578</v>
      </c>
      <c r="AX175" s="44" t="s">
        <v>1153</v>
      </c>
      <c r="AY175" s="44" t="s">
        <v>2578</v>
      </c>
      <c r="AZ175" s="269" t="s">
        <v>781</v>
      </c>
      <c r="BA175" s="336">
        <v>42916</v>
      </c>
      <c r="BB175" s="269" t="s">
        <v>4408</v>
      </c>
      <c r="BC175" s="340"/>
      <c r="BD175" s="297"/>
      <c r="BE175" s="297"/>
      <c r="BF175" s="297"/>
      <c r="BG175" s="297"/>
      <c r="BH175" s="280" t="s">
        <v>956</v>
      </c>
      <c r="BI175" s="340"/>
      <c r="BJ175" s="340"/>
      <c r="BO175" s="301"/>
      <c r="BP175" s="301"/>
      <c r="BQ175" s="301"/>
      <c r="BR175" s="301"/>
    </row>
    <row r="176" spans="1:70" s="298" customFormat="1" ht="115.5" hidden="1" customHeight="1">
      <c r="A176" s="342" t="s">
        <v>1426</v>
      </c>
      <c r="B176" s="253" t="s">
        <v>213</v>
      </c>
      <c r="C176" s="328">
        <v>42661</v>
      </c>
      <c r="D176" s="328" t="s">
        <v>4308</v>
      </c>
      <c r="E176" s="342" t="s">
        <v>1087</v>
      </c>
      <c r="F176" s="301" t="s">
        <v>6767</v>
      </c>
      <c r="G176" s="44" t="s">
        <v>343</v>
      </c>
      <c r="H176" s="44" t="s">
        <v>344</v>
      </c>
      <c r="I176" s="44" t="s">
        <v>8933</v>
      </c>
      <c r="J176" s="253" t="s">
        <v>314</v>
      </c>
      <c r="K176" s="340">
        <v>1</v>
      </c>
      <c r="L176" s="825" t="s">
        <v>244</v>
      </c>
      <c r="M176" s="825">
        <v>42993</v>
      </c>
      <c r="N176" s="275">
        <f t="shared" si="5"/>
        <v>35</v>
      </c>
      <c r="O176" s="393">
        <v>1</v>
      </c>
      <c r="P176" s="301" t="s">
        <v>29</v>
      </c>
      <c r="Q176" s="301" t="s">
        <v>30</v>
      </c>
      <c r="R176" s="396" t="s">
        <v>2557</v>
      </c>
      <c r="S176" s="387">
        <f t="shared" si="4"/>
        <v>369</v>
      </c>
      <c r="T176" s="395" t="s">
        <v>2577</v>
      </c>
      <c r="U176" s="396" t="s">
        <v>2557</v>
      </c>
      <c r="V176" s="44" t="s">
        <v>2578</v>
      </c>
      <c r="W176" s="44" t="s">
        <v>2578</v>
      </c>
      <c r="X176" s="44" t="s">
        <v>2578</v>
      </c>
      <c r="Y176" s="44" t="s">
        <v>2578</v>
      </c>
      <c r="Z176" s="44" t="s">
        <v>2578</v>
      </c>
      <c r="AA176" s="44" t="s">
        <v>2578</v>
      </c>
      <c r="AB176" s="44" t="s">
        <v>2578</v>
      </c>
      <c r="AC176" s="44" t="s">
        <v>2578</v>
      </c>
      <c r="AD176" s="44" t="s">
        <v>2578</v>
      </c>
      <c r="AE176" s="44" t="s">
        <v>2578</v>
      </c>
      <c r="AF176" s="44" t="s">
        <v>2578</v>
      </c>
      <c r="AG176" s="44" t="s">
        <v>2578</v>
      </c>
      <c r="AH176" s="44" t="s">
        <v>2578</v>
      </c>
      <c r="AI176" s="44" t="s">
        <v>2578</v>
      </c>
      <c r="AJ176" s="44" t="s">
        <v>2578</v>
      </c>
      <c r="AK176" s="44" t="s">
        <v>2578</v>
      </c>
      <c r="AL176" s="44" t="s">
        <v>2622</v>
      </c>
      <c r="AM176" s="44" t="s">
        <v>2578</v>
      </c>
      <c r="AN176" s="44" t="s">
        <v>2622</v>
      </c>
      <c r="AO176" s="44" t="s">
        <v>2578</v>
      </c>
      <c r="AP176" s="44" t="s">
        <v>1153</v>
      </c>
      <c r="AQ176" s="44" t="s">
        <v>2578</v>
      </c>
      <c r="AR176" s="44" t="s">
        <v>1153</v>
      </c>
      <c r="AS176" s="44" t="s">
        <v>2578</v>
      </c>
      <c r="AT176" s="44" t="s">
        <v>1153</v>
      </c>
      <c r="AU176" s="44" t="s">
        <v>2578</v>
      </c>
      <c r="AV176" s="44" t="s">
        <v>1153</v>
      </c>
      <c r="AW176" s="44" t="s">
        <v>2578</v>
      </c>
      <c r="AX176" s="44" t="s">
        <v>1153</v>
      </c>
      <c r="AY176" s="44" t="s">
        <v>2578</v>
      </c>
      <c r="AZ176" s="269" t="s">
        <v>781</v>
      </c>
      <c r="BA176" s="336">
        <v>42916</v>
      </c>
      <c r="BB176" s="269" t="s">
        <v>4408</v>
      </c>
      <c r="BC176" s="340"/>
      <c r="BD176" s="297"/>
      <c r="BE176" s="297"/>
      <c r="BF176" s="297"/>
      <c r="BG176" s="297"/>
      <c r="BH176" s="280" t="s">
        <v>956</v>
      </c>
      <c r="BI176" s="340"/>
      <c r="BJ176" s="340"/>
      <c r="BO176" s="301"/>
      <c r="BP176" s="301"/>
      <c r="BQ176" s="301"/>
      <c r="BR176" s="301"/>
    </row>
    <row r="177" spans="1:70" s="298" customFormat="1" ht="115.5" hidden="1" customHeight="1">
      <c r="A177" s="342" t="s">
        <v>1427</v>
      </c>
      <c r="B177" s="253" t="s">
        <v>213</v>
      </c>
      <c r="C177" s="328">
        <v>42661</v>
      </c>
      <c r="D177" s="328" t="s">
        <v>4308</v>
      </c>
      <c r="E177" s="342" t="s">
        <v>1072</v>
      </c>
      <c r="F177" s="301" t="s">
        <v>6768</v>
      </c>
      <c r="G177" s="44" t="s">
        <v>242</v>
      </c>
      <c r="H177" s="44" t="s">
        <v>243</v>
      </c>
      <c r="I177" s="44" t="s">
        <v>221</v>
      </c>
      <c r="J177" s="253" t="s">
        <v>207</v>
      </c>
      <c r="K177" s="340">
        <v>1</v>
      </c>
      <c r="L177" s="825" t="s">
        <v>244</v>
      </c>
      <c r="M177" s="825">
        <v>43393</v>
      </c>
      <c r="N177" s="275">
        <f t="shared" si="5"/>
        <v>40</v>
      </c>
      <c r="O177" s="393">
        <v>1</v>
      </c>
      <c r="P177" s="301" t="s">
        <v>29</v>
      </c>
      <c r="Q177" s="301" t="s">
        <v>30</v>
      </c>
      <c r="R177" s="396" t="s">
        <v>2559</v>
      </c>
      <c r="S177" s="387">
        <f t="shared" si="4"/>
        <v>390</v>
      </c>
      <c r="T177" s="395" t="s">
        <v>2577</v>
      </c>
      <c r="U177" s="396" t="s">
        <v>2559</v>
      </c>
      <c r="V177" s="301"/>
      <c r="W177" s="313"/>
      <c r="X177" s="313"/>
      <c r="Y177" s="313"/>
      <c r="Z177" s="313"/>
      <c r="AA177" s="301" t="s">
        <v>245</v>
      </c>
      <c r="AB177" s="44" t="s">
        <v>16</v>
      </c>
      <c r="AC177" s="44" t="s">
        <v>16</v>
      </c>
      <c r="AD177" s="44" t="s">
        <v>16</v>
      </c>
      <c r="AE177" s="44" t="s">
        <v>16</v>
      </c>
      <c r="AF177" s="44" t="s">
        <v>1818</v>
      </c>
      <c r="AG177" s="44" t="s">
        <v>1821</v>
      </c>
      <c r="AH177" s="44" t="s">
        <v>1818</v>
      </c>
      <c r="AI177" s="44" t="s">
        <v>1821</v>
      </c>
      <c r="AJ177" s="44" t="s">
        <v>1821</v>
      </c>
      <c r="AK177" s="44" t="s">
        <v>1821</v>
      </c>
      <c r="AL177" s="44" t="s">
        <v>2622</v>
      </c>
      <c r="AM177" s="44" t="s">
        <v>1821</v>
      </c>
      <c r="AN177" s="44" t="s">
        <v>2622</v>
      </c>
      <c r="AO177" s="44" t="s">
        <v>1821</v>
      </c>
      <c r="AP177" s="44" t="s">
        <v>1153</v>
      </c>
      <c r="AQ177" s="44" t="s">
        <v>1821</v>
      </c>
      <c r="AR177" s="44" t="s">
        <v>1153</v>
      </c>
      <c r="AS177" s="44" t="s">
        <v>1821</v>
      </c>
      <c r="AT177" s="44" t="s">
        <v>1153</v>
      </c>
      <c r="AU177" s="44" t="s">
        <v>1821</v>
      </c>
      <c r="AV177" s="44" t="s">
        <v>1153</v>
      </c>
      <c r="AW177" s="44" t="s">
        <v>1821</v>
      </c>
      <c r="AX177" s="44" t="s">
        <v>1153</v>
      </c>
      <c r="AY177" s="44" t="s">
        <v>1821</v>
      </c>
      <c r="AZ177" s="269" t="s">
        <v>781</v>
      </c>
      <c r="BA177" s="336">
        <v>43577</v>
      </c>
      <c r="BB177" s="269" t="s">
        <v>4408</v>
      </c>
      <c r="BC177" s="340"/>
      <c r="BD177" s="297"/>
      <c r="BE177" s="297"/>
      <c r="BF177" s="297"/>
      <c r="BG177" s="297"/>
      <c r="BH177" s="280" t="s">
        <v>956</v>
      </c>
      <c r="BI177" s="340"/>
      <c r="BJ177" s="340"/>
      <c r="BO177" s="301"/>
      <c r="BP177" s="301"/>
      <c r="BQ177" s="301"/>
      <c r="BR177" s="301"/>
    </row>
    <row r="178" spans="1:70" s="298" customFormat="1" ht="115.5" hidden="1" customHeight="1">
      <c r="A178" s="342" t="s">
        <v>1428</v>
      </c>
      <c r="B178" s="253" t="s">
        <v>213</v>
      </c>
      <c r="C178" s="328">
        <v>42661</v>
      </c>
      <c r="D178" s="328" t="s">
        <v>4307</v>
      </c>
      <c r="E178" s="342" t="s">
        <v>1088</v>
      </c>
      <c r="F178" s="301" t="s">
        <v>6769</v>
      </c>
      <c r="G178" s="44" t="s">
        <v>256</v>
      </c>
      <c r="H178" s="44" t="s">
        <v>257</v>
      </c>
      <c r="I178" s="44" t="s">
        <v>258</v>
      </c>
      <c r="J178" s="253" t="s">
        <v>207</v>
      </c>
      <c r="K178" s="340">
        <v>1</v>
      </c>
      <c r="L178" s="825" t="s">
        <v>244</v>
      </c>
      <c r="M178" s="825">
        <v>43393</v>
      </c>
      <c r="N178" s="275">
        <f t="shared" si="5"/>
        <v>40</v>
      </c>
      <c r="O178" s="393">
        <v>1</v>
      </c>
      <c r="P178" s="301" t="s">
        <v>29</v>
      </c>
      <c r="Q178" s="301" t="s">
        <v>30</v>
      </c>
      <c r="R178" s="396" t="s">
        <v>2560</v>
      </c>
      <c r="S178" s="387">
        <f t="shared" si="4"/>
        <v>384</v>
      </c>
      <c r="T178" s="395" t="s">
        <v>2577</v>
      </c>
      <c r="U178" s="396" t="s">
        <v>2560</v>
      </c>
      <c r="V178" s="301"/>
      <c r="W178" s="313"/>
      <c r="X178" s="313"/>
      <c r="Y178" s="313"/>
      <c r="Z178" s="313"/>
      <c r="AA178" s="301" t="s">
        <v>245</v>
      </c>
      <c r="AB178" s="44" t="s">
        <v>16</v>
      </c>
      <c r="AC178" s="44" t="s">
        <v>16</v>
      </c>
      <c r="AD178" s="44" t="s">
        <v>16</v>
      </c>
      <c r="AE178" s="44" t="s">
        <v>16</v>
      </c>
      <c r="AF178" s="44" t="s">
        <v>1818</v>
      </c>
      <c r="AG178" s="44" t="s">
        <v>1821</v>
      </c>
      <c r="AH178" s="44" t="s">
        <v>1818</v>
      </c>
      <c r="AI178" s="44" t="s">
        <v>1821</v>
      </c>
      <c r="AJ178" s="44" t="s">
        <v>1821</v>
      </c>
      <c r="AK178" s="44" t="s">
        <v>1821</v>
      </c>
      <c r="AL178" s="44" t="s">
        <v>2622</v>
      </c>
      <c r="AM178" s="44" t="s">
        <v>1821</v>
      </c>
      <c r="AN178" s="44" t="s">
        <v>2622</v>
      </c>
      <c r="AO178" s="44" t="s">
        <v>1821</v>
      </c>
      <c r="AP178" s="44" t="s">
        <v>1153</v>
      </c>
      <c r="AQ178" s="44" t="s">
        <v>1821</v>
      </c>
      <c r="AR178" s="44" t="s">
        <v>1153</v>
      </c>
      <c r="AS178" s="44" t="s">
        <v>1821</v>
      </c>
      <c r="AT178" s="44" t="s">
        <v>1153</v>
      </c>
      <c r="AU178" s="44" t="s">
        <v>1821</v>
      </c>
      <c r="AV178" s="44" t="s">
        <v>1153</v>
      </c>
      <c r="AW178" s="44" t="s">
        <v>1821</v>
      </c>
      <c r="AX178" s="44" t="s">
        <v>1153</v>
      </c>
      <c r="AY178" s="44" t="s">
        <v>1821</v>
      </c>
      <c r="AZ178" s="269" t="s">
        <v>781</v>
      </c>
      <c r="BA178" s="336">
        <v>43577</v>
      </c>
      <c r="BB178" s="269" t="s">
        <v>4408</v>
      </c>
      <c r="BC178" s="340"/>
      <c r="BD178" s="297"/>
      <c r="BE178" s="297"/>
      <c r="BF178" s="297"/>
      <c r="BG178" s="297"/>
      <c r="BH178" s="280" t="s">
        <v>956</v>
      </c>
      <c r="BI178" s="340"/>
      <c r="BJ178" s="340"/>
      <c r="BO178" s="301"/>
      <c r="BP178" s="301"/>
      <c r="BQ178" s="301"/>
      <c r="BR178" s="301"/>
    </row>
    <row r="179" spans="1:70" s="298" customFormat="1" ht="115.5" hidden="1" customHeight="1">
      <c r="A179" s="342" t="s">
        <v>1429</v>
      </c>
      <c r="B179" s="253" t="s">
        <v>213</v>
      </c>
      <c r="C179" s="328">
        <v>42661</v>
      </c>
      <c r="D179" s="328" t="s">
        <v>4308</v>
      </c>
      <c r="E179" s="342" t="s">
        <v>1089</v>
      </c>
      <c r="F179" s="301" t="s">
        <v>6770</v>
      </c>
      <c r="G179" s="44" t="s">
        <v>283</v>
      </c>
      <c r="H179" s="44" t="s">
        <v>284</v>
      </c>
      <c r="I179" s="44" t="s">
        <v>285</v>
      </c>
      <c r="J179" s="253" t="s">
        <v>286</v>
      </c>
      <c r="K179" s="340">
        <v>1</v>
      </c>
      <c r="L179" s="825" t="s">
        <v>244</v>
      </c>
      <c r="M179" s="825">
        <v>42993</v>
      </c>
      <c r="N179" s="275">
        <f t="shared" si="5"/>
        <v>35</v>
      </c>
      <c r="O179" s="393">
        <v>1</v>
      </c>
      <c r="P179" s="301" t="s">
        <v>29</v>
      </c>
      <c r="Q179" s="301" t="s">
        <v>30</v>
      </c>
      <c r="R179" s="396" t="s">
        <v>2561</v>
      </c>
      <c r="S179" s="387">
        <f t="shared" si="4"/>
        <v>359</v>
      </c>
      <c r="T179" s="395" t="s">
        <v>2577</v>
      </c>
      <c r="U179" s="396" t="s">
        <v>2561</v>
      </c>
      <c r="V179" s="44"/>
      <c r="W179" s="313"/>
      <c r="X179" s="313"/>
      <c r="Y179" s="313"/>
      <c r="Z179" s="313"/>
      <c r="AA179" s="44"/>
      <c r="AB179" s="44"/>
      <c r="AC179" s="44"/>
      <c r="AD179" s="44" t="s">
        <v>796</v>
      </c>
      <c r="AE179" s="44" t="s">
        <v>796</v>
      </c>
      <c r="AF179" s="44" t="s">
        <v>796</v>
      </c>
      <c r="AG179" s="44" t="s">
        <v>796</v>
      </c>
      <c r="AH179" s="44" t="s">
        <v>796</v>
      </c>
      <c r="AI179" s="44" t="s">
        <v>796</v>
      </c>
      <c r="AJ179" s="44" t="s">
        <v>796</v>
      </c>
      <c r="AK179" s="44" t="s">
        <v>796</v>
      </c>
      <c r="AL179" s="44" t="s">
        <v>2622</v>
      </c>
      <c r="AM179" s="44" t="s">
        <v>796</v>
      </c>
      <c r="AN179" s="44" t="s">
        <v>2622</v>
      </c>
      <c r="AO179" s="44" t="s">
        <v>796</v>
      </c>
      <c r="AP179" s="44" t="s">
        <v>1153</v>
      </c>
      <c r="AQ179" s="44" t="s">
        <v>796</v>
      </c>
      <c r="AR179" s="44" t="s">
        <v>1153</v>
      </c>
      <c r="AS179" s="44" t="s">
        <v>796</v>
      </c>
      <c r="AT179" s="44" t="s">
        <v>1153</v>
      </c>
      <c r="AU179" s="44" t="s">
        <v>796</v>
      </c>
      <c r="AV179" s="44" t="s">
        <v>1153</v>
      </c>
      <c r="AW179" s="44" t="s">
        <v>796</v>
      </c>
      <c r="AX179" s="44" t="s">
        <v>1153</v>
      </c>
      <c r="AY179" s="44" t="s">
        <v>796</v>
      </c>
      <c r="AZ179" s="269" t="s">
        <v>781</v>
      </c>
      <c r="BA179" s="336">
        <v>42944</v>
      </c>
      <c r="BB179" s="269" t="s">
        <v>4408</v>
      </c>
      <c r="BC179" s="340"/>
      <c r="BD179" s="297"/>
      <c r="BE179" s="297"/>
      <c r="BF179" s="297"/>
      <c r="BG179" s="297"/>
      <c r="BH179" s="280" t="s">
        <v>956</v>
      </c>
      <c r="BI179" s="340"/>
      <c r="BJ179" s="340"/>
      <c r="BO179" s="301"/>
      <c r="BP179" s="301"/>
      <c r="BQ179" s="301"/>
      <c r="BR179" s="301"/>
    </row>
    <row r="180" spans="1:70" s="298" customFormat="1" ht="115.5" hidden="1" customHeight="1">
      <c r="A180" s="342" t="s">
        <v>1430</v>
      </c>
      <c r="B180" s="253" t="s">
        <v>213</v>
      </c>
      <c r="C180" s="328">
        <v>42661</v>
      </c>
      <c r="D180" s="328" t="s">
        <v>4308</v>
      </c>
      <c r="E180" s="342" t="s">
        <v>1090</v>
      </c>
      <c r="F180" s="301" t="s">
        <v>6771</v>
      </c>
      <c r="G180" s="44" t="s">
        <v>345</v>
      </c>
      <c r="H180" s="44" t="s">
        <v>346</v>
      </c>
      <c r="I180" s="44" t="s">
        <v>330</v>
      </c>
      <c r="J180" s="253" t="s">
        <v>314</v>
      </c>
      <c r="K180" s="340">
        <v>1</v>
      </c>
      <c r="L180" s="825" t="s">
        <v>244</v>
      </c>
      <c r="M180" s="825">
        <v>42993</v>
      </c>
      <c r="N180" s="275">
        <f t="shared" si="5"/>
        <v>35</v>
      </c>
      <c r="O180" s="393">
        <v>1</v>
      </c>
      <c r="P180" s="301" t="s">
        <v>29</v>
      </c>
      <c r="Q180" s="301" t="s">
        <v>30</v>
      </c>
      <c r="R180" s="396" t="s">
        <v>2557</v>
      </c>
      <c r="S180" s="387">
        <f t="shared" si="4"/>
        <v>369</v>
      </c>
      <c r="T180" s="395" t="s">
        <v>2577</v>
      </c>
      <c r="U180" s="396" t="s">
        <v>2557</v>
      </c>
      <c r="V180" s="44" t="s">
        <v>2578</v>
      </c>
      <c r="W180" s="44" t="s">
        <v>2578</v>
      </c>
      <c r="X180" s="44" t="s">
        <v>2578</v>
      </c>
      <c r="Y180" s="44" t="s">
        <v>2578</v>
      </c>
      <c r="Z180" s="44" t="s">
        <v>2578</v>
      </c>
      <c r="AA180" s="44" t="s">
        <v>2578</v>
      </c>
      <c r="AB180" s="44" t="s">
        <v>2578</v>
      </c>
      <c r="AC180" s="44" t="s">
        <v>2578</v>
      </c>
      <c r="AD180" s="44" t="s">
        <v>2578</v>
      </c>
      <c r="AE180" s="44" t="s">
        <v>2578</v>
      </c>
      <c r="AF180" s="44" t="s">
        <v>2578</v>
      </c>
      <c r="AG180" s="44" t="s">
        <v>2578</v>
      </c>
      <c r="AH180" s="44" t="s">
        <v>2578</v>
      </c>
      <c r="AI180" s="44" t="s">
        <v>2578</v>
      </c>
      <c r="AJ180" s="44" t="s">
        <v>2578</v>
      </c>
      <c r="AK180" s="44" t="s">
        <v>2578</v>
      </c>
      <c r="AL180" s="44" t="s">
        <v>2622</v>
      </c>
      <c r="AM180" s="44" t="s">
        <v>2578</v>
      </c>
      <c r="AN180" s="44" t="s">
        <v>2622</v>
      </c>
      <c r="AO180" s="44" t="s">
        <v>2578</v>
      </c>
      <c r="AP180" s="44" t="s">
        <v>1153</v>
      </c>
      <c r="AQ180" s="44" t="s">
        <v>2578</v>
      </c>
      <c r="AR180" s="44" t="s">
        <v>1153</v>
      </c>
      <c r="AS180" s="44" t="s">
        <v>2578</v>
      </c>
      <c r="AT180" s="44" t="s">
        <v>1153</v>
      </c>
      <c r="AU180" s="44" t="s">
        <v>2578</v>
      </c>
      <c r="AV180" s="44" t="s">
        <v>1153</v>
      </c>
      <c r="AW180" s="44" t="s">
        <v>2578</v>
      </c>
      <c r="AX180" s="44" t="s">
        <v>1153</v>
      </c>
      <c r="AY180" s="44" t="s">
        <v>2578</v>
      </c>
      <c r="AZ180" s="269" t="s">
        <v>781</v>
      </c>
      <c r="BA180" s="336">
        <v>42916</v>
      </c>
      <c r="BB180" s="269" t="s">
        <v>4408</v>
      </c>
      <c r="BC180" s="340"/>
      <c r="BD180" s="297"/>
      <c r="BE180" s="297"/>
      <c r="BF180" s="297"/>
      <c r="BG180" s="297"/>
      <c r="BH180" s="280" t="s">
        <v>956</v>
      </c>
      <c r="BI180" s="340"/>
      <c r="BJ180" s="340"/>
      <c r="BO180" s="301"/>
      <c r="BP180" s="301"/>
      <c r="BQ180" s="301"/>
      <c r="BR180" s="301"/>
    </row>
    <row r="181" spans="1:70" s="298" customFormat="1" ht="115.5" hidden="1" customHeight="1">
      <c r="A181" s="342" t="s">
        <v>1431</v>
      </c>
      <c r="B181" s="253" t="s">
        <v>213</v>
      </c>
      <c r="C181" s="328">
        <v>42661</v>
      </c>
      <c r="D181" s="328" t="s">
        <v>4308</v>
      </c>
      <c r="E181" s="342" t="s">
        <v>1091</v>
      </c>
      <c r="F181" s="301" t="s">
        <v>6772</v>
      </c>
      <c r="G181" s="44" t="s">
        <v>287</v>
      </c>
      <c r="H181" s="44" t="s">
        <v>288</v>
      </c>
      <c r="I181" s="44" t="s">
        <v>289</v>
      </c>
      <c r="J181" s="253" t="s">
        <v>290</v>
      </c>
      <c r="K181" s="340">
        <v>1</v>
      </c>
      <c r="L181" s="825" t="s">
        <v>244</v>
      </c>
      <c r="M181" s="825">
        <v>42993</v>
      </c>
      <c r="N181" s="275">
        <f t="shared" si="5"/>
        <v>35</v>
      </c>
      <c r="O181" s="393">
        <v>1</v>
      </c>
      <c r="P181" s="301" t="s">
        <v>29</v>
      </c>
      <c r="Q181" s="301" t="s">
        <v>30</v>
      </c>
      <c r="R181" s="396" t="s">
        <v>2562</v>
      </c>
      <c r="S181" s="387">
        <f t="shared" si="4"/>
        <v>321</v>
      </c>
      <c r="T181" s="395" t="s">
        <v>2577</v>
      </c>
      <c r="U181" s="396" t="s">
        <v>2562</v>
      </c>
      <c r="V181" s="44" t="s">
        <v>2578</v>
      </c>
      <c r="W181" s="44" t="s">
        <v>2578</v>
      </c>
      <c r="X181" s="44" t="s">
        <v>2578</v>
      </c>
      <c r="Y181" s="44" t="s">
        <v>2578</v>
      </c>
      <c r="Z181" s="44" t="s">
        <v>2578</v>
      </c>
      <c r="AA181" s="44" t="s">
        <v>2578</v>
      </c>
      <c r="AB181" s="44" t="s">
        <v>2578</v>
      </c>
      <c r="AC181" s="44" t="s">
        <v>2578</v>
      </c>
      <c r="AD181" s="44" t="s">
        <v>2578</v>
      </c>
      <c r="AE181" s="44" t="s">
        <v>2578</v>
      </c>
      <c r="AF181" s="44" t="s">
        <v>2578</v>
      </c>
      <c r="AG181" s="44" t="s">
        <v>2578</v>
      </c>
      <c r="AH181" s="44" t="s">
        <v>2578</v>
      </c>
      <c r="AI181" s="44" t="s">
        <v>2578</v>
      </c>
      <c r="AJ181" s="44" t="s">
        <v>2578</v>
      </c>
      <c r="AK181" s="44" t="s">
        <v>2578</v>
      </c>
      <c r="AL181" s="44" t="s">
        <v>2622</v>
      </c>
      <c r="AM181" s="44" t="s">
        <v>2578</v>
      </c>
      <c r="AN181" s="44" t="s">
        <v>2622</v>
      </c>
      <c r="AO181" s="44" t="s">
        <v>2578</v>
      </c>
      <c r="AP181" s="44" t="s">
        <v>1153</v>
      </c>
      <c r="AQ181" s="44" t="s">
        <v>2578</v>
      </c>
      <c r="AR181" s="44" t="s">
        <v>1153</v>
      </c>
      <c r="AS181" s="44" t="s">
        <v>2578</v>
      </c>
      <c r="AT181" s="44" t="s">
        <v>1153</v>
      </c>
      <c r="AU181" s="44" t="s">
        <v>2578</v>
      </c>
      <c r="AV181" s="44" t="s">
        <v>1153</v>
      </c>
      <c r="AW181" s="44" t="s">
        <v>2578</v>
      </c>
      <c r="AX181" s="44" t="s">
        <v>1153</v>
      </c>
      <c r="AY181" s="44" t="s">
        <v>2578</v>
      </c>
      <c r="AZ181" s="269" t="s">
        <v>781</v>
      </c>
      <c r="BA181" s="336">
        <v>42916</v>
      </c>
      <c r="BB181" s="269" t="s">
        <v>4408</v>
      </c>
      <c r="BC181" s="340"/>
      <c r="BD181" s="297"/>
      <c r="BE181" s="297"/>
      <c r="BF181" s="297"/>
      <c r="BG181" s="297"/>
      <c r="BH181" s="280" t="s">
        <v>956</v>
      </c>
      <c r="BI181" s="340"/>
      <c r="BJ181" s="340"/>
      <c r="BO181" s="301"/>
      <c r="BP181" s="301"/>
      <c r="BQ181" s="301"/>
      <c r="BR181" s="301"/>
    </row>
    <row r="182" spans="1:70" s="298" customFormat="1" ht="115.5" hidden="1" customHeight="1">
      <c r="A182" s="342" t="s">
        <v>1432</v>
      </c>
      <c r="B182" s="253" t="s">
        <v>213</v>
      </c>
      <c r="C182" s="328">
        <v>42661</v>
      </c>
      <c r="D182" s="328" t="s">
        <v>4308</v>
      </c>
      <c r="E182" s="342" t="s">
        <v>1093</v>
      </c>
      <c r="F182" s="301" t="s">
        <v>6773</v>
      </c>
      <c r="G182" s="44" t="s">
        <v>270</v>
      </c>
      <c r="H182" s="44" t="s">
        <v>220</v>
      </c>
      <c r="I182" s="44" t="s">
        <v>221</v>
      </c>
      <c r="J182" s="253" t="s">
        <v>207</v>
      </c>
      <c r="K182" s="340">
        <v>1</v>
      </c>
      <c r="L182" s="825" t="s">
        <v>244</v>
      </c>
      <c r="M182" s="825">
        <v>42993</v>
      </c>
      <c r="N182" s="275">
        <f t="shared" si="5"/>
        <v>35</v>
      </c>
      <c r="O182" s="393">
        <v>1</v>
      </c>
      <c r="P182" s="301" t="s">
        <v>29</v>
      </c>
      <c r="Q182" s="301" t="s">
        <v>30</v>
      </c>
      <c r="R182" s="273" t="s">
        <v>2573</v>
      </c>
      <c r="S182" s="387">
        <f t="shared" si="4"/>
        <v>182</v>
      </c>
      <c r="T182" s="395" t="s">
        <v>2577</v>
      </c>
      <c r="U182" s="396" t="s">
        <v>2559</v>
      </c>
      <c r="V182" s="44" t="s">
        <v>1135</v>
      </c>
      <c r="W182" s="44" t="s">
        <v>1135</v>
      </c>
      <c r="X182" s="44" t="s">
        <v>1135</v>
      </c>
      <c r="Y182" s="44" t="s">
        <v>1135</v>
      </c>
      <c r="Z182" s="44" t="s">
        <v>1135</v>
      </c>
      <c r="AA182" s="44" t="s">
        <v>1135</v>
      </c>
      <c r="AB182" s="44" t="s">
        <v>1135</v>
      </c>
      <c r="AC182" s="44" t="s">
        <v>1135</v>
      </c>
      <c r="AD182" s="44" t="s">
        <v>1135</v>
      </c>
      <c r="AE182" s="44" t="s">
        <v>1135</v>
      </c>
      <c r="AF182" s="44" t="s">
        <v>1153</v>
      </c>
      <c r="AG182" s="44" t="s">
        <v>1135</v>
      </c>
      <c r="AH182" s="44" t="s">
        <v>1153</v>
      </c>
      <c r="AI182" s="44" t="s">
        <v>1135</v>
      </c>
      <c r="AJ182" s="44" t="s">
        <v>1153</v>
      </c>
      <c r="AK182" s="44" t="s">
        <v>1135</v>
      </c>
      <c r="AL182" s="44" t="s">
        <v>1153</v>
      </c>
      <c r="AM182" s="44" t="s">
        <v>1135</v>
      </c>
      <c r="AN182" s="44" t="s">
        <v>1153</v>
      </c>
      <c r="AO182" s="44" t="s">
        <v>1135</v>
      </c>
      <c r="AP182" s="44" t="s">
        <v>1153</v>
      </c>
      <c r="AQ182" s="44" t="s">
        <v>1135</v>
      </c>
      <c r="AR182" s="44" t="s">
        <v>1153</v>
      </c>
      <c r="AS182" s="44" t="s">
        <v>1135</v>
      </c>
      <c r="AT182" s="44" t="s">
        <v>1153</v>
      </c>
      <c r="AU182" s="44" t="s">
        <v>1135</v>
      </c>
      <c r="AV182" s="44" t="s">
        <v>1153</v>
      </c>
      <c r="AW182" s="44" t="s">
        <v>1135</v>
      </c>
      <c r="AX182" s="44" t="s">
        <v>1153</v>
      </c>
      <c r="AY182" s="44" t="s">
        <v>1135</v>
      </c>
      <c r="AZ182" s="269" t="s">
        <v>781</v>
      </c>
      <c r="BA182" s="336">
        <v>42916</v>
      </c>
      <c r="BB182" s="269" t="s">
        <v>4408</v>
      </c>
      <c r="BC182" s="340"/>
      <c r="BD182" s="297"/>
      <c r="BE182" s="297"/>
      <c r="BF182" s="297"/>
      <c r="BG182" s="297"/>
      <c r="BH182" s="280" t="s">
        <v>956</v>
      </c>
      <c r="BI182" s="340"/>
      <c r="BJ182" s="340"/>
      <c r="BO182" s="301"/>
      <c r="BP182" s="301"/>
      <c r="BQ182" s="301"/>
      <c r="BR182" s="301"/>
    </row>
    <row r="183" spans="1:70" s="298" customFormat="1" ht="115.5" hidden="1" customHeight="1">
      <c r="A183" s="342" t="s">
        <v>1433</v>
      </c>
      <c r="B183" s="253" t="s">
        <v>213</v>
      </c>
      <c r="C183" s="328">
        <v>42661</v>
      </c>
      <c r="D183" s="328" t="s">
        <v>4308</v>
      </c>
      <c r="E183" s="342" t="s">
        <v>1094</v>
      </c>
      <c r="F183" s="301" t="s">
        <v>6774</v>
      </c>
      <c r="G183" s="44" t="s">
        <v>271</v>
      </c>
      <c r="H183" s="44" t="s">
        <v>220</v>
      </c>
      <c r="I183" s="397" t="s">
        <v>272</v>
      </c>
      <c r="J183" s="253" t="s">
        <v>207</v>
      </c>
      <c r="K183" s="340">
        <v>1</v>
      </c>
      <c r="L183" s="825" t="s">
        <v>244</v>
      </c>
      <c r="M183" s="825">
        <v>42993</v>
      </c>
      <c r="N183" s="275">
        <f t="shared" si="5"/>
        <v>35</v>
      </c>
      <c r="O183" s="393">
        <v>1</v>
      </c>
      <c r="P183" s="301" t="s">
        <v>29</v>
      </c>
      <c r="Q183" s="301" t="s">
        <v>30</v>
      </c>
      <c r="R183" s="396" t="s">
        <v>2559</v>
      </c>
      <c r="S183" s="387">
        <f t="shared" si="4"/>
        <v>390</v>
      </c>
      <c r="T183" s="395" t="s">
        <v>2577</v>
      </c>
      <c r="U183" s="396" t="s">
        <v>2559</v>
      </c>
      <c r="V183" s="301"/>
      <c r="W183" s="313"/>
      <c r="X183" s="313"/>
      <c r="Y183" s="313"/>
      <c r="Z183" s="313"/>
      <c r="AA183" s="44" t="s">
        <v>273</v>
      </c>
      <c r="AB183" s="44" t="s">
        <v>16</v>
      </c>
      <c r="AC183" s="44" t="s">
        <v>16</v>
      </c>
      <c r="AD183" s="397" t="s">
        <v>16</v>
      </c>
      <c r="AE183" s="44" t="s">
        <v>16</v>
      </c>
      <c r="AF183" s="44" t="s">
        <v>1818</v>
      </c>
      <c r="AG183" s="44" t="s">
        <v>1821</v>
      </c>
      <c r="AH183" s="44" t="s">
        <v>1818</v>
      </c>
      <c r="AI183" s="44" t="s">
        <v>1821</v>
      </c>
      <c r="AJ183" s="44" t="s">
        <v>1821</v>
      </c>
      <c r="AK183" s="44" t="s">
        <v>1821</v>
      </c>
      <c r="AL183" s="44" t="s">
        <v>2622</v>
      </c>
      <c r="AM183" s="44" t="s">
        <v>1821</v>
      </c>
      <c r="AN183" s="44" t="s">
        <v>2622</v>
      </c>
      <c r="AO183" s="44" t="s">
        <v>1821</v>
      </c>
      <c r="AP183" s="44" t="s">
        <v>1153</v>
      </c>
      <c r="AQ183" s="44" t="s">
        <v>1821</v>
      </c>
      <c r="AR183" s="44" t="s">
        <v>1153</v>
      </c>
      <c r="AS183" s="44" t="s">
        <v>1821</v>
      </c>
      <c r="AT183" s="44" t="s">
        <v>1153</v>
      </c>
      <c r="AU183" s="44" t="s">
        <v>1821</v>
      </c>
      <c r="AV183" s="44" t="s">
        <v>1153</v>
      </c>
      <c r="AW183" s="44" t="s">
        <v>1821</v>
      </c>
      <c r="AX183" s="44" t="s">
        <v>1153</v>
      </c>
      <c r="AY183" s="44" t="s">
        <v>1821</v>
      </c>
      <c r="AZ183" s="269" t="s">
        <v>781</v>
      </c>
      <c r="BA183" s="336">
        <v>43577</v>
      </c>
      <c r="BB183" s="269" t="s">
        <v>4408</v>
      </c>
      <c r="BC183" s="340"/>
      <c r="BD183" s="297"/>
      <c r="BE183" s="297"/>
      <c r="BF183" s="297"/>
      <c r="BG183" s="297"/>
      <c r="BH183" s="280" t="s">
        <v>956</v>
      </c>
      <c r="BI183" s="340"/>
      <c r="BJ183" s="340"/>
      <c r="BO183" s="301"/>
      <c r="BP183" s="301"/>
      <c r="BQ183" s="301"/>
      <c r="BR183" s="301"/>
    </row>
    <row r="184" spans="1:70" s="298" customFormat="1" ht="115.5" hidden="1" customHeight="1">
      <c r="A184" s="342" t="s">
        <v>1434</v>
      </c>
      <c r="B184" s="253" t="s">
        <v>213</v>
      </c>
      <c r="C184" s="328">
        <v>42661</v>
      </c>
      <c r="D184" s="328" t="s">
        <v>4308</v>
      </c>
      <c r="E184" s="342" t="s">
        <v>1095</v>
      </c>
      <c r="F184" s="301" t="s">
        <v>6775</v>
      </c>
      <c r="G184" s="44" t="s">
        <v>274</v>
      </c>
      <c r="H184" s="44" t="s">
        <v>220</v>
      </c>
      <c r="I184" s="44" t="s">
        <v>221</v>
      </c>
      <c r="J184" s="253" t="s">
        <v>207</v>
      </c>
      <c r="K184" s="340">
        <v>1</v>
      </c>
      <c r="L184" s="825" t="s">
        <v>244</v>
      </c>
      <c r="M184" s="825">
        <v>42993</v>
      </c>
      <c r="N184" s="275">
        <f t="shared" si="5"/>
        <v>35</v>
      </c>
      <c r="O184" s="393">
        <v>1</v>
      </c>
      <c r="P184" s="301" t="s">
        <v>29</v>
      </c>
      <c r="Q184" s="301" t="s">
        <v>30</v>
      </c>
      <c r="R184" s="273" t="s">
        <v>2574</v>
      </c>
      <c r="S184" s="387">
        <f t="shared" si="4"/>
        <v>135</v>
      </c>
      <c r="T184" s="395" t="s">
        <v>2577</v>
      </c>
      <c r="U184" s="396" t="s">
        <v>2559</v>
      </c>
      <c r="V184" s="44" t="s">
        <v>1135</v>
      </c>
      <c r="W184" s="44" t="s">
        <v>1135</v>
      </c>
      <c r="X184" s="44" t="s">
        <v>1135</v>
      </c>
      <c r="Y184" s="44" t="s">
        <v>1135</v>
      </c>
      <c r="Z184" s="44" t="s">
        <v>1135</v>
      </c>
      <c r="AA184" s="44" t="s">
        <v>1135</v>
      </c>
      <c r="AB184" s="44" t="s">
        <v>1135</v>
      </c>
      <c r="AC184" s="44" t="s">
        <v>1135</v>
      </c>
      <c r="AD184" s="44" t="s">
        <v>1135</v>
      </c>
      <c r="AE184" s="44" t="s">
        <v>1135</v>
      </c>
      <c r="AF184" s="44" t="s">
        <v>1153</v>
      </c>
      <c r="AG184" s="44" t="s">
        <v>1135</v>
      </c>
      <c r="AH184" s="44" t="s">
        <v>1153</v>
      </c>
      <c r="AI184" s="44" t="s">
        <v>1135</v>
      </c>
      <c r="AJ184" s="44" t="s">
        <v>1153</v>
      </c>
      <c r="AK184" s="44" t="s">
        <v>1135</v>
      </c>
      <c r="AL184" s="44" t="s">
        <v>1153</v>
      </c>
      <c r="AM184" s="44" t="s">
        <v>1135</v>
      </c>
      <c r="AN184" s="44" t="s">
        <v>1153</v>
      </c>
      <c r="AO184" s="44" t="s">
        <v>1135</v>
      </c>
      <c r="AP184" s="44" t="s">
        <v>1153</v>
      </c>
      <c r="AQ184" s="44" t="s">
        <v>1135</v>
      </c>
      <c r="AR184" s="44" t="s">
        <v>1153</v>
      </c>
      <c r="AS184" s="44" t="s">
        <v>1135</v>
      </c>
      <c r="AT184" s="44" t="s">
        <v>1153</v>
      </c>
      <c r="AU184" s="44" t="s">
        <v>1135</v>
      </c>
      <c r="AV184" s="44" t="s">
        <v>1153</v>
      </c>
      <c r="AW184" s="44" t="s">
        <v>1135</v>
      </c>
      <c r="AX184" s="44" t="s">
        <v>1153</v>
      </c>
      <c r="AY184" s="44" t="s">
        <v>1135</v>
      </c>
      <c r="AZ184" s="269" t="s">
        <v>781</v>
      </c>
      <c r="BA184" s="336">
        <v>42916</v>
      </c>
      <c r="BB184" s="269" t="s">
        <v>4408</v>
      </c>
      <c r="BC184" s="340"/>
      <c r="BD184" s="297"/>
      <c r="BE184" s="297"/>
      <c r="BF184" s="297"/>
      <c r="BG184" s="297"/>
      <c r="BH184" s="280" t="s">
        <v>956</v>
      </c>
      <c r="BI184" s="340"/>
      <c r="BJ184" s="340"/>
      <c r="BO184" s="301"/>
      <c r="BP184" s="301"/>
      <c r="BQ184" s="301"/>
      <c r="BR184" s="301"/>
    </row>
    <row r="185" spans="1:70" s="298" customFormat="1" ht="115.5" hidden="1" customHeight="1">
      <c r="A185" s="342" t="s">
        <v>1435</v>
      </c>
      <c r="B185" s="253" t="s">
        <v>213</v>
      </c>
      <c r="C185" s="328">
        <v>42661</v>
      </c>
      <c r="D185" s="328" t="s">
        <v>4309</v>
      </c>
      <c r="E185" s="342" t="s">
        <v>1096</v>
      </c>
      <c r="F185" s="301" t="s">
        <v>6776</v>
      </c>
      <c r="G185" s="44" t="s">
        <v>303</v>
      </c>
      <c r="H185" s="44" t="s">
        <v>8934</v>
      </c>
      <c r="I185" s="44" t="s">
        <v>304</v>
      </c>
      <c r="J185" s="253" t="s">
        <v>305</v>
      </c>
      <c r="K185" s="340">
        <v>1</v>
      </c>
      <c r="L185" s="825" t="s">
        <v>296</v>
      </c>
      <c r="M185" s="825">
        <v>42993</v>
      </c>
      <c r="N185" s="275">
        <f t="shared" si="5"/>
        <v>50</v>
      </c>
      <c r="O185" s="393">
        <v>1</v>
      </c>
      <c r="P185" s="301" t="s">
        <v>48</v>
      </c>
      <c r="Q185" s="301"/>
      <c r="R185" s="396" t="s">
        <v>2563</v>
      </c>
      <c r="S185" s="387">
        <f t="shared" si="4"/>
        <v>386</v>
      </c>
      <c r="T185" s="395" t="s">
        <v>2577</v>
      </c>
      <c r="U185" s="396" t="s">
        <v>2563</v>
      </c>
      <c r="V185" s="44" t="s">
        <v>1135</v>
      </c>
      <c r="W185" s="44" t="s">
        <v>1135</v>
      </c>
      <c r="X185" s="44" t="s">
        <v>1135</v>
      </c>
      <c r="Y185" s="44" t="s">
        <v>1135</v>
      </c>
      <c r="Z185" s="44" t="s">
        <v>1135</v>
      </c>
      <c r="AA185" s="44" t="s">
        <v>1135</v>
      </c>
      <c r="AB185" s="44" t="s">
        <v>1135</v>
      </c>
      <c r="AC185" s="44" t="s">
        <v>1135</v>
      </c>
      <c r="AD185" s="44" t="s">
        <v>1135</v>
      </c>
      <c r="AE185" s="44" t="s">
        <v>1135</v>
      </c>
      <c r="AF185" s="44" t="s">
        <v>1153</v>
      </c>
      <c r="AG185" s="44" t="s">
        <v>1135</v>
      </c>
      <c r="AH185" s="44" t="s">
        <v>1153</v>
      </c>
      <c r="AI185" s="44" t="s">
        <v>1135</v>
      </c>
      <c r="AJ185" s="44" t="s">
        <v>1153</v>
      </c>
      <c r="AK185" s="44" t="s">
        <v>1135</v>
      </c>
      <c r="AL185" s="44" t="s">
        <v>1153</v>
      </c>
      <c r="AM185" s="44" t="s">
        <v>1135</v>
      </c>
      <c r="AN185" s="44" t="s">
        <v>1153</v>
      </c>
      <c r="AO185" s="44" t="s">
        <v>1135</v>
      </c>
      <c r="AP185" s="44" t="s">
        <v>1153</v>
      </c>
      <c r="AQ185" s="44" t="s">
        <v>1135</v>
      </c>
      <c r="AR185" s="44" t="s">
        <v>1153</v>
      </c>
      <c r="AS185" s="44" t="s">
        <v>1135</v>
      </c>
      <c r="AT185" s="44" t="s">
        <v>1153</v>
      </c>
      <c r="AU185" s="44" t="s">
        <v>1135</v>
      </c>
      <c r="AV185" s="44" t="s">
        <v>1153</v>
      </c>
      <c r="AW185" s="44" t="s">
        <v>1135</v>
      </c>
      <c r="AX185" s="44" t="s">
        <v>1153</v>
      </c>
      <c r="AY185" s="44" t="s">
        <v>1135</v>
      </c>
      <c r="AZ185" s="269" t="s">
        <v>781</v>
      </c>
      <c r="BA185" s="336">
        <v>42916</v>
      </c>
      <c r="BB185" s="269" t="s">
        <v>4408</v>
      </c>
      <c r="BC185" s="340"/>
      <c r="BD185" s="332"/>
      <c r="BE185" s="332"/>
      <c r="BF185" s="332"/>
      <c r="BG185" s="332"/>
      <c r="BH185" s="280" t="s">
        <v>956</v>
      </c>
      <c r="BI185" s="340"/>
      <c r="BJ185" s="340"/>
      <c r="BO185" s="301"/>
      <c r="BP185" s="301"/>
      <c r="BQ185" s="301"/>
      <c r="BR185" s="301"/>
    </row>
    <row r="186" spans="1:70" s="298" customFormat="1" ht="115.5" hidden="1" customHeight="1">
      <c r="A186" s="342" t="s">
        <v>1436</v>
      </c>
      <c r="B186" s="253" t="s">
        <v>213</v>
      </c>
      <c r="C186" s="328">
        <v>42661</v>
      </c>
      <c r="D186" s="328" t="s">
        <v>4308</v>
      </c>
      <c r="E186" s="342" t="s">
        <v>1097</v>
      </c>
      <c r="F186" s="301" t="s">
        <v>6777</v>
      </c>
      <c r="G186" s="44" t="s">
        <v>292</v>
      </c>
      <c r="H186" s="44" t="s">
        <v>293</v>
      </c>
      <c r="I186" s="44" t="s">
        <v>294</v>
      </c>
      <c r="J186" s="253" t="s">
        <v>295</v>
      </c>
      <c r="K186" s="340">
        <v>1</v>
      </c>
      <c r="L186" s="825" t="s">
        <v>296</v>
      </c>
      <c r="M186" s="825">
        <v>42765</v>
      </c>
      <c r="N186" s="275">
        <f t="shared" si="5"/>
        <v>18</v>
      </c>
      <c r="O186" s="393">
        <v>1</v>
      </c>
      <c r="P186" s="301" t="s">
        <v>29</v>
      </c>
      <c r="Q186" s="301" t="s">
        <v>30</v>
      </c>
      <c r="R186" s="395" t="s">
        <v>2573</v>
      </c>
      <c r="S186" s="387">
        <f t="shared" si="4"/>
        <v>182</v>
      </c>
      <c r="T186" s="322" t="s">
        <v>2579</v>
      </c>
      <c r="U186" s="301" t="s">
        <v>2576</v>
      </c>
      <c r="V186" s="301" t="s">
        <v>2576</v>
      </c>
      <c r="W186" s="301" t="s">
        <v>2576</v>
      </c>
      <c r="X186" s="301" t="s">
        <v>2576</v>
      </c>
      <c r="Y186" s="301" t="s">
        <v>2576</v>
      </c>
      <c r="Z186" s="301" t="s">
        <v>2576</v>
      </c>
      <c r="AA186" s="301" t="s">
        <v>2576</v>
      </c>
      <c r="AB186" s="301" t="s">
        <v>2576</v>
      </c>
      <c r="AC186" s="301" t="s">
        <v>2576</v>
      </c>
      <c r="AD186" s="301" t="s">
        <v>2576</v>
      </c>
      <c r="AE186" s="301" t="s">
        <v>2576</v>
      </c>
      <c r="AF186" s="301" t="s">
        <v>2576</v>
      </c>
      <c r="AG186" s="301" t="s">
        <v>2576</v>
      </c>
      <c r="AH186" s="301" t="s">
        <v>2576</v>
      </c>
      <c r="AI186" s="301" t="s">
        <v>2576</v>
      </c>
      <c r="AJ186" s="301" t="s">
        <v>2576</v>
      </c>
      <c r="AK186" s="301" t="s">
        <v>2576</v>
      </c>
      <c r="AL186" s="301" t="s">
        <v>2622</v>
      </c>
      <c r="AM186" s="301" t="s">
        <v>2576</v>
      </c>
      <c r="AN186" s="301" t="s">
        <v>2622</v>
      </c>
      <c r="AO186" s="301" t="s">
        <v>2576</v>
      </c>
      <c r="AP186" s="301" t="s">
        <v>1153</v>
      </c>
      <c r="AQ186" s="301" t="s">
        <v>2576</v>
      </c>
      <c r="AR186" s="301" t="s">
        <v>1153</v>
      </c>
      <c r="AS186" s="301" t="s">
        <v>2576</v>
      </c>
      <c r="AT186" s="301" t="s">
        <v>1153</v>
      </c>
      <c r="AU186" s="301" t="s">
        <v>2576</v>
      </c>
      <c r="AV186" s="301" t="s">
        <v>1153</v>
      </c>
      <c r="AW186" s="301" t="s">
        <v>2576</v>
      </c>
      <c r="AX186" s="301" t="s">
        <v>1153</v>
      </c>
      <c r="AY186" s="301" t="s">
        <v>2576</v>
      </c>
      <c r="AZ186" s="269" t="s">
        <v>781</v>
      </c>
      <c r="BA186" s="336">
        <v>42735</v>
      </c>
      <c r="BB186" s="269" t="s">
        <v>4408</v>
      </c>
      <c r="BC186" s="340"/>
      <c r="BD186" s="332"/>
      <c r="BE186" s="332"/>
      <c r="BF186" s="332"/>
      <c r="BG186" s="332"/>
      <c r="BH186" s="280" t="s">
        <v>956</v>
      </c>
      <c r="BI186" s="340"/>
      <c r="BJ186" s="340"/>
      <c r="BO186" s="301"/>
      <c r="BP186" s="301"/>
      <c r="BQ186" s="301"/>
      <c r="BR186" s="301"/>
    </row>
    <row r="187" spans="1:70" s="298" customFormat="1" ht="115.5" hidden="1" customHeight="1">
      <c r="A187" s="342" t="s">
        <v>1437</v>
      </c>
      <c r="B187" s="253" t="s">
        <v>213</v>
      </c>
      <c r="C187" s="328">
        <v>42661</v>
      </c>
      <c r="D187" s="328" t="s">
        <v>4307</v>
      </c>
      <c r="E187" s="342" t="s">
        <v>1098</v>
      </c>
      <c r="F187" s="301" t="s">
        <v>6778</v>
      </c>
      <c r="G187" s="44" t="s">
        <v>347</v>
      </c>
      <c r="H187" s="44" t="s">
        <v>348</v>
      </c>
      <c r="I187" s="44" t="s">
        <v>349</v>
      </c>
      <c r="J187" s="253" t="s">
        <v>350</v>
      </c>
      <c r="K187" s="340">
        <v>1</v>
      </c>
      <c r="L187" s="825" t="s">
        <v>296</v>
      </c>
      <c r="M187" s="825">
        <v>42735</v>
      </c>
      <c r="N187" s="275">
        <f t="shared" si="5"/>
        <v>13</v>
      </c>
      <c r="O187" s="393">
        <v>1</v>
      </c>
      <c r="P187" s="301" t="s">
        <v>48</v>
      </c>
      <c r="Q187" s="301"/>
      <c r="R187" s="396" t="s">
        <v>2564</v>
      </c>
      <c r="S187" s="387">
        <f t="shared" si="4"/>
        <v>307</v>
      </c>
      <c r="T187" s="273" t="s">
        <v>8935</v>
      </c>
      <c r="U187" s="396" t="s">
        <v>2564</v>
      </c>
      <c r="V187" s="44" t="s">
        <v>2578</v>
      </c>
      <c r="W187" s="44" t="s">
        <v>2578</v>
      </c>
      <c r="X187" s="44" t="s">
        <v>2578</v>
      </c>
      <c r="Y187" s="44" t="s">
        <v>2578</v>
      </c>
      <c r="Z187" s="44" t="s">
        <v>2578</v>
      </c>
      <c r="AA187" s="44" t="s">
        <v>2578</v>
      </c>
      <c r="AB187" s="44" t="s">
        <v>2578</v>
      </c>
      <c r="AC187" s="44" t="s">
        <v>2578</v>
      </c>
      <c r="AD187" s="44" t="s">
        <v>2578</v>
      </c>
      <c r="AE187" s="44" t="s">
        <v>2578</v>
      </c>
      <c r="AF187" s="44" t="s">
        <v>2578</v>
      </c>
      <c r="AG187" s="44" t="s">
        <v>2578</v>
      </c>
      <c r="AH187" s="44" t="s">
        <v>2578</v>
      </c>
      <c r="AI187" s="44" t="s">
        <v>2578</v>
      </c>
      <c r="AJ187" s="44" t="s">
        <v>2578</v>
      </c>
      <c r="AK187" s="44" t="s">
        <v>2578</v>
      </c>
      <c r="AL187" s="44" t="s">
        <v>2622</v>
      </c>
      <c r="AM187" s="44" t="s">
        <v>2578</v>
      </c>
      <c r="AN187" s="44" t="s">
        <v>2622</v>
      </c>
      <c r="AO187" s="44" t="s">
        <v>2578</v>
      </c>
      <c r="AP187" s="44" t="s">
        <v>1153</v>
      </c>
      <c r="AQ187" s="44" t="s">
        <v>2578</v>
      </c>
      <c r="AR187" s="44" t="s">
        <v>1153</v>
      </c>
      <c r="AS187" s="44" t="s">
        <v>2578</v>
      </c>
      <c r="AT187" s="44" t="s">
        <v>1153</v>
      </c>
      <c r="AU187" s="44" t="s">
        <v>2578</v>
      </c>
      <c r="AV187" s="44" t="s">
        <v>1153</v>
      </c>
      <c r="AW187" s="44" t="s">
        <v>2578</v>
      </c>
      <c r="AX187" s="44" t="s">
        <v>1153</v>
      </c>
      <c r="AY187" s="44" t="s">
        <v>2578</v>
      </c>
      <c r="AZ187" s="269" t="s">
        <v>781</v>
      </c>
      <c r="BA187" s="336">
        <v>42916</v>
      </c>
      <c r="BB187" s="269" t="s">
        <v>4408</v>
      </c>
      <c r="BC187" s="340"/>
      <c r="BD187" s="332"/>
      <c r="BE187" s="332"/>
      <c r="BF187" s="332"/>
      <c r="BG187" s="332"/>
      <c r="BH187" s="280" t="s">
        <v>956</v>
      </c>
      <c r="BI187" s="340"/>
      <c r="BJ187" s="340"/>
      <c r="BO187" s="301"/>
      <c r="BP187" s="301"/>
      <c r="BQ187" s="301"/>
      <c r="BR187" s="301"/>
    </row>
    <row r="188" spans="1:70" s="298" customFormat="1" ht="115.5" hidden="1" customHeight="1">
      <c r="A188" s="342" t="s">
        <v>1438</v>
      </c>
      <c r="B188" s="253" t="s">
        <v>213</v>
      </c>
      <c r="C188" s="328">
        <v>42661</v>
      </c>
      <c r="D188" s="328" t="s">
        <v>4307</v>
      </c>
      <c r="E188" s="342" t="s">
        <v>1098</v>
      </c>
      <c r="F188" s="301" t="s">
        <v>6778</v>
      </c>
      <c r="G188" s="44" t="s">
        <v>347</v>
      </c>
      <c r="H188" s="44" t="s">
        <v>8936</v>
      </c>
      <c r="I188" s="44" t="s">
        <v>351</v>
      </c>
      <c r="J188" s="253" t="s">
        <v>352</v>
      </c>
      <c r="K188" s="340">
        <v>1</v>
      </c>
      <c r="L188" s="825" t="s">
        <v>353</v>
      </c>
      <c r="M188" s="825">
        <v>42704</v>
      </c>
      <c r="N188" s="275">
        <f t="shared" si="5"/>
        <v>5</v>
      </c>
      <c r="O188" s="393">
        <v>1</v>
      </c>
      <c r="P188" s="301" t="s">
        <v>48</v>
      </c>
      <c r="Q188" s="301"/>
      <c r="R188" s="273" t="s">
        <v>2574</v>
      </c>
      <c r="S188" s="387">
        <f t="shared" si="4"/>
        <v>135</v>
      </c>
      <c r="T188" s="273" t="s">
        <v>2580</v>
      </c>
      <c r="U188" s="301" t="s">
        <v>2576</v>
      </c>
      <c r="V188" s="301" t="s">
        <v>2576</v>
      </c>
      <c r="W188" s="301" t="s">
        <v>2576</v>
      </c>
      <c r="X188" s="301" t="s">
        <v>2576</v>
      </c>
      <c r="Y188" s="301" t="s">
        <v>2576</v>
      </c>
      <c r="Z188" s="301" t="s">
        <v>2576</v>
      </c>
      <c r="AA188" s="301" t="s">
        <v>2576</v>
      </c>
      <c r="AB188" s="301" t="s">
        <v>2576</v>
      </c>
      <c r="AC188" s="301" t="s">
        <v>2576</v>
      </c>
      <c r="AD188" s="301" t="s">
        <v>2576</v>
      </c>
      <c r="AE188" s="301" t="s">
        <v>2576</v>
      </c>
      <c r="AF188" s="301" t="s">
        <v>2576</v>
      </c>
      <c r="AG188" s="301" t="s">
        <v>2576</v>
      </c>
      <c r="AH188" s="301" t="s">
        <v>2576</v>
      </c>
      <c r="AI188" s="301" t="s">
        <v>2576</v>
      </c>
      <c r="AJ188" s="301" t="s">
        <v>2576</v>
      </c>
      <c r="AK188" s="301" t="s">
        <v>2576</v>
      </c>
      <c r="AL188" s="301" t="s">
        <v>2622</v>
      </c>
      <c r="AM188" s="301" t="s">
        <v>2576</v>
      </c>
      <c r="AN188" s="301" t="s">
        <v>2622</v>
      </c>
      <c r="AO188" s="301" t="s">
        <v>2576</v>
      </c>
      <c r="AP188" s="301" t="s">
        <v>1153</v>
      </c>
      <c r="AQ188" s="301" t="s">
        <v>2576</v>
      </c>
      <c r="AR188" s="301" t="s">
        <v>1153</v>
      </c>
      <c r="AS188" s="301" t="s">
        <v>2576</v>
      </c>
      <c r="AT188" s="301" t="s">
        <v>1153</v>
      </c>
      <c r="AU188" s="301" t="s">
        <v>2576</v>
      </c>
      <c r="AV188" s="301" t="s">
        <v>1153</v>
      </c>
      <c r="AW188" s="301" t="s">
        <v>2576</v>
      </c>
      <c r="AX188" s="301" t="s">
        <v>1153</v>
      </c>
      <c r="AY188" s="301" t="s">
        <v>2576</v>
      </c>
      <c r="AZ188" s="269" t="s">
        <v>781</v>
      </c>
      <c r="BA188" s="336">
        <v>42735</v>
      </c>
      <c r="BB188" s="269" t="s">
        <v>4408</v>
      </c>
      <c r="BC188" s="340"/>
      <c r="BD188" s="332"/>
      <c r="BE188" s="332"/>
      <c r="BF188" s="332"/>
      <c r="BG188" s="332"/>
      <c r="BH188" s="280" t="s">
        <v>956</v>
      </c>
      <c r="BI188" s="340"/>
      <c r="BJ188" s="340"/>
      <c r="BO188" s="301"/>
      <c r="BP188" s="301"/>
      <c r="BQ188" s="301"/>
      <c r="BR188" s="301"/>
    </row>
    <row r="189" spans="1:70" s="298" customFormat="1" ht="115.5" hidden="1" customHeight="1">
      <c r="A189" s="342" t="s">
        <v>1439</v>
      </c>
      <c r="B189" s="253" t="s">
        <v>213</v>
      </c>
      <c r="C189" s="328">
        <v>42661</v>
      </c>
      <c r="D189" s="328" t="s">
        <v>4308</v>
      </c>
      <c r="E189" s="342" t="s">
        <v>1099</v>
      </c>
      <c r="F189" s="301" t="s">
        <v>6779</v>
      </c>
      <c r="G189" s="44" t="s">
        <v>306</v>
      </c>
      <c r="H189" s="44" t="s">
        <v>307</v>
      </c>
      <c r="I189" s="44" t="s">
        <v>308</v>
      </c>
      <c r="J189" s="253" t="s">
        <v>309</v>
      </c>
      <c r="K189" s="340">
        <v>1</v>
      </c>
      <c r="L189" s="825" t="s">
        <v>296</v>
      </c>
      <c r="M189" s="825">
        <v>42735</v>
      </c>
      <c r="N189" s="275">
        <f t="shared" si="5"/>
        <v>13</v>
      </c>
      <c r="O189" s="393">
        <v>1</v>
      </c>
      <c r="P189" s="301" t="s">
        <v>48</v>
      </c>
      <c r="Q189" s="301"/>
      <c r="R189" s="301" t="s">
        <v>310</v>
      </c>
      <c r="S189" s="387">
        <f t="shared" si="4"/>
        <v>234</v>
      </c>
      <c r="T189" s="395" t="s">
        <v>8935</v>
      </c>
      <c r="U189" s="396" t="s">
        <v>2565</v>
      </c>
      <c r="V189" s="301"/>
      <c r="W189" s="253"/>
      <c r="X189" s="253"/>
      <c r="Y189" s="253"/>
      <c r="Z189" s="253"/>
      <c r="AA189" s="301" t="s">
        <v>310</v>
      </c>
      <c r="AB189" s="44" t="s">
        <v>16</v>
      </c>
      <c r="AC189" s="44" t="s">
        <v>16</v>
      </c>
      <c r="AD189" s="44" t="s">
        <v>16</v>
      </c>
      <c r="AE189" s="392" t="s">
        <v>16</v>
      </c>
      <c r="AF189" s="44" t="s">
        <v>1818</v>
      </c>
      <c r="AG189" s="44" t="s">
        <v>1821</v>
      </c>
      <c r="AH189" s="44" t="s">
        <v>1818</v>
      </c>
      <c r="AI189" s="44" t="s">
        <v>1821</v>
      </c>
      <c r="AJ189" s="44" t="s">
        <v>1821</v>
      </c>
      <c r="AK189" s="44" t="s">
        <v>1821</v>
      </c>
      <c r="AL189" s="44" t="s">
        <v>2622</v>
      </c>
      <c r="AM189" s="44" t="s">
        <v>1821</v>
      </c>
      <c r="AN189" s="44" t="s">
        <v>2622</v>
      </c>
      <c r="AO189" s="44" t="s">
        <v>1821</v>
      </c>
      <c r="AP189" s="44" t="s">
        <v>1153</v>
      </c>
      <c r="AQ189" s="44" t="s">
        <v>1821</v>
      </c>
      <c r="AR189" s="44" t="s">
        <v>1153</v>
      </c>
      <c r="AS189" s="44" t="s">
        <v>1821</v>
      </c>
      <c r="AT189" s="44" t="s">
        <v>1153</v>
      </c>
      <c r="AU189" s="44" t="s">
        <v>1821</v>
      </c>
      <c r="AV189" s="44" t="s">
        <v>1153</v>
      </c>
      <c r="AW189" s="44" t="s">
        <v>1821</v>
      </c>
      <c r="AX189" s="44" t="s">
        <v>1153</v>
      </c>
      <c r="AY189" s="44" t="s">
        <v>1821</v>
      </c>
      <c r="AZ189" s="269" t="s">
        <v>781</v>
      </c>
      <c r="BA189" s="336">
        <v>43577</v>
      </c>
      <c r="BB189" s="269" t="s">
        <v>4408</v>
      </c>
      <c r="BC189" s="340"/>
      <c r="BD189" s="332"/>
      <c r="BE189" s="332"/>
      <c r="BF189" s="332"/>
      <c r="BG189" s="332"/>
      <c r="BH189" s="280" t="s">
        <v>956</v>
      </c>
      <c r="BI189" s="340"/>
      <c r="BJ189" s="340"/>
      <c r="BO189" s="301"/>
      <c r="BP189" s="301"/>
      <c r="BQ189" s="301"/>
      <c r="BR189" s="301"/>
    </row>
    <row r="190" spans="1:70" s="298" customFormat="1" ht="115.5" hidden="1" customHeight="1">
      <c r="A190" s="342" t="s">
        <v>1440</v>
      </c>
      <c r="B190" s="253" t="s">
        <v>213</v>
      </c>
      <c r="C190" s="328">
        <v>42661</v>
      </c>
      <c r="D190" s="328" t="s">
        <v>4405</v>
      </c>
      <c r="E190" s="342" t="s">
        <v>1100</v>
      </c>
      <c r="F190" s="301" t="s">
        <v>8937</v>
      </c>
      <c r="G190" s="44" t="s">
        <v>209</v>
      </c>
      <c r="H190" s="44" t="s">
        <v>209</v>
      </c>
      <c r="I190" s="44" t="s">
        <v>210</v>
      </c>
      <c r="J190" s="253" t="s">
        <v>297</v>
      </c>
      <c r="K190" s="340">
        <v>1</v>
      </c>
      <c r="L190" s="825" t="s">
        <v>212</v>
      </c>
      <c r="M190" s="825">
        <v>43069</v>
      </c>
      <c r="N190" s="275">
        <f t="shared" si="5"/>
        <v>9</v>
      </c>
      <c r="O190" s="393">
        <v>1</v>
      </c>
      <c r="P190" s="301" t="s">
        <v>44</v>
      </c>
      <c r="Q190" s="301" t="s">
        <v>45</v>
      </c>
      <c r="R190" s="273" t="s">
        <v>2575</v>
      </c>
      <c r="S190" s="387">
        <f t="shared" si="4"/>
        <v>186</v>
      </c>
      <c r="T190" s="395" t="s">
        <v>2577</v>
      </c>
      <c r="U190" s="396" t="s">
        <v>2566</v>
      </c>
      <c r="V190" s="44" t="s">
        <v>1135</v>
      </c>
      <c r="W190" s="44" t="s">
        <v>1135</v>
      </c>
      <c r="X190" s="44" t="s">
        <v>1135</v>
      </c>
      <c r="Y190" s="44" t="s">
        <v>1135</v>
      </c>
      <c r="Z190" s="44" t="s">
        <v>1135</v>
      </c>
      <c r="AA190" s="44" t="s">
        <v>1135</v>
      </c>
      <c r="AB190" s="44" t="s">
        <v>1135</v>
      </c>
      <c r="AC190" s="44" t="s">
        <v>1135</v>
      </c>
      <c r="AD190" s="44" t="s">
        <v>1135</v>
      </c>
      <c r="AE190" s="44" t="s">
        <v>1135</v>
      </c>
      <c r="AF190" s="44" t="s">
        <v>1153</v>
      </c>
      <c r="AG190" s="44" t="s">
        <v>1135</v>
      </c>
      <c r="AH190" s="44" t="s">
        <v>1153</v>
      </c>
      <c r="AI190" s="44" t="s">
        <v>1135</v>
      </c>
      <c r="AJ190" s="44" t="s">
        <v>1153</v>
      </c>
      <c r="AK190" s="44" t="s">
        <v>1135</v>
      </c>
      <c r="AL190" s="44" t="s">
        <v>1153</v>
      </c>
      <c r="AM190" s="44" t="s">
        <v>1135</v>
      </c>
      <c r="AN190" s="44" t="s">
        <v>1153</v>
      </c>
      <c r="AO190" s="44" t="s">
        <v>1135</v>
      </c>
      <c r="AP190" s="44" t="s">
        <v>1153</v>
      </c>
      <c r="AQ190" s="44" t="s">
        <v>1135</v>
      </c>
      <c r="AR190" s="44" t="s">
        <v>1153</v>
      </c>
      <c r="AS190" s="44" t="s">
        <v>1135</v>
      </c>
      <c r="AT190" s="44" t="s">
        <v>1153</v>
      </c>
      <c r="AU190" s="44" t="s">
        <v>1135</v>
      </c>
      <c r="AV190" s="44" t="s">
        <v>1153</v>
      </c>
      <c r="AW190" s="44" t="s">
        <v>1135</v>
      </c>
      <c r="AX190" s="44" t="s">
        <v>1153</v>
      </c>
      <c r="AY190" s="44" t="s">
        <v>1135</v>
      </c>
      <c r="AZ190" s="269" t="s">
        <v>781</v>
      </c>
      <c r="BA190" s="336">
        <v>42916</v>
      </c>
      <c r="BB190" s="269" t="s">
        <v>4408</v>
      </c>
      <c r="BC190" s="340"/>
      <c r="BD190" s="332"/>
      <c r="BE190" s="332"/>
      <c r="BF190" s="332"/>
      <c r="BG190" s="332"/>
      <c r="BH190" s="280" t="s">
        <v>956</v>
      </c>
      <c r="BI190" s="340"/>
      <c r="BJ190" s="340"/>
      <c r="BO190" s="301"/>
      <c r="BP190" s="301"/>
      <c r="BQ190" s="301"/>
      <c r="BR190" s="301"/>
    </row>
    <row r="191" spans="1:70" s="298" customFormat="1" ht="115.5" hidden="1" customHeight="1">
      <c r="A191" s="342" t="s">
        <v>1441</v>
      </c>
      <c r="B191" s="253" t="s">
        <v>213</v>
      </c>
      <c r="C191" s="328">
        <v>42661</v>
      </c>
      <c r="D191" s="328" t="s">
        <v>4405</v>
      </c>
      <c r="E191" s="342" t="s">
        <v>1100</v>
      </c>
      <c r="F191" s="301" t="s">
        <v>8937</v>
      </c>
      <c r="G191" s="44" t="s">
        <v>209</v>
      </c>
      <c r="H191" s="44" t="s">
        <v>209</v>
      </c>
      <c r="I191" s="44" t="s">
        <v>210</v>
      </c>
      <c r="J191" s="253" t="s">
        <v>211</v>
      </c>
      <c r="K191" s="340">
        <v>1</v>
      </c>
      <c r="L191" s="825" t="s">
        <v>212</v>
      </c>
      <c r="M191" s="825">
        <v>43069</v>
      </c>
      <c r="N191" s="275">
        <f t="shared" si="5"/>
        <v>9</v>
      </c>
      <c r="O191" s="393">
        <v>1</v>
      </c>
      <c r="P191" s="301" t="s">
        <v>44</v>
      </c>
      <c r="Q191" s="301" t="s">
        <v>214</v>
      </c>
      <c r="R191" s="396" t="s">
        <v>2567</v>
      </c>
      <c r="S191" s="387">
        <f t="shared" si="4"/>
        <v>373</v>
      </c>
      <c r="T191" s="395" t="s">
        <v>2577</v>
      </c>
      <c r="U191" s="396" t="s">
        <v>2567</v>
      </c>
      <c r="V191" s="301"/>
      <c r="W191" s="253"/>
      <c r="X191" s="253"/>
      <c r="Y191" s="253"/>
      <c r="Z191" s="253"/>
      <c r="AA191" s="44" t="s">
        <v>215</v>
      </c>
      <c r="AB191" s="44" t="s">
        <v>16</v>
      </c>
      <c r="AC191" s="44" t="s">
        <v>16</v>
      </c>
      <c r="AD191" s="44" t="s">
        <v>16</v>
      </c>
      <c r="AE191" s="44" t="s">
        <v>16</v>
      </c>
      <c r="AF191" s="44" t="s">
        <v>1818</v>
      </c>
      <c r="AG191" s="44" t="s">
        <v>1821</v>
      </c>
      <c r="AH191" s="44" t="s">
        <v>1818</v>
      </c>
      <c r="AI191" s="44" t="s">
        <v>1821</v>
      </c>
      <c r="AJ191" s="44" t="s">
        <v>1821</v>
      </c>
      <c r="AK191" s="44" t="s">
        <v>1821</v>
      </c>
      <c r="AL191" s="44" t="s">
        <v>2622</v>
      </c>
      <c r="AM191" s="44" t="s">
        <v>1821</v>
      </c>
      <c r="AN191" s="44" t="s">
        <v>2622</v>
      </c>
      <c r="AO191" s="44" t="s">
        <v>1821</v>
      </c>
      <c r="AP191" s="44" t="s">
        <v>1153</v>
      </c>
      <c r="AQ191" s="44" t="s">
        <v>1821</v>
      </c>
      <c r="AR191" s="44" t="s">
        <v>1153</v>
      </c>
      <c r="AS191" s="44" t="s">
        <v>1821</v>
      </c>
      <c r="AT191" s="44" t="s">
        <v>1153</v>
      </c>
      <c r="AU191" s="44" t="s">
        <v>1821</v>
      </c>
      <c r="AV191" s="44" t="s">
        <v>1153</v>
      </c>
      <c r="AW191" s="44" t="s">
        <v>1821</v>
      </c>
      <c r="AX191" s="44" t="s">
        <v>1153</v>
      </c>
      <c r="AY191" s="44" t="s">
        <v>1821</v>
      </c>
      <c r="AZ191" s="269" t="s">
        <v>781</v>
      </c>
      <c r="BA191" s="336">
        <v>43577</v>
      </c>
      <c r="BB191" s="269" t="s">
        <v>4408</v>
      </c>
      <c r="BC191" s="340"/>
      <c r="BD191" s="332"/>
      <c r="BE191" s="332"/>
      <c r="BF191" s="332"/>
      <c r="BG191" s="332"/>
      <c r="BH191" s="280" t="s">
        <v>956</v>
      </c>
      <c r="BI191" s="340"/>
      <c r="BJ191" s="340"/>
      <c r="BO191" s="301"/>
      <c r="BP191" s="301"/>
      <c r="BQ191" s="301"/>
      <c r="BR191" s="301"/>
    </row>
    <row r="192" spans="1:70" s="298" customFormat="1" ht="115.5" hidden="1" customHeight="1">
      <c r="A192" s="342" t="s">
        <v>1442</v>
      </c>
      <c r="B192" s="253" t="s">
        <v>213</v>
      </c>
      <c r="C192" s="328">
        <v>42661</v>
      </c>
      <c r="D192" s="328" t="s">
        <v>4307</v>
      </c>
      <c r="E192" s="342" t="s">
        <v>1101</v>
      </c>
      <c r="F192" s="301" t="s">
        <v>6780</v>
      </c>
      <c r="G192" s="44" t="s">
        <v>311</v>
      </c>
      <c r="H192" s="44" t="s">
        <v>312</v>
      </c>
      <c r="I192" s="44" t="s">
        <v>313</v>
      </c>
      <c r="J192" s="253" t="s">
        <v>314</v>
      </c>
      <c r="K192" s="340">
        <v>1</v>
      </c>
      <c r="L192" s="825" t="s">
        <v>279</v>
      </c>
      <c r="M192" s="825">
        <v>43008</v>
      </c>
      <c r="N192" s="275">
        <f t="shared" si="5"/>
        <v>44</v>
      </c>
      <c r="O192" s="393">
        <v>1</v>
      </c>
      <c r="P192" s="301" t="s">
        <v>60</v>
      </c>
      <c r="Q192" s="301"/>
      <c r="R192" s="396" t="s">
        <v>2568</v>
      </c>
      <c r="S192" s="387">
        <f t="shared" si="4"/>
        <v>112</v>
      </c>
      <c r="T192" s="395" t="s">
        <v>2577</v>
      </c>
      <c r="U192" s="396" t="s">
        <v>2568</v>
      </c>
      <c r="V192" s="301"/>
      <c r="W192" s="253"/>
      <c r="X192" s="253"/>
      <c r="Y192" s="253"/>
      <c r="Z192" s="253"/>
      <c r="AA192" s="44" t="s">
        <v>315</v>
      </c>
      <c r="AB192" s="44" t="s">
        <v>16</v>
      </c>
      <c r="AC192" s="44" t="s">
        <v>16</v>
      </c>
      <c r="AD192" s="44" t="s">
        <v>16</v>
      </c>
      <c r="AE192" s="44" t="s">
        <v>16</v>
      </c>
      <c r="AF192" s="44" t="s">
        <v>1818</v>
      </c>
      <c r="AG192" s="44" t="s">
        <v>1821</v>
      </c>
      <c r="AH192" s="44" t="s">
        <v>1818</v>
      </c>
      <c r="AI192" s="44" t="s">
        <v>1821</v>
      </c>
      <c r="AJ192" s="44" t="s">
        <v>1821</v>
      </c>
      <c r="AK192" s="44" t="s">
        <v>1821</v>
      </c>
      <c r="AL192" s="44" t="s">
        <v>2622</v>
      </c>
      <c r="AM192" s="44" t="s">
        <v>1821</v>
      </c>
      <c r="AN192" s="44" t="s">
        <v>2622</v>
      </c>
      <c r="AO192" s="44" t="s">
        <v>1821</v>
      </c>
      <c r="AP192" s="44" t="s">
        <v>1153</v>
      </c>
      <c r="AQ192" s="44" t="s">
        <v>1821</v>
      </c>
      <c r="AR192" s="44" t="s">
        <v>1153</v>
      </c>
      <c r="AS192" s="44" t="s">
        <v>1821</v>
      </c>
      <c r="AT192" s="44" t="s">
        <v>1153</v>
      </c>
      <c r="AU192" s="44" t="s">
        <v>1821</v>
      </c>
      <c r="AV192" s="44" t="s">
        <v>1153</v>
      </c>
      <c r="AW192" s="44" t="s">
        <v>1821</v>
      </c>
      <c r="AX192" s="44" t="s">
        <v>1153</v>
      </c>
      <c r="AY192" s="44" t="s">
        <v>1821</v>
      </c>
      <c r="AZ192" s="269" t="s">
        <v>781</v>
      </c>
      <c r="BA192" s="336">
        <v>43577</v>
      </c>
      <c r="BB192" s="269" t="s">
        <v>4408</v>
      </c>
      <c r="BC192" s="340"/>
      <c r="BD192" s="332"/>
      <c r="BE192" s="332"/>
      <c r="BF192" s="332"/>
      <c r="BG192" s="332"/>
      <c r="BH192" s="280" t="s">
        <v>956</v>
      </c>
      <c r="BI192" s="340"/>
      <c r="BJ192" s="340"/>
      <c r="BO192" s="301"/>
      <c r="BP192" s="301"/>
      <c r="BQ192" s="301"/>
      <c r="BR192" s="301"/>
    </row>
    <row r="193" spans="1:70" s="298" customFormat="1" ht="115.5" hidden="1" customHeight="1">
      <c r="A193" s="342" t="s">
        <v>1443</v>
      </c>
      <c r="B193" s="253" t="s">
        <v>213</v>
      </c>
      <c r="C193" s="328">
        <v>42661</v>
      </c>
      <c r="D193" s="328" t="s">
        <v>4307</v>
      </c>
      <c r="E193" s="342" t="s">
        <v>1103</v>
      </c>
      <c r="F193" s="301" t="s">
        <v>6781</v>
      </c>
      <c r="G193" s="44" t="s">
        <v>354</v>
      </c>
      <c r="H193" s="44" t="s">
        <v>355</v>
      </c>
      <c r="I193" s="44" t="s">
        <v>356</v>
      </c>
      <c r="J193" s="253" t="s">
        <v>357</v>
      </c>
      <c r="K193" s="340">
        <v>1</v>
      </c>
      <c r="L193" s="825" t="s">
        <v>279</v>
      </c>
      <c r="M193" s="825">
        <v>42735</v>
      </c>
      <c r="N193" s="275">
        <f t="shared" si="5"/>
        <v>5</v>
      </c>
      <c r="O193" s="393">
        <v>1</v>
      </c>
      <c r="P193" s="301" t="s">
        <v>60</v>
      </c>
      <c r="Q193" s="301"/>
      <c r="R193" s="395" t="s">
        <v>2575</v>
      </c>
      <c r="S193" s="387">
        <f t="shared" si="4"/>
        <v>186</v>
      </c>
      <c r="T193" s="395" t="s">
        <v>2575</v>
      </c>
      <c r="U193" s="301" t="s">
        <v>2576</v>
      </c>
      <c r="V193" s="301" t="s">
        <v>2576</v>
      </c>
      <c r="W193" s="301" t="s">
        <v>2576</v>
      </c>
      <c r="X193" s="301" t="s">
        <v>2576</v>
      </c>
      <c r="Y193" s="301" t="s">
        <v>2576</v>
      </c>
      <c r="Z193" s="301" t="s">
        <v>2576</v>
      </c>
      <c r="AA193" s="301" t="s">
        <v>2576</v>
      </c>
      <c r="AB193" s="301" t="s">
        <v>2576</v>
      </c>
      <c r="AC193" s="301" t="s">
        <v>2576</v>
      </c>
      <c r="AD193" s="301" t="s">
        <v>2576</v>
      </c>
      <c r="AE193" s="301" t="s">
        <v>2576</v>
      </c>
      <c r="AF193" s="301" t="s">
        <v>2576</v>
      </c>
      <c r="AG193" s="301" t="s">
        <v>2576</v>
      </c>
      <c r="AH193" s="301" t="s">
        <v>2576</v>
      </c>
      <c r="AI193" s="301" t="s">
        <v>2576</v>
      </c>
      <c r="AJ193" s="301" t="s">
        <v>2576</v>
      </c>
      <c r="AK193" s="301" t="s">
        <v>2576</v>
      </c>
      <c r="AL193" s="301" t="s">
        <v>2622</v>
      </c>
      <c r="AM193" s="301" t="s">
        <v>2576</v>
      </c>
      <c r="AN193" s="301" t="s">
        <v>2622</v>
      </c>
      <c r="AO193" s="301" t="s">
        <v>2576</v>
      </c>
      <c r="AP193" s="301" t="s">
        <v>1153</v>
      </c>
      <c r="AQ193" s="301" t="s">
        <v>2576</v>
      </c>
      <c r="AR193" s="301" t="s">
        <v>1153</v>
      </c>
      <c r="AS193" s="301" t="s">
        <v>2576</v>
      </c>
      <c r="AT193" s="301" t="s">
        <v>1153</v>
      </c>
      <c r="AU193" s="301" t="s">
        <v>2576</v>
      </c>
      <c r="AV193" s="301" t="s">
        <v>1153</v>
      </c>
      <c r="AW193" s="301" t="s">
        <v>2576</v>
      </c>
      <c r="AX193" s="301" t="s">
        <v>1153</v>
      </c>
      <c r="AY193" s="301" t="s">
        <v>2576</v>
      </c>
      <c r="AZ193" s="269" t="s">
        <v>781</v>
      </c>
      <c r="BA193" s="336">
        <v>42735</v>
      </c>
      <c r="BB193" s="269" t="s">
        <v>4408</v>
      </c>
      <c r="BC193" s="340"/>
      <c r="BD193" s="332"/>
      <c r="BE193" s="332"/>
      <c r="BF193" s="332"/>
      <c r="BG193" s="332"/>
      <c r="BH193" s="280" t="s">
        <v>956</v>
      </c>
      <c r="BI193" s="340"/>
      <c r="BJ193" s="340"/>
      <c r="BO193" s="301"/>
      <c r="BP193" s="301"/>
      <c r="BQ193" s="301"/>
      <c r="BR193" s="301"/>
    </row>
    <row r="194" spans="1:70" s="298" customFormat="1" ht="115.5" hidden="1" customHeight="1">
      <c r="A194" s="342" t="s">
        <v>1444</v>
      </c>
      <c r="B194" s="253" t="s">
        <v>213</v>
      </c>
      <c r="C194" s="328">
        <v>42661</v>
      </c>
      <c r="D194" s="328" t="s">
        <v>4307</v>
      </c>
      <c r="E194" s="342" t="s">
        <v>1104</v>
      </c>
      <c r="F194" s="301" t="s">
        <v>6782</v>
      </c>
      <c r="G194" s="44" t="s">
        <v>354</v>
      </c>
      <c r="H194" s="44" t="s">
        <v>355</v>
      </c>
      <c r="I194" s="44" t="s">
        <v>356</v>
      </c>
      <c r="J194" s="253" t="s">
        <v>357</v>
      </c>
      <c r="K194" s="340">
        <v>1</v>
      </c>
      <c r="L194" s="825" t="s">
        <v>279</v>
      </c>
      <c r="M194" s="825">
        <v>42735</v>
      </c>
      <c r="N194" s="275">
        <f t="shared" si="5"/>
        <v>5</v>
      </c>
      <c r="O194" s="393">
        <v>1</v>
      </c>
      <c r="P194" s="301" t="s">
        <v>116</v>
      </c>
      <c r="Q194" s="301" t="s">
        <v>60</v>
      </c>
      <c r="R194" s="395" t="s">
        <v>2575</v>
      </c>
      <c r="S194" s="387">
        <f t="shared" si="4"/>
        <v>186</v>
      </c>
      <c r="T194" s="395" t="s">
        <v>2575</v>
      </c>
      <c r="U194" s="301" t="s">
        <v>2576</v>
      </c>
      <c r="V194" s="301" t="s">
        <v>2576</v>
      </c>
      <c r="W194" s="301" t="s">
        <v>2576</v>
      </c>
      <c r="X194" s="301" t="s">
        <v>2576</v>
      </c>
      <c r="Y194" s="301" t="s">
        <v>2576</v>
      </c>
      <c r="Z194" s="301" t="s">
        <v>2576</v>
      </c>
      <c r="AA194" s="301" t="s">
        <v>2576</v>
      </c>
      <c r="AB194" s="301" t="s">
        <v>2576</v>
      </c>
      <c r="AC194" s="301" t="s">
        <v>2576</v>
      </c>
      <c r="AD194" s="301" t="s">
        <v>2576</v>
      </c>
      <c r="AE194" s="301" t="s">
        <v>2576</v>
      </c>
      <c r="AF194" s="301" t="s">
        <v>2576</v>
      </c>
      <c r="AG194" s="301" t="s">
        <v>2576</v>
      </c>
      <c r="AH194" s="301" t="s">
        <v>2576</v>
      </c>
      <c r="AI194" s="301" t="s">
        <v>2576</v>
      </c>
      <c r="AJ194" s="301" t="s">
        <v>2576</v>
      </c>
      <c r="AK194" s="301" t="s">
        <v>2576</v>
      </c>
      <c r="AL194" s="301" t="s">
        <v>2622</v>
      </c>
      <c r="AM194" s="301" t="s">
        <v>2576</v>
      </c>
      <c r="AN194" s="301" t="s">
        <v>2622</v>
      </c>
      <c r="AO194" s="301" t="s">
        <v>2576</v>
      </c>
      <c r="AP194" s="301" t="s">
        <v>1153</v>
      </c>
      <c r="AQ194" s="301" t="s">
        <v>2576</v>
      </c>
      <c r="AR194" s="301" t="s">
        <v>1153</v>
      </c>
      <c r="AS194" s="301" t="s">
        <v>2576</v>
      </c>
      <c r="AT194" s="301" t="s">
        <v>1153</v>
      </c>
      <c r="AU194" s="301" t="s">
        <v>2576</v>
      </c>
      <c r="AV194" s="301" t="s">
        <v>1153</v>
      </c>
      <c r="AW194" s="301" t="s">
        <v>2576</v>
      </c>
      <c r="AX194" s="301" t="s">
        <v>1153</v>
      </c>
      <c r="AY194" s="301" t="s">
        <v>2576</v>
      </c>
      <c r="AZ194" s="269" t="s">
        <v>781</v>
      </c>
      <c r="BA194" s="336">
        <v>42735</v>
      </c>
      <c r="BB194" s="269" t="s">
        <v>4408</v>
      </c>
      <c r="BC194" s="340"/>
      <c r="BD194" s="332"/>
      <c r="BE194" s="332"/>
      <c r="BF194" s="332"/>
      <c r="BG194" s="332"/>
      <c r="BH194" s="280" t="s">
        <v>956</v>
      </c>
      <c r="BI194" s="340"/>
      <c r="BJ194" s="340"/>
      <c r="BO194" s="301"/>
      <c r="BP194" s="301"/>
      <c r="BQ194" s="301"/>
      <c r="BR194" s="301"/>
    </row>
    <row r="195" spans="1:70" s="298" customFormat="1" ht="115.5" hidden="1" customHeight="1">
      <c r="A195" s="342" t="s">
        <v>1445</v>
      </c>
      <c r="B195" s="253" t="s">
        <v>213</v>
      </c>
      <c r="C195" s="328">
        <v>42661</v>
      </c>
      <c r="D195" s="328" t="s">
        <v>4308</v>
      </c>
      <c r="E195" s="342" t="s">
        <v>1105</v>
      </c>
      <c r="F195" s="301" t="s">
        <v>6783</v>
      </c>
      <c r="G195" s="44" t="s">
        <v>358</v>
      </c>
      <c r="H195" s="44" t="s">
        <v>359</v>
      </c>
      <c r="I195" s="44" t="s">
        <v>360</v>
      </c>
      <c r="J195" s="253" t="s">
        <v>361</v>
      </c>
      <c r="K195" s="340">
        <v>1</v>
      </c>
      <c r="L195" s="825" t="s">
        <v>279</v>
      </c>
      <c r="M195" s="825">
        <v>43008</v>
      </c>
      <c r="N195" s="275">
        <f t="shared" si="5"/>
        <v>44</v>
      </c>
      <c r="O195" s="393">
        <v>1</v>
      </c>
      <c r="P195" s="301" t="s">
        <v>116</v>
      </c>
      <c r="Q195" s="301" t="s">
        <v>60</v>
      </c>
      <c r="R195" s="396" t="s">
        <v>2569</v>
      </c>
      <c r="S195" s="387">
        <f t="shared" ref="S195:S258" si="6">LEN(R195)</f>
        <v>206</v>
      </c>
      <c r="T195" s="395" t="s">
        <v>2577</v>
      </c>
      <c r="U195" s="396" t="s">
        <v>2569</v>
      </c>
      <c r="V195" s="301"/>
      <c r="W195" s="253"/>
      <c r="X195" s="253"/>
      <c r="Y195" s="253"/>
      <c r="Z195" s="253"/>
      <c r="AA195" s="44" t="s">
        <v>291</v>
      </c>
      <c r="AB195" s="44" t="s">
        <v>16</v>
      </c>
      <c r="AC195" s="44" t="s">
        <v>16</v>
      </c>
      <c r="AD195" s="44" t="s">
        <v>16</v>
      </c>
      <c r="AE195" s="44" t="s">
        <v>16</v>
      </c>
      <c r="AF195" s="44" t="s">
        <v>1818</v>
      </c>
      <c r="AG195" s="44" t="s">
        <v>1821</v>
      </c>
      <c r="AH195" s="44" t="s">
        <v>1818</v>
      </c>
      <c r="AI195" s="44" t="s">
        <v>1821</v>
      </c>
      <c r="AJ195" s="44" t="s">
        <v>1821</v>
      </c>
      <c r="AK195" s="44" t="s">
        <v>1821</v>
      </c>
      <c r="AL195" s="44" t="s">
        <v>2622</v>
      </c>
      <c r="AM195" s="44" t="s">
        <v>1821</v>
      </c>
      <c r="AN195" s="44" t="s">
        <v>2622</v>
      </c>
      <c r="AO195" s="44" t="s">
        <v>1821</v>
      </c>
      <c r="AP195" s="44" t="s">
        <v>1153</v>
      </c>
      <c r="AQ195" s="44" t="s">
        <v>1821</v>
      </c>
      <c r="AR195" s="44" t="s">
        <v>1153</v>
      </c>
      <c r="AS195" s="44" t="s">
        <v>1821</v>
      </c>
      <c r="AT195" s="44" t="s">
        <v>1153</v>
      </c>
      <c r="AU195" s="44" t="s">
        <v>1821</v>
      </c>
      <c r="AV195" s="44" t="s">
        <v>1153</v>
      </c>
      <c r="AW195" s="44" t="s">
        <v>1821</v>
      </c>
      <c r="AX195" s="44" t="s">
        <v>1153</v>
      </c>
      <c r="AY195" s="44" t="s">
        <v>1821</v>
      </c>
      <c r="AZ195" s="269" t="s">
        <v>781</v>
      </c>
      <c r="BA195" s="336">
        <v>43577</v>
      </c>
      <c r="BB195" s="269" t="s">
        <v>4408</v>
      </c>
      <c r="BC195" s="340"/>
      <c r="BD195" s="332"/>
      <c r="BE195" s="332"/>
      <c r="BF195" s="332"/>
      <c r="BG195" s="332"/>
      <c r="BH195" s="280" t="s">
        <v>956</v>
      </c>
      <c r="BI195" s="340"/>
      <c r="BJ195" s="340"/>
      <c r="BO195" s="301"/>
      <c r="BP195" s="301"/>
      <c r="BQ195" s="301"/>
      <c r="BR195" s="301"/>
    </row>
    <row r="196" spans="1:70" s="298" customFormat="1" ht="115.5" hidden="1" customHeight="1">
      <c r="A196" s="342" t="s">
        <v>1446</v>
      </c>
      <c r="B196" s="253" t="s">
        <v>213</v>
      </c>
      <c r="C196" s="328">
        <v>42661</v>
      </c>
      <c r="D196" s="328" t="s">
        <v>4308</v>
      </c>
      <c r="E196" s="342" t="s">
        <v>1106</v>
      </c>
      <c r="F196" s="301" t="s">
        <v>6784</v>
      </c>
      <c r="G196" s="44" t="s">
        <v>362</v>
      </c>
      <c r="H196" s="44" t="s">
        <v>355</v>
      </c>
      <c r="I196" s="44" t="s">
        <v>356</v>
      </c>
      <c r="J196" s="253" t="s">
        <v>357</v>
      </c>
      <c r="K196" s="340">
        <v>1</v>
      </c>
      <c r="L196" s="825" t="s">
        <v>279</v>
      </c>
      <c r="M196" s="825">
        <v>42735</v>
      </c>
      <c r="N196" s="275">
        <f t="shared" ref="N196:N259" si="7">+WEEKNUM(M196-L196)</f>
        <v>5</v>
      </c>
      <c r="O196" s="393">
        <v>1</v>
      </c>
      <c r="P196" s="301" t="s">
        <v>116</v>
      </c>
      <c r="Q196" s="301" t="s">
        <v>60</v>
      </c>
      <c r="R196" s="396" t="s">
        <v>2570</v>
      </c>
      <c r="S196" s="387">
        <f t="shared" si="6"/>
        <v>173</v>
      </c>
      <c r="T196" s="395" t="s">
        <v>2575</v>
      </c>
      <c r="U196" s="301" t="s">
        <v>2576</v>
      </c>
      <c r="V196" s="301" t="s">
        <v>2576</v>
      </c>
      <c r="W196" s="301" t="s">
        <v>2576</v>
      </c>
      <c r="X196" s="301" t="s">
        <v>2576</v>
      </c>
      <c r="Y196" s="301" t="s">
        <v>2576</v>
      </c>
      <c r="Z196" s="301" t="s">
        <v>2576</v>
      </c>
      <c r="AA196" s="301" t="s">
        <v>2576</v>
      </c>
      <c r="AB196" s="301" t="s">
        <v>2576</v>
      </c>
      <c r="AC196" s="301" t="s">
        <v>2576</v>
      </c>
      <c r="AD196" s="301" t="s">
        <v>2576</v>
      </c>
      <c r="AE196" s="301" t="s">
        <v>2576</v>
      </c>
      <c r="AF196" s="301" t="s">
        <v>2576</v>
      </c>
      <c r="AG196" s="301" t="s">
        <v>2576</v>
      </c>
      <c r="AH196" s="301" t="s">
        <v>2576</v>
      </c>
      <c r="AI196" s="301" t="s">
        <v>2576</v>
      </c>
      <c r="AJ196" s="301" t="s">
        <v>2576</v>
      </c>
      <c r="AK196" s="301" t="s">
        <v>2576</v>
      </c>
      <c r="AL196" s="301" t="s">
        <v>2622</v>
      </c>
      <c r="AM196" s="301" t="s">
        <v>2576</v>
      </c>
      <c r="AN196" s="301" t="s">
        <v>2622</v>
      </c>
      <c r="AO196" s="301" t="s">
        <v>2576</v>
      </c>
      <c r="AP196" s="301" t="s">
        <v>1153</v>
      </c>
      <c r="AQ196" s="301" t="s">
        <v>2576</v>
      </c>
      <c r="AR196" s="301" t="s">
        <v>1153</v>
      </c>
      <c r="AS196" s="301" t="s">
        <v>2576</v>
      </c>
      <c r="AT196" s="301" t="s">
        <v>1153</v>
      </c>
      <c r="AU196" s="301" t="s">
        <v>2576</v>
      </c>
      <c r="AV196" s="301" t="s">
        <v>1153</v>
      </c>
      <c r="AW196" s="301" t="s">
        <v>2576</v>
      </c>
      <c r="AX196" s="301" t="s">
        <v>1153</v>
      </c>
      <c r="AY196" s="301" t="s">
        <v>2576</v>
      </c>
      <c r="AZ196" s="269" t="s">
        <v>781</v>
      </c>
      <c r="BA196" s="336">
        <v>42735</v>
      </c>
      <c r="BB196" s="269" t="s">
        <v>4408</v>
      </c>
      <c r="BC196" s="340"/>
      <c r="BD196" s="332"/>
      <c r="BE196" s="332"/>
      <c r="BF196" s="332"/>
      <c r="BG196" s="332"/>
      <c r="BH196" s="280" t="s">
        <v>956</v>
      </c>
      <c r="BI196" s="340"/>
      <c r="BJ196" s="340"/>
      <c r="BO196" s="301"/>
      <c r="BP196" s="301"/>
      <c r="BQ196" s="301"/>
      <c r="BR196" s="301"/>
    </row>
    <row r="197" spans="1:70" s="298" customFormat="1" ht="115.5" hidden="1" customHeight="1">
      <c r="A197" s="342" t="s">
        <v>1447</v>
      </c>
      <c r="B197" s="253" t="s">
        <v>1326</v>
      </c>
      <c r="C197" s="328">
        <v>43131</v>
      </c>
      <c r="D197" s="328" t="s">
        <v>4308</v>
      </c>
      <c r="E197" s="342" t="s">
        <v>1020</v>
      </c>
      <c r="F197" s="404" t="s">
        <v>8938</v>
      </c>
      <c r="G197" s="392" t="s">
        <v>436</v>
      </c>
      <c r="H197" s="370" t="s">
        <v>437</v>
      </c>
      <c r="I197" s="392" t="s">
        <v>8939</v>
      </c>
      <c r="J197" s="317" t="s">
        <v>438</v>
      </c>
      <c r="K197" s="398">
        <v>1</v>
      </c>
      <c r="L197" s="826">
        <v>43146</v>
      </c>
      <c r="M197" s="826">
        <v>43464</v>
      </c>
      <c r="N197" s="275">
        <f t="shared" si="7"/>
        <v>46</v>
      </c>
      <c r="O197" s="389">
        <v>1</v>
      </c>
      <c r="P197" s="253" t="s">
        <v>1134</v>
      </c>
      <c r="Q197" s="253" t="s">
        <v>60</v>
      </c>
      <c r="R197" s="44" t="s">
        <v>919</v>
      </c>
      <c r="S197" s="387">
        <f t="shared" si="6"/>
        <v>385</v>
      </c>
      <c r="T197" s="253"/>
      <c r="U197" s="253"/>
      <c r="V197" s="253"/>
      <c r="W197" s="44" t="s">
        <v>953</v>
      </c>
      <c r="X197" s="253"/>
      <c r="Y197" s="253"/>
      <c r="Z197" s="253"/>
      <c r="AA197" s="392" t="s">
        <v>439</v>
      </c>
      <c r="AB197" s="392" t="s">
        <v>16</v>
      </c>
      <c r="AC197" s="370" t="s">
        <v>16</v>
      </c>
      <c r="AD197" s="392" t="s">
        <v>16</v>
      </c>
      <c r="AE197" s="44" t="s">
        <v>16</v>
      </c>
      <c r="AF197" s="44" t="s">
        <v>1818</v>
      </c>
      <c r="AG197" s="44" t="s">
        <v>1821</v>
      </c>
      <c r="AH197" s="44" t="s">
        <v>1818</v>
      </c>
      <c r="AI197" s="44" t="s">
        <v>1821</v>
      </c>
      <c r="AJ197" s="44" t="s">
        <v>1821</v>
      </c>
      <c r="AK197" s="44" t="s">
        <v>1821</v>
      </c>
      <c r="AL197" s="44" t="s">
        <v>2622</v>
      </c>
      <c r="AM197" s="44" t="s">
        <v>1821</v>
      </c>
      <c r="AN197" s="44" t="s">
        <v>2622</v>
      </c>
      <c r="AO197" s="44" t="s">
        <v>1821</v>
      </c>
      <c r="AP197" s="44" t="s">
        <v>1153</v>
      </c>
      <c r="AQ197" s="44" t="s">
        <v>1821</v>
      </c>
      <c r="AR197" s="44" t="s">
        <v>1153</v>
      </c>
      <c r="AS197" s="44" t="s">
        <v>1821</v>
      </c>
      <c r="AT197" s="44" t="s">
        <v>1153</v>
      </c>
      <c r="AU197" s="44" t="s">
        <v>1821</v>
      </c>
      <c r="AV197" s="44" t="s">
        <v>1153</v>
      </c>
      <c r="AW197" s="44" t="s">
        <v>1821</v>
      </c>
      <c r="AX197" s="44" t="s">
        <v>1153</v>
      </c>
      <c r="AY197" s="44" t="s">
        <v>1821</v>
      </c>
      <c r="AZ197" s="269" t="s">
        <v>781</v>
      </c>
      <c r="BA197" s="336">
        <v>43577</v>
      </c>
      <c r="BB197" s="269" t="s">
        <v>4409</v>
      </c>
      <c r="BC197" s="340"/>
      <c r="BD197" s="332"/>
      <c r="BE197" s="332"/>
      <c r="BF197" s="332"/>
      <c r="BG197" s="332"/>
      <c r="BH197" s="280" t="s">
        <v>956</v>
      </c>
      <c r="BI197" s="340"/>
      <c r="BJ197" s="340"/>
      <c r="BO197" s="384" t="s">
        <v>5254</v>
      </c>
      <c r="BP197" s="399" t="s">
        <v>5255</v>
      </c>
      <c r="BQ197" s="384" t="s">
        <v>8940</v>
      </c>
      <c r="BR197" s="384"/>
    </row>
    <row r="198" spans="1:70" s="298" customFormat="1" ht="115.5" hidden="1" customHeight="1">
      <c r="A198" s="342" t="s">
        <v>1448</v>
      </c>
      <c r="B198" s="253" t="s">
        <v>1326</v>
      </c>
      <c r="C198" s="328">
        <v>43131</v>
      </c>
      <c r="D198" s="328" t="s">
        <v>4308</v>
      </c>
      <c r="E198" s="342" t="s">
        <v>1108</v>
      </c>
      <c r="F198" s="301" t="s">
        <v>8941</v>
      </c>
      <c r="G198" s="392" t="s">
        <v>440</v>
      </c>
      <c r="H198" s="370" t="s">
        <v>437</v>
      </c>
      <c r="I198" s="392" t="s">
        <v>8939</v>
      </c>
      <c r="J198" s="317" t="s">
        <v>438</v>
      </c>
      <c r="K198" s="398">
        <v>1</v>
      </c>
      <c r="L198" s="826">
        <v>43146</v>
      </c>
      <c r="M198" s="826">
        <v>43464</v>
      </c>
      <c r="N198" s="275">
        <f t="shared" si="7"/>
        <v>46</v>
      </c>
      <c r="O198" s="389">
        <v>1</v>
      </c>
      <c r="P198" s="253" t="s">
        <v>1134</v>
      </c>
      <c r="Q198" s="253" t="s">
        <v>60</v>
      </c>
      <c r="R198" s="44" t="s">
        <v>919</v>
      </c>
      <c r="S198" s="387">
        <f t="shared" si="6"/>
        <v>385</v>
      </c>
      <c r="T198" s="253"/>
      <c r="U198" s="253"/>
      <c r="V198" s="253"/>
      <c r="W198" s="44" t="s">
        <v>953</v>
      </c>
      <c r="X198" s="253"/>
      <c r="Y198" s="253"/>
      <c r="Z198" s="253"/>
      <c r="AA198" s="392" t="s">
        <v>439</v>
      </c>
      <c r="AB198" s="392" t="s">
        <v>16</v>
      </c>
      <c r="AC198" s="370" t="s">
        <v>16</v>
      </c>
      <c r="AD198" s="392" t="s">
        <v>16</v>
      </c>
      <c r="AE198" s="44" t="s">
        <v>16</v>
      </c>
      <c r="AF198" s="44" t="s">
        <v>1818</v>
      </c>
      <c r="AG198" s="44" t="s">
        <v>1821</v>
      </c>
      <c r="AH198" s="44" t="s">
        <v>1818</v>
      </c>
      <c r="AI198" s="44" t="s">
        <v>1821</v>
      </c>
      <c r="AJ198" s="44" t="s">
        <v>1821</v>
      </c>
      <c r="AK198" s="44" t="s">
        <v>1821</v>
      </c>
      <c r="AL198" s="44" t="s">
        <v>2622</v>
      </c>
      <c r="AM198" s="44" t="s">
        <v>1821</v>
      </c>
      <c r="AN198" s="44" t="s">
        <v>2622</v>
      </c>
      <c r="AO198" s="44" t="s">
        <v>1821</v>
      </c>
      <c r="AP198" s="44" t="s">
        <v>1153</v>
      </c>
      <c r="AQ198" s="44" t="s">
        <v>1821</v>
      </c>
      <c r="AR198" s="44" t="s">
        <v>1153</v>
      </c>
      <c r="AS198" s="44" t="s">
        <v>1821</v>
      </c>
      <c r="AT198" s="44" t="s">
        <v>1153</v>
      </c>
      <c r="AU198" s="44" t="s">
        <v>1821</v>
      </c>
      <c r="AV198" s="44" t="s">
        <v>1153</v>
      </c>
      <c r="AW198" s="44" t="s">
        <v>1821</v>
      </c>
      <c r="AX198" s="44" t="s">
        <v>1153</v>
      </c>
      <c r="AY198" s="44" t="s">
        <v>1821</v>
      </c>
      <c r="AZ198" s="269" t="s">
        <v>781</v>
      </c>
      <c r="BA198" s="336">
        <v>43577</v>
      </c>
      <c r="BB198" s="269" t="s">
        <v>4409</v>
      </c>
      <c r="BC198" s="340"/>
      <c r="BD198" s="332"/>
      <c r="BE198" s="332"/>
      <c r="BF198" s="332"/>
      <c r="BG198" s="332"/>
      <c r="BH198" s="280" t="s">
        <v>956</v>
      </c>
      <c r="BI198" s="340"/>
      <c r="BJ198" s="340"/>
      <c r="BO198" s="253" t="s">
        <v>5256</v>
      </c>
      <c r="BP198" s="253" t="s">
        <v>5257</v>
      </c>
      <c r="BQ198" s="253" t="s">
        <v>5258</v>
      </c>
      <c r="BR198" s="253" t="s">
        <v>5259</v>
      </c>
    </row>
    <row r="199" spans="1:70" s="298" customFormat="1" ht="115.5" hidden="1" customHeight="1">
      <c r="A199" s="342" t="s">
        <v>1449</v>
      </c>
      <c r="B199" s="253" t="s">
        <v>1326</v>
      </c>
      <c r="C199" s="328">
        <v>43131</v>
      </c>
      <c r="D199" s="328" t="s">
        <v>4308</v>
      </c>
      <c r="E199" s="342" t="s">
        <v>1108</v>
      </c>
      <c r="F199" s="301" t="s">
        <v>8941</v>
      </c>
      <c r="G199" s="392" t="s">
        <v>441</v>
      </c>
      <c r="H199" s="392" t="s">
        <v>442</v>
      </c>
      <c r="I199" s="392" t="s">
        <v>443</v>
      </c>
      <c r="J199" s="317" t="s">
        <v>444</v>
      </c>
      <c r="K199" s="398">
        <v>1</v>
      </c>
      <c r="L199" s="826">
        <v>43146</v>
      </c>
      <c r="M199" s="826">
        <v>43189</v>
      </c>
      <c r="N199" s="275">
        <f t="shared" si="7"/>
        <v>7</v>
      </c>
      <c r="O199" s="389">
        <v>1</v>
      </c>
      <c r="P199" s="253" t="s">
        <v>112</v>
      </c>
      <c r="Q199" s="253"/>
      <c r="R199" s="44" t="s">
        <v>920</v>
      </c>
      <c r="S199" s="387">
        <f t="shared" si="6"/>
        <v>93</v>
      </c>
      <c r="T199" s="253"/>
      <c r="U199" s="253"/>
      <c r="V199" s="253"/>
      <c r="W199" s="44" t="s">
        <v>953</v>
      </c>
      <c r="X199" s="253"/>
      <c r="Y199" s="253"/>
      <c r="Z199" s="253"/>
      <c r="AA199" s="392" t="s">
        <v>445</v>
      </c>
      <c r="AB199" s="392" t="s">
        <v>16</v>
      </c>
      <c r="AC199" s="392" t="s">
        <v>16</v>
      </c>
      <c r="AD199" s="392" t="s">
        <v>16</v>
      </c>
      <c r="AE199" s="44" t="s">
        <v>16</v>
      </c>
      <c r="AF199" s="44" t="s">
        <v>1818</v>
      </c>
      <c r="AG199" s="44" t="s">
        <v>1821</v>
      </c>
      <c r="AH199" s="44" t="s">
        <v>1818</v>
      </c>
      <c r="AI199" s="44" t="s">
        <v>1821</v>
      </c>
      <c r="AJ199" s="44" t="s">
        <v>1821</v>
      </c>
      <c r="AK199" s="44" t="s">
        <v>1821</v>
      </c>
      <c r="AL199" s="44" t="s">
        <v>2622</v>
      </c>
      <c r="AM199" s="44" t="s">
        <v>1821</v>
      </c>
      <c r="AN199" s="44" t="s">
        <v>2622</v>
      </c>
      <c r="AO199" s="44" t="s">
        <v>1821</v>
      </c>
      <c r="AP199" s="44" t="s">
        <v>1153</v>
      </c>
      <c r="AQ199" s="44" t="s">
        <v>1821</v>
      </c>
      <c r="AR199" s="44" t="s">
        <v>1153</v>
      </c>
      <c r="AS199" s="44" t="s">
        <v>1821</v>
      </c>
      <c r="AT199" s="44" t="s">
        <v>1153</v>
      </c>
      <c r="AU199" s="44" t="s">
        <v>1821</v>
      </c>
      <c r="AV199" s="44" t="s">
        <v>1153</v>
      </c>
      <c r="AW199" s="44" t="s">
        <v>1821</v>
      </c>
      <c r="AX199" s="44" t="s">
        <v>1153</v>
      </c>
      <c r="AY199" s="44" t="s">
        <v>1821</v>
      </c>
      <c r="AZ199" s="269" t="s">
        <v>781</v>
      </c>
      <c r="BA199" s="336">
        <v>43577</v>
      </c>
      <c r="BB199" s="269" t="s">
        <v>4409</v>
      </c>
      <c r="BC199" s="340"/>
      <c r="BD199" s="332"/>
      <c r="BE199" s="332"/>
      <c r="BF199" s="332"/>
      <c r="BG199" s="332"/>
      <c r="BH199" s="280" t="s">
        <v>956</v>
      </c>
      <c r="BI199" s="340"/>
      <c r="BJ199" s="340"/>
      <c r="BO199" s="253" t="s">
        <v>5256</v>
      </c>
      <c r="BP199" s="253" t="s">
        <v>5257</v>
      </c>
      <c r="BQ199" s="253" t="s">
        <v>5258</v>
      </c>
      <c r="BR199" s="253" t="s">
        <v>5259</v>
      </c>
    </row>
    <row r="200" spans="1:70" s="298" customFormat="1" ht="115.5" hidden="1" customHeight="1">
      <c r="A200" s="342" t="s">
        <v>1450</v>
      </c>
      <c r="B200" s="253" t="s">
        <v>1326</v>
      </c>
      <c r="C200" s="328">
        <v>43131</v>
      </c>
      <c r="D200" s="328" t="s">
        <v>4308</v>
      </c>
      <c r="E200" s="342" t="s">
        <v>1108</v>
      </c>
      <c r="F200" s="301" t="s">
        <v>8941</v>
      </c>
      <c r="G200" s="392" t="s">
        <v>446</v>
      </c>
      <c r="H200" s="370" t="s">
        <v>447</v>
      </c>
      <c r="I200" s="392" t="s">
        <v>448</v>
      </c>
      <c r="J200" s="317" t="s">
        <v>449</v>
      </c>
      <c r="K200" s="398">
        <v>1</v>
      </c>
      <c r="L200" s="826">
        <v>43313</v>
      </c>
      <c r="M200" s="826">
        <v>43465</v>
      </c>
      <c r="N200" s="275">
        <f t="shared" si="7"/>
        <v>22</v>
      </c>
      <c r="O200" s="389">
        <v>1</v>
      </c>
      <c r="P200" s="253" t="s">
        <v>116</v>
      </c>
      <c r="Q200" s="253"/>
      <c r="R200" s="44" t="s">
        <v>921</v>
      </c>
      <c r="S200" s="387">
        <f t="shared" si="6"/>
        <v>201</v>
      </c>
      <c r="T200" s="253"/>
      <c r="U200" s="253"/>
      <c r="V200" s="253"/>
      <c r="W200" s="44" t="s">
        <v>953</v>
      </c>
      <c r="X200" s="253"/>
      <c r="Y200" s="253"/>
      <c r="Z200" s="253"/>
      <c r="AA200" s="392" t="s">
        <v>450</v>
      </c>
      <c r="AB200" s="392" t="s">
        <v>16</v>
      </c>
      <c r="AC200" s="370" t="s">
        <v>16</v>
      </c>
      <c r="AD200" s="392" t="s">
        <v>16</v>
      </c>
      <c r="AE200" s="44" t="s">
        <v>16</v>
      </c>
      <c r="AF200" s="44" t="s">
        <v>1818</v>
      </c>
      <c r="AG200" s="44" t="s">
        <v>1821</v>
      </c>
      <c r="AH200" s="44" t="s">
        <v>1818</v>
      </c>
      <c r="AI200" s="44" t="s">
        <v>1821</v>
      </c>
      <c r="AJ200" s="44" t="s">
        <v>1821</v>
      </c>
      <c r="AK200" s="44" t="s">
        <v>1821</v>
      </c>
      <c r="AL200" s="44" t="s">
        <v>2622</v>
      </c>
      <c r="AM200" s="44" t="s">
        <v>1821</v>
      </c>
      <c r="AN200" s="44" t="s">
        <v>2622</v>
      </c>
      <c r="AO200" s="44" t="s">
        <v>1821</v>
      </c>
      <c r="AP200" s="44" t="s">
        <v>1153</v>
      </c>
      <c r="AQ200" s="44" t="s">
        <v>1821</v>
      </c>
      <c r="AR200" s="44" t="s">
        <v>1153</v>
      </c>
      <c r="AS200" s="44" t="s">
        <v>1821</v>
      </c>
      <c r="AT200" s="44" t="s">
        <v>1153</v>
      </c>
      <c r="AU200" s="44" t="s">
        <v>1821</v>
      </c>
      <c r="AV200" s="44" t="s">
        <v>1153</v>
      </c>
      <c r="AW200" s="44" t="s">
        <v>1821</v>
      </c>
      <c r="AX200" s="44" t="s">
        <v>1153</v>
      </c>
      <c r="AY200" s="44" t="s">
        <v>1821</v>
      </c>
      <c r="AZ200" s="269" t="s">
        <v>781</v>
      </c>
      <c r="BA200" s="336">
        <v>43577</v>
      </c>
      <c r="BB200" s="269" t="s">
        <v>4409</v>
      </c>
      <c r="BC200" s="340"/>
      <c r="BD200" s="332"/>
      <c r="BE200" s="332"/>
      <c r="BF200" s="332"/>
      <c r="BG200" s="332"/>
      <c r="BH200" s="280" t="s">
        <v>956</v>
      </c>
      <c r="BI200" s="340"/>
      <c r="BJ200" s="340"/>
      <c r="BO200" s="253" t="s">
        <v>5256</v>
      </c>
      <c r="BP200" s="253" t="s">
        <v>5257</v>
      </c>
      <c r="BQ200" s="253" t="s">
        <v>5260</v>
      </c>
      <c r="BR200" s="253" t="s">
        <v>5259</v>
      </c>
    </row>
    <row r="201" spans="1:70" s="298" customFormat="1" ht="115.5" hidden="1" customHeight="1">
      <c r="A201" s="342" t="s">
        <v>1451</v>
      </c>
      <c r="B201" s="253" t="s">
        <v>1326</v>
      </c>
      <c r="C201" s="328">
        <v>43131</v>
      </c>
      <c r="D201" s="328" t="s">
        <v>4308</v>
      </c>
      <c r="E201" s="342" t="s">
        <v>1021</v>
      </c>
      <c r="F201" s="301" t="s">
        <v>8942</v>
      </c>
      <c r="G201" s="392" t="s">
        <v>451</v>
      </c>
      <c r="H201" s="392" t="s">
        <v>452</v>
      </c>
      <c r="I201" s="392" t="s">
        <v>453</v>
      </c>
      <c r="J201" s="317" t="s">
        <v>454</v>
      </c>
      <c r="K201" s="398">
        <v>2</v>
      </c>
      <c r="L201" s="826">
        <v>43146</v>
      </c>
      <c r="M201" s="826">
        <v>43250</v>
      </c>
      <c r="N201" s="275">
        <f t="shared" si="7"/>
        <v>15</v>
      </c>
      <c r="O201" s="389">
        <v>2</v>
      </c>
      <c r="P201" s="253" t="s">
        <v>162</v>
      </c>
      <c r="Q201" s="253"/>
      <c r="R201" s="44" t="s">
        <v>922</v>
      </c>
      <c r="S201" s="387">
        <f t="shared" si="6"/>
        <v>255</v>
      </c>
      <c r="T201" s="253"/>
      <c r="U201" s="253"/>
      <c r="V201" s="253"/>
      <c r="W201" s="44" t="s">
        <v>953</v>
      </c>
      <c r="X201" s="253"/>
      <c r="Y201" s="253"/>
      <c r="Z201" s="253"/>
      <c r="AA201" s="392" t="s">
        <v>6785</v>
      </c>
      <c r="AB201" s="392" t="s">
        <v>16</v>
      </c>
      <c r="AC201" s="392" t="s">
        <v>16</v>
      </c>
      <c r="AD201" s="392" t="s">
        <v>16</v>
      </c>
      <c r="AE201" s="44" t="s">
        <v>16</v>
      </c>
      <c r="AF201" s="44" t="s">
        <v>1818</v>
      </c>
      <c r="AG201" s="44" t="s">
        <v>1821</v>
      </c>
      <c r="AH201" s="44" t="s">
        <v>1818</v>
      </c>
      <c r="AI201" s="44" t="s">
        <v>1821</v>
      </c>
      <c r="AJ201" s="44" t="s">
        <v>1821</v>
      </c>
      <c r="AK201" s="44" t="s">
        <v>1821</v>
      </c>
      <c r="AL201" s="44" t="s">
        <v>2622</v>
      </c>
      <c r="AM201" s="44" t="s">
        <v>1821</v>
      </c>
      <c r="AN201" s="44" t="s">
        <v>2622</v>
      </c>
      <c r="AO201" s="44" t="s">
        <v>1821</v>
      </c>
      <c r="AP201" s="44" t="s">
        <v>1153</v>
      </c>
      <c r="AQ201" s="44" t="s">
        <v>1821</v>
      </c>
      <c r="AR201" s="44" t="s">
        <v>1153</v>
      </c>
      <c r="AS201" s="44" t="s">
        <v>1821</v>
      </c>
      <c r="AT201" s="44" t="s">
        <v>1153</v>
      </c>
      <c r="AU201" s="44" t="s">
        <v>1821</v>
      </c>
      <c r="AV201" s="44" t="s">
        <v>1153</v>
      </c>
      <c r="AW201" s="44" t="s">
        <v>1821</v>
      </c>
      <c r="AX201" s="44" t="s">
        <v>1153</v>
      </c>
      <c r="AY201" s="44" t="s">
        <v>1821</v>
      </c>
      <c r="AZ201" s="269" t="s">
        <v>781</v>
      </c>
      <c r="BA201" s="336">
        <v>43577</v>
      </c>
      <c r="BB201" s="269" t="s">
        <v>4409</v>
      </c>
      <c r="BC201" s="340"/>
      <c r="BD201" s="332"/>
      <c r="BE201" s="332"/>
      <c r="BF201" s="332"/>
      <c r="BG201" s="332"/>
      <c r="BH201" s="280" t="s">
        <v>956</v>
      </c>
      <c r="BI201" s="340"/>
      <c r="BJ201" s="340"/>
      <c r="BO201" s="253" t="s">
        <v>5261</v>
      </c>
      <c r="BP201" s="253" t="s">
        <v>5262</v>
      </c>
      <c r="BQ201" s="253"/>
      <c r="BR201" s="253"/>
    </row>
    <row r="202" spans="1:70" s="298" customFormat="1" ht="115.5" hidden="1" customHeight="1">
      <c r="A202" s="342" t="s">
        <v>1452</v>
      </c>
      <c r="B202" s="253" t="s">
        <v>1326</v>
      </c>
      <c r="C202" s="328">
        <v>43131</v>
      </c>
      <c r="D202" s="328" t="s">
        <v>4308</v>
      </c>
      <c r="E202" s="342" t="s">
        <v>1021</v>
      </c>
      <c r="F202" s="301" t="s">
        <v>8942</v>
      </c>
      <c r="G202" s="392" t="s">
        <v>451</v>
      </c>
      <c r="H202" s="370" t="s">
        <v>455</v>
      </c>
      <c r="I202" s="392" t="s">
        <v>456</v>
      </c>
      <c r="J202" s="317" t="s">
        <v>457</v>
      </c>
      <c r="K202" s="398">
        <v>3</v>
      </c>
      <c r="L202" s="826">
        <v>43132</v>
      </c>
      <c r="M202" s="826">
        <v>43434</v>
      </c>
      <c r="N202" s="275">
        <f t="shared" si="7"/>
        <v>44</v>
      </c>
      <c r="O202" s="389">
        <v>3</v>
      </c>
      <c r="P202" s="253" t="s">
        <v>458</v>
      </c>
      <c r="Q202" s="253" t="s">
        <v>158</v>
      </c>
      <c r="R202" s="44" t="s">
        <v>923</v>
      </c>
      <c r="S202" s="387">
        <f t="shared" si="6"/>
        <v>109</v>
      </c>
      <c r="T202" s="253"/>
      <c r="U202" s="253"/>
      <c r="V202" s="253"/>
      <c r="W202" s="44" t="s">
        <v>953</v>
      </c>
      <c r="X202" s="253"/>
      <c r="Y202" s="253"/>
      <c r="Z202" s="253"/>
      <c r="AA202" s="392" t="s">
        <v>459</v>
      </c>
      <c r="AB202" s="392" t="s">
        <v>16</v>
      </c>
      <c r="AC202" s="370" t="s">
        <v>16</v>
      </c>
      <c r="AD202" s="392" t="s">
        <v>16</v>
      </c>
      <c r="AE202" s="44" t="s">
        <v>16</v>
      </c>
      <c r="AF202" s="44" t="s">
        <v>1818</v>
      </c>
      <c r="AG202" s="44" t="s">
        <v>1821</v>
      </c>
      <c r="AH202" s="44" t="s">
        <v>1818</v>
      </c>
      <c r="AI202" s="44" t="s">
        <v>1821</v>
      </c>
      <c r="AJ202" s="44" t="s">
        <v>1821</v>
      </c>
      <c r="AK202" s="44" t="s">
        <v>1821</v>
      </c>
      <c r="AL202" s="44" t="s">
        <v>2622</v>
      </c>
      <c r="AM202" s="44" t="s">
        <v>1821</v>
      </c>
      <c r="AN202" s="44" t="s">
        <v>2622</v>
      </c>
      <c r="AO202" s="44" t="s">
        <v>1821</v>
      </c>
      <c r="AP202" s="44" t="s">
        <v>1153</v>
      </c>
      <c r="AQ202" s="44" t="s">
        <v>1821</v>
      </c>
      <c r="AR202" s="44" t="s">
        <v>1153</v>
      </c>
      <c r="AS202" s="44" t="s">
        <v>1821</v>
      </c>
      <c r="AT202" s="44" t="s">
        <v>1153</v>
      </c>
      <c r="AU202" s="44" t="s">
        <v>1821</v>
      </c>
      <c r="AV202" s="44" t="s">
        <v>1153</v>
      </c>
      <c r="AW202" s="44" t="s">
        <v>1821</v>
      </c>
      <c r="AX202" s="44" t="s">
        <v>1153</v>
      </c>
      <c r="AY202" s="44" t="s">
        <v>1821</v>
      </c>
      <c r="AZ202" s="269" t="s">
        <v>781</v>
      </c>
      <c r="BA202" s="336">
        <v>43577</v>
      </c>
      <c r="BB202" s="269" t="s">
        <v>4409</v>
      </c>
      <c r="BC202" s="340"/>
      <c r="BD202" s="332"/>
      <c r="BE202" s="332"/>
      <c r="BF202" s="332"/>
      <c r="BG202" s="332"/>
      <c r="BH202" s="280" t="s">
        <v>956</v>
      </c>
      <c r="BI202" s="340"/>
      <c r="BJ202" s="340"/>
      <c r="BO202" s="253" t="s">
        <v>5261</v>
      </c>
      <c r="BP202" s="253" t="s">
        <v>5262</v>
      </c>
      <c r="BQ202" s="253"/>
      <c r="BR202" s="253"/>
    </row>
    <row r="203" spans="1:70" s="298" customFormat="1" ht="115.5" hidden="1" customHeight="1">
      <c r="A203" s="342" t="s">
        <v>1453</v>
      </c>
      <c r="B203" s="253" t="s">
        <v>1326</v>
      </c>
      <c r="C203" s="328">
        <v>43131</v>
      </c>
      <c r="D203" s="328" t="s">
        <v>4307</v>
      </c>
      <c r="E203" s="342" t="s">
        <v>1037</v>
      </c>
      <c r="F203" s="404" t="s">
        <v>8943</v>
      </c>
      <c r="G203" s="392" t="s">
        <v>460</v>
      </c>
      <c r="H203" s="392" t="s">
        <v>461</v>
      </c>
      <c r="I203" s="392" t="s">
        <v>795</v>
      </c>
      <c r="J203" s="317" t="s">
        <v>462</v>
      </c>
      <c r="K203" s="398">
        <v>1</v>
      </c>
      <c r="L203" s="825">
        <v>43146</v>
      </c>
      <c r="M203" s="825">
        <v>43220</v>
      </c>
      <c r="N203" s="275">
        <f t="shared" si="7"/>
        <v>11</v>
      </c>
      <c r="O203" s="389">
        <v>1</v>
      </c>
      <c r="P203" s="253" t="s">
        <v>463</v>
      </c>
      <c r="Q203" s="253"/>
      <c r="R203" s="44" t="s">
        <v>2246</v>
      </c>
      <c r="S203" s="387">
        <f t="shared" si="6"/>
        <v>119</v>
      </c>
      <c r="T203" s="253"/>
      <c r="U203" s="253"/>
      <c r="V203" s="253"/>
      <c r="W203" s="44" t="s">
        <v>953</v>
      </c>
      <c r="X203" s="253"/>
      <c r="Y203" s="253"/>
      <c r="Z203" s="253"/>
      <c r="AA203" s="392" t="s">
        <v>464</v>
      </c>
      <c r="AB203" s="392" t="s">
        <v>16</v>
      </c>
      <c r="AC203" s="392" t="s">
        <v>16</v>
      </c>
      <c r="AD203" s="392" t="s">
        <v>16</v>
      </c>
      <c r="AE203" s="44" t="s">
        <v>16</v>
      </c>
      <c r="AF203" s="44" t="s">
        <v>1818</v>
      </c>
      <c r="AG203" s="44" t="s">
        <v>1821</v>
      </c>
      <c r="AH203" s="44" t="s">
        <v>1818</v>
      </c>
      <c r="AI203" s="44" t="s">
        <v>1821</v>
      </c>
      <c r="AJ203" s="44" t="s">
        <v>1821</v>
      </c>
      <c r="AK203" s="44" t="s">
        <v>1821</v>
      </c>
      <c r="AL203" s="44" t="s">
        <v>2622</v>
      </c>
      <c r="AM203" s="44" t="s">
        <v>1821</v>
      </c>
      <c r="AN203" s="44" t="s">
        <v>2622</v>
      </c>
      <c r="AO203" s="44" t="s">
        <v>1821</v>
      </c>
      <c r="AP203" s="44" t="s">
        <v>1153</v>
      </c>
      <c r="AQ203" s="44" t="s">
        <v>1821</v>
      </c>
      <c r="AR203" s="44" t="s">
        <v>1153</v>
      </c>
      <c r="AS203" s="44" t="s">
        <v>1821</v>
      </c>
      <c r="AT203" s="44" t="s">
        <v>1153</v>
      </c>
      <c r="AU203" s="44" t="s">
        <v>1821</v>
      </c>
      <c r="AV203" s="44" t="s">
        <v>1153</v>
      </c>
      <c r="AW203" s="44" t="s">
        <v>1821</v>
      </c>
      <c r="AX203" s="44" t="s">
        <v>1153</v>
      </c>
      <c r="AY203" s="44" t="s">
        <v>1821</v>
      </c>
      <c r="AZ203" s="269" t="s">
        <v>781</v>
      </c>
      <c r="BA203" s="336">
        <v>43577</v>
      </c>
      <c r="BB203" s="269" t="s">
        <v>4409</v>
      </c>
      <c r="BC203" s="340"/>
      <c r="BD203" s="332"/>
      <c r="BE203" s="332"/>
      <c r="BF203" s="332"/>
      <c r="BG203" s="332"/>
      <c r="BH203" s="280" t="s">
        <v>956</v>
      </c>
      <c r="BI203" s="340"/>
      <c r="BJ203" s="340"/>
      <c r="BO203" s="253" t="s">
        <v>5263</v>
      </c>
      <c r="BP203" s="253" t="s">
        <v>5264</v>
      </c>
      <c r="BQ203" s="253" t="s">
        <v>5265</v>
      </c>
      <c r="BR203" s="253"/>
    </row>
    <row r="204" spans="1:70" s="298" customFormat="1" ht="115.5" hidden="1" customHeight="1">
      <c r="A204" s="342" t="s">
        <v>1454</v>
      </c>
      <c r="B204" s="253" t="s">
        <v>1326</v>
      </c>
      <c r="C204" s="328">
        <v>43131</v>
      </c>
      <c r="D204" s="328" t="s">
        <v>4307</v>
      </c>
      <c r="E204" s="342" t="s">
        <v>1037</v>
      </c>
      <c r="F204" s="404" t="s">
        <v>8943</v>
      </c>
      <c r="G204" s="392" t="s">
        <v>465</v>
      </c>
      <c r="H204" s="392" t="s">
        <v>466</v>
      </c>
      <c r="I204" s="392" t="s">
        <v>467</v>
      </c>
      <c r="J204" s="317" t="s">
        <v>468</v>
      </c>
      <c r="K204" s="398">
        <v>1</v>
      </c>
      <c r="L204" s="825">
        <v>43191</v>
      </c>
      <c r="M204" s="825">
        <v>43342</v>
      </c>
      <c r="N204" s="275">
        <f t="shared" si="7"/>
        <v>22</v>
      </c>
      <c r="O204" s="389">
        <v>1</v>
      </c>
      <c r="P204" s="253" t="s">
        <v>463</v>
      </c>
      <c r="Q204" s="253" t="s">
        <v>8944</v>
      </c>
      <c r="R204" s="44" t="s">
        <v>1176</v>
      </c>
      <c r="S204" s="387">
        <f t="shared" si="6"/>
        <v>165</v>
      </c>
      <c r="T204" s="253"/>
      <c r="U204" s="253"/>
      <c r="V204" s="253"/>
      <c r="W204" s="44" t="s">
        <v>953</v>
      </c>
      <c r="X204" s="253"/>
      <c r="Y204" s="253"/>
      <c r="Z204" s="253"/>
      <c r="AA204" s="392" t="s">
        <v>469</v>
      </c>
      <c r="AB204" s="392" t="s">
        <v>16</v>
      </c>
      <c r="AC204" s="392" t="s">
        <v>16</v>
      </c>
      <c r="AD204" s="392" t="s">
        <v>16</v>
      </c>
      <c r="AE204" s="44" t="s">
        <v>16</v>
      </c>
      <c r="AF204" s="44" t="s">
        <v>1818</v>
      </c>
      <c r="AG204" s="44" t="s">
        <v>1821</v>
      </c>
      <c r="AH204" s="44" t="s">
        <v>1818</v>
      </c>
      <c r="AI204" s="44" t="s">
        <v>1821</v>
      </c>
      <c r="AJ204" s="44" t="s">
        <v>1821</v>
      </c>
      <c r="AK204" s="44" t="s">
        <v>1821</v>
      </c>
      <c r="AL204" s="44" t="s">
        <v>2622</v>
      </c>
      <c r="AM204" s="44" t="s">
        <v>1821</v>
      </c>
      <c r="AN204" s="44" t="s">
        <v>2622</v>
      </c>
      <c r="AO204" s="44" t="s">
        <v>1821</v>
      </c>
      <c r="AP204" s="44" t="s">
        <v>1153</v>
      </c>
      <c r="AQ204" s="44" t="s">
        <v>1821</v>
      </c>
      <c r="AR204" s="44" t="s">
        <v>1153</v>
      </c>
      <c r="AS204" s="44" t="s">
        <v>1821</v>
      </c>
      <c r="AT204" s="44" t="s">
        <v>1153</v>
      </c>
      <c r="AU204" s="44" t="s">
        <v>1821</v>
      </c>
      <c r="AV204" s="44" t="s">
        <v>1153</v>
      </c>
      <c r="AW204" s="44" t="s">
        <v>1821</v>
      </c>
      <c r="AX204" s="44" t="s">
        <v>1153</v>
      </c>
      <c r="AY204" s="44" t="s">
        <v>1821</v>
      </c>
      <c r="AZ204" s="269" t="s">
        <v>781</v>
      </c>
      <c r="BA204" s="336">
        <v>43577</v>
      </c>
      <c r="BB204" s="269" t="s">
        <v>4409</v>
      </c>
      <c r="BC204" s="340"/>
      <c r="BD204" s="332"/>
      <c r="BE204" s="332"/>
      <c r="BF204" s="332"/>
      <c r="BG204" s="332"/>
      <c r="BH204" s="280" t="s">
        <v>956</v>
      </c>
      <c r="BI204" s="340"/>
      <c r="BJ204" s="340"/>
      <c r="BO204" s="253" t="s">
        <v>5263</v>
      </c>
      <c r="BP204" s="253" t="s">
        <v>5264</v>
      </c>
      <c r="BQ204" s="253" t="s">
        <v>5265</v>
      </c>
      <c r="BR204" s="253"/>
    </row>
    <row r="205" spans="1:70" s="298" customFormat="1" ht="115.5" hidden="1" customHeight="1">
      <c r="A205" s="342" t="s">
        <v>1455</v>
      </c>
      <c r="B205" s="253" t="s">
        <v>1326</v>
      </c>
      <c r="C205" s="328">
        <v>43131</v>
      </c>
      <c r="D205" s="328" t="s">
        <v>4308</v>
      </c>
      <c r="E205" s="342" t="s">
        <v>1027</v>
      </c>
      <c r="F205" s="301" t="s">
        <v>8945</v>
      </c>
      <c r="G205" s="392" t="s">
        <v>415</v>
      </c>
      <c r="H205" s="370" t="s">
        <v>416</v>
      </c>
      <c r="I205" s="392" t="s">
        <v>417</v>
      </c>
      <c r="J205" s="317" t="s">
        <v>418</v>
      </c>
      <c r="K205" s="398">
        <v>1</v>
      </c>
      <c r="L205" s="826">
        <v>43146</v>
      </c>
      <c r="M205" s="826">
        <v>43189</v>
      </c>
      <c r="N205" s="275">
        <f t="shared" si="7"/>
        <v>7</v>
      </c>
      <c r="O205" s="389">
        <v>1</v>
      </c>
      <c r="P205" s="253" t="s">
        <v>24</v>
      </c>
      <c r="Q205" s="253"/>
      <c r="R205" s="44" t="s">
        <v>1177</v>
      </c>
      <c r="S205" s="387">
        <f t="shared" si="6"/>
        <v>353</v>
      </c>
      <c r="T205" s="253"/>
      <c r="U205" s="253"/>
      <c r="V205" s="253"/>
      <c r="W205" s="44" t="s">
        <v>953</v>
      </c>
      <c r="X205" s="253"/>
      <c r="Y205" s="253"/>
      <c r="Z205" s="253"/>
      <c r="AA205" s="392" t="s">
        <v>419</v>
      </c>
      <c r="AB205" s="392" t="s">
        <v>16</v>
      </c>
      <c r="AC205" s="370" t="s">
        <v>16</v>
      </c>
      <c r="AD205" s="392" t="s">
        <v>16</v>
      </c>
      <c r="AE205" s="44" t="s">
        <v>16</v>
      </c>
      <c r="AF205" s="44" t="s">
        <v>1818</v>
      </c>
      <c r="AG205" s="44" t="s">
        <v>1821</v>
      </c>
      <c r="AH205" s="44" t="s">
        <v>1818</v>
      </c>
      <c r="AI205" s="44" t="s">
        <v>1821</v>
      </c>
      <c r="AJ205" s="44" t="s">
        <v>1821</v>
      </c>
      <c r="AK205" s="44" t="s">
        <v>1821</v>
      </c>
      <c r="AL205" s="44" t="s">
        <v>2622</v>
      </c>
      <c r="AM205" s="44" t="s">
        <v>1821</v>
      </c>
      <c r="AN205" s="44" t="s">
        <v>2622</v>
      </c>
      <c r="AO205" s="44" t="s">
        <v>1821</v>
      </c>
      <c r="AP205" s="44" t="s">
        <v>1153</v>
      </c>
      <c r="AQ205" s="44" t="s">
        <v>1821</v>
      </c>
      <c r="AR205" s="44" t="s">
        <v>1153</v>
      </c>
      <c r="AS205" s="44" t="s">
        <v>1821</v>
      </c>
      <c r="AT205" s="44" t="s">
        <v>1153</v>
      </c>
      <c r="AU205" s="44" t="s">
        <v>1821</v>
      </c>
      <c r="AV205" s="44" t="s">
        <v>1153</v>
      </c>
      <c r="AW205" s="44" t="s">
        <v>1821</v>
      </c>
      <c r="AX205" s="44" t="s">
        <v>1153</v>
      </c>
      <c r="AY205" s="44" t="s">
        <v>1821</v>
      </c>
      <c r="AZ205" s="269" t="s">
        <v>781</v>
      </c>
      <c r="BA205" s="336">
        <v>43577</v>
      </c>
      <c r="BB205" s="269" t="s">
        <v>4409</v>
      </c>
      <c r="BC205" s="340"/>
      <c r="BD205" s="332"/>
      <c r="BE205" s="332"/>
      <c r="BF205" s="332"/>
      <c r="BG205" s="332"/>
      <c r="BH205" s="280" t="s">
        <v>956</v>
      </c>
      <c r="BI205" s="340"/>
      <c r="BJ205" s="340"/>
      <c r="BO205" s="253" t="s">
        <v>5266</v>
      </c>
      <c r="BP205" s="253" t="s">
        <v>5267</v>
      </c>
      <c r="BQ205" s="253" t="s">
        <v>5268</v>
      </c>
      <c r="BR205" s="253"/>
    </row>
    <row r="206" spans="1:70" s="298" customFormat="1" ht="115.5" hidden="1" customHeight="1">
      <c r="A206" s="342" t="s">
        <v>1456</v>
      </c>
      <c r="B206" s="253" t="s">
        <v>1326</v>
      </c>
      <c r="C206" s="328">
        <v>43131</v>
      </c>
      <c r="D206" s="328" t="s">
        <v>4308</v>
      </c>
      <c r="E206" s="342" t="s">
        <v>1027</v>
      </c>
      <c r="F206" s="301" t="s">
        <v>8945</v>
      </c>
      <c r="G206" s="392" t="s">
        <v>470</v>
      </c>
      <c r="H206" s="392" t="s">
        <v>471</v>
      </c>
      <c r="I206" s="392" t="s">
        <v>472</v>
      </c>
      <c r="J206" s="317" t="s">
        <v>473</v>
      </c>
      <c r="K206" s="398">
        <v>1</v>
      </c>
      <c r="L206" s="825">
        <v>43146</v>
      </c>
      <c r="M206" s="825">
        <v>43342</v>
      </c>
      <c r="N206" s="275">
        <f t="shared" si="7"/>
        <v>28</v>
      </c>
      <c r="O206" s="389">
        <v>1</v>
      </c>
      <c r="P206" s="253" t="s">
        <v>424</v>
      </c>
      <c r="Q206" s="253"/>
      <c r="R206" s="44" t="s">
        <v>924</v>
      </c>
      <c r="S206" s="387">
        <f t="shared" si="6"/>
        <v>117</v>
      </c>
      <c r="T206" s="253"/>
      <c r="U206" s="253"/>
      <c r="V206" s="253"/>
      <c r="W206" s="44" t="s">
        <v>953</v>
      </c>
      <c r="X206" s="253"/>
      <c r="Y206" s="253"/>
      <c r="Z206" s="253"/>
      <c r="AA206" s="392" t="s">
        <v>425</v>
      </c>
      <c r="AB206" s="392" t="s">
        <v>16</v>
      </c>
      <c r="AC206" s="392" t="s">
        <v>16</v>
      </c>
      <c r="AD206" s="392" t="s">
        <v>16</v>
      </c>
      <c r="AE206" s="44" t="s">
        <v>16</v>
      </c>
      <c r="AF206" s="44" t="s">
        <v>1818</v>
      </c>
      <c r="AG206" s="44" t="s">
        <v>1821</v>
      </c>
      <c r="AH206" s="44" t="s">
        <v>1818</v>
      </c>
      <c r="AI206" s="44" t="s">
        <v>1821</v>
      </c>
      <c r="AJ206" s="44" t="s">
        <v>1821</v>
      </c>
      <c r="AK206" s="44" t="s">
        <v>1821</v>
      </c>
      <c r="AL206" s="44" t="s">
        <v>2622</v>
      </c>
      <c r="AM206" s="44" t="s">
        <v>1821</v>
      </c>
      <c r="AN206" s="44" t="s">
        <v>2622</v>
      </c>
      <c r="AO206" s="44" t="s">
        <v>1821</v>
      </c>
      <c r="AP206" s="44" t="s">
        <v>1153</v>
      </c>
      <c r="AQ206" s="44" t="s">
        <v>1821</v>
      </c>
      <c r="AR206" s="44" t="s">
        <v>1153</v>
      </c>
      <c r="AS206" s="44" t="s">
        <v>1821</v>
      </c>
      <c r="AT206" s="44" t="s">
        <v>1153</v>
      </c>
      <c r="AU206" s="44" t="s">
        <v>1821</v>
      </c>
      <c r="AV206" s="44" t="s">
        <v>1153</v>
      </c>
      <c r="AW206" s="44" t="s">
        <v>1821</v>
      </c>
      <c r="AX206" s="44" t="s">
        <v>1153</v>
      </c>
      <c r="AY206" s="44" t="s">
        <v>1821</v>
      </c>
      <c r="AZ206" s="269" t="s">
        <v>781</v>
      </c>
      <c r="BA206" s="336">
        <v>43577</v>
      </c>
      <c r="BB206" s="269" t="s">
        <v>4409</v>
      </c>
      <c r="BC206" s="340"/>
      <c r="BD206" s="332"/>
      <c r="BE206" s="332"/>
      <c r="BF206" s="332"/>
      <c r="BG206" s="332"/>
      <c r="BH206" s="280" t="s">
        <v>956</v>
      </c>
      <c r="BI206" s="340"/>
      <c r="BJ206" s="340"/>
      <c r="BO206" s="253" t="s">
        <v>5266</v>
      </c>
      <c r="BP206" s="253" t="s">
        <v>5267</v>
      </c>
      <c r="BQ206" s="253" t="s">
        <v>5268</v>
      </c>
      <c r="BR206" s="253"/>
    </row>
    <row r="207" spans="1:70" s="298" customFormat="1" ht="115.5" hidden="1" customHeight="1">
      <c r="A207" s="342" t="s">
        <v>1457</v>
      </c>
      <c r="B207" s="253" t="s">
        <v>1326</v>
      </c>
      <c r="C207" s="328">
        <v>43131</v>
      </c>
      <c r="D207" s="328" t="s">
        <v>4308</v>
      </c>
      <c r="E207" s="342" t="s">
        <v>1025</v>
      </c>
      <c r="F207" s="301" t="s">
        <v>8946</v>
      </c>
      <c r="G207" s="392" t="s">
        <v>474</v>
      </c>
      <c r="H207" s="370" t="s">
        <v>475</v>
      </c>
      <c r="I207" s="392" t="s">
        <v>472</v>
      </c>
      <c r="J207" s="317" t="s">
        <v>473</v>
      </c>
      <c r="K207" s="398">
        <v>1</v>
      </c>
      <c r="L207" s="825">
        <v>43146</v>
      </c>
      <c r="M207" s="825">
        <v>43342</v>
      </c>
      <c r="N207" s="275">
        <f t="shared" si="7"/>
        <v>28</v>
      </c>
      <c r="O207" s="389">
        <v>1</v>
      </c>
      <c r="P207" s="253" t="s">
        <v>424</v>
      </c>
      <c r="Q207" s="253"/>
      <c r="R207" s="44" t="s">
        <v>924</v>
      </c>
      <c r="S207" s="387">
        <f t="shared" si="6"/>
        <v>117</v>
      </c>
      <c r="T207" s="253"/>
      <c r="U207" s="253"/>
      <c r="V207" s="253"/>
      <c r="W207" s="44" t="s">
        <v>953</v>
      </c>
      <c r="X207" s="253"/>
      <c r="Y207" s="253"/>
      <c r="Z207" s="253"/>
      <c r="AA207" s="392" t="s">
        <v>425</v>
      </c>
      <c r="AB207" s="392" t="s">
        <v>16</v>
      </c>
      <c r="AC207" s="370" t="s">
        <v>16</v>
      </c>
      <c r="AD207" s="392" t="s">
        <v>16</v>
      </c>
      <c r="AE207" s="44" t="s">
        <v>16</v>
      </c>
      <c r="AF207" s="44" t="s">
        <v>1818</v>
      </c>
      <c r="AG207" s="44" t="s">
        <v>1821</v>
      </c>
      <c r="AH207" s="44" t="s">
        <v>1818</v>
      </c>
      <c r="AI207" s="44" t="s">
        <v>1821</v>
      </c>
      <c r="AJ207" s="44" t="s">
        <v>1821</v>
      </c>
      <c r="AK207" s="44" t="s">
        <v>1821</v>
      </c>
      <c r="AL207" s="44" t="s">
        <v>2622</v>
      </c>
      <c r="AM207" s="44" t="s">
        <v>1821</v>
      </c>
      <c r="AN207" s="44" t="s">
        <v>2622</v>
      </c>
      <c r="AO207" s="44" t="s">
        <v>1821</v>
      </c>
      <c r="AP207" s="44" t="s">
        <v>1153</v>
      </c>
      <c r="AQ207" s="44" t="s">
        <v>1821</v>
      </c>
      <c r="AR207" s="44" t="s">
        <v>1153</v>
      </c>
      <c r="AS207" s="44" t="s">
        <v>1821</v>
      </c>
      <c r="AT207" s="44" t="s">
        <v>1153</v>
      </c>
      <c r="AU207" s="44" t="s">
        <v>1821</v>
      </c>
      <c r="AV207" s="44" t="s">
        <v>1153</v>
      </c>
      <c r="AW207" s="44" t="s">
        <v>1821</v>
      </c>
      <c r="AX207" s="44" t="s">
        <v>1153</v>
      </c>
      <c r="AY207" s="44" t="s">
        <v>1821</v>
      </c>
      <c r="AZ207" s="269" t="s">
        <v>781</v>
      </c>
      <c r="BA207" s="336">
        <v>43577</v>
      </c>
      <c r="BB207" s="269" t="s">
        <v>4409</v>
      </c>
      <c r="BC207" s="340"/>
      <c r="BD207" s="332"/>
      <c r="BE207" s="332"/>
      <c r="BF207" s="332"/>
      <c r="BG207" s="332"/>
      <c r="BH207" s="280" t="s">
        <v>956</v>
      </c>
      <c r="BI207" s="340"/>
      <c r="BJ207" s="340"/>
      <c r="BO207" s="253" t="s">
        <v>5266</v>
      </c>
      <c r="BP207" s="253" t="s">
        <v>5269</v>
      </c>
      <c r="BQ207" s="253"/>
      <c r="BR207" s="253"/>
    </row>
    <row r="208" spans="1:70" s="298" customFormat="1" ht="115.5" hidden="1" customHeight="1">
      <c r="A208" s="342" t="s">
        <v>1458</v>
      </c>
      <c r="B208" s="253" t="s">
        <v>1326</v>
      </c>
      <c r="C208" s="328">
        <v>43131</v>
      </c>
      <c r="D208" s="328" t="s">
        <v>4308</v>
      </c>
      <c r="E208" s="342" t="s">
        <v>1114</v>
      </c>
      <c r="F208" s="301" t="s">
        <v>8947</v>
      </c>
      <c r="G208" s="392" t="s">
        <v>476</v>
      </c>
      <c r="H208" s="370" t="s">
        <v>477</v>
      </c>
      <c r="I208" s="392" t="s">
        <v>478</v>
      </c>
      <c r="J208" s="317" t="s">
        <v>479</v>
      </c>
      <c r="K208" s="398">
        <v>1</v>
      </c>
      <c r="L208" s="825">
        <v>43160</v>
      </c>
      <c r="M208" s="825">
        <v>43465</v>
      </c>
      <c r="N208" s="275">
        <f t="shared" si="7"/>
        <v>44</v>
      </c>
      <c r="O208" s="389">
        <v>1</v>
      </c>
      <c r="P208" s="253" t="s">
        <v>424</v>
      </c>
      <c r="Q208" s="253"/>
      <c r="R208" s="44" t="s">
        <v>925</v>
      </c>
      <c r="S208" s="387">
        <f t="shared" si="6"/>
        <v>260</v>
      </c>
      <c r="T208" s="253"/>
      <c r="U208" s="253"/>
      <c r="V208" s="253"/>
      <c r="W208" s="44" t="s">
        <v>953</v>
      </c>
      <c r="X208" s="253"/>
      <c r="Y208" s="253"/>
      <c r="Z208" s="253"/>
      <c r="AA208" s="392" t="s">
        <v>480</v>
      </c>
      <c r="AB208" s="392" t="s">
        <v>16</v>
      </c>
      <c r="AC208" s="370" t="s">
        <v>16</v>
      </c>
      <c r="AD208" s="392" t="s">
        <v>16</v>
      </c>
      <c r="AE208" s="44" t="s">
        <v>16</v>
      </c>
      <c r="AF208" s="44" t="s">
        <v>1818</v>
      </c>
      <c r="AG208" s="44" t="s">
        <v>1821</v>
      </c>
      <c r="AH208" s="44" t="s">
        <v>1818</v>
      </c>
      <c r="AI208" s="44" t="s">
        <v>1821</v>
      </c>
      <c r="AJ208" s="44" t="s">
        <v>1821</v>
      </c>
      <c r="AK208" s="44" t="s">
        <v>1821</v>
      </c>
      <c r="AL208" s="44" t="s">
        <v>2622</v>
      </c>
      <c r="AM208" s="44" t="s">
        <v>1821</v>
      </c>
      <c r="AN208" s="44" t="s">
        <v>2622</v>
      </c>
      <c r="AO208" s="44" t="s">
        <v>1821</v>
      </c>
      <c r="AP208" s="44" t="s">
        <v>1153</v>
      </c>
      <c r="AQ208" s="44" t="s">
        <v>1821</v>
      </c>
      <c r="AR208" s="44" t="s">
        <v>1153</v>
      </c>
      <c r="AS208" s="44" t="s">
        <v>1821</v>
      </c>
      <c r="AT208" s="44" t="s">
        <v>1153</v>
      </c>
      <c r="AU208" s="44" t="s">
        <v>1821</v>
      </c>
      <c r="AV208" s="44" t="s">
        <v>1153</v>
      </c>
      <c r="AW208" s="44" t="s">
        <v>1821</v>
      </c>
      <c r="AX208" s="44" t="s">
        <v>1153</v>
      </c>
      <c r="AY208" s="44" t="s">
        <v>1821</v>
      </c>
      <c r="AZ208" s="269" t="s">
        <v>781</v>
      </c>
      <c r="BA208" s="336">
        <v>43577</v>
      </c>
      <c r="BB208" s="269" t="s">
        <v>4409</v>
      </c>
      <c r="BC208" s="340"/>
      <c r="BD208" s="332"/>
      <c r="BE208" s="332"/>
      <c r="BF208" s="332"/>
      <c r="BG208" s="332"/>
      <c r="BH208" s="280" t="s">
        <v>956</v>
      </c>
      <c r="BI208" s="340"/>
      <c r="BJ208" s="340"/>
      <c r="BO208" s="253" t="s">
        <v>5270</v>
      </c>
      <c r="BP208" s="253" t="s">
        <v>5271</v>
      </c>
      <c r="BQ208" s="253"/>
      <c r="BR208" s="253"/>
    </row>
    <row r="209" spans="1:70" s="298" customFormat="1" ht="115.5" hidden="1" customHeight="1">
      <c r="A209" s="342" t="s">
        <v>1459</v>
      </c>
      <c r="B209" s="253" t="s">
        <v>1326</v>
      </c>
      <c r="C209" s="328">
        <v>43131</v>
      </c>
      <c r="D209" s="328" t="s">
        <v>4308</v>
      </c>
      <c r="E209" s="342" t="s">
        <v>1026</v>
      </c>
      <c r="F209" s="301" t="s">
        <v>8948</v>
      </c>
      <c r="G209" s="392" t="s">
        <v>431</v>
      </c>
      <c r="H209" s="370" t="s">
        <v>432</v>
      </c>
      <c r="I209" s="392" t="s">
        <v>433</v>
      </c>
      <c r="J209" s="317" t="s">
        <v>434</v>
      </c>
      <c r="K209" s="398">
        <v>3</v>
      </c>
      <c r="L209" s="827">
        <v>43146</v>
      </c>
      <c r="M209" s="827">
        <v>43434</v>
      </c>
      <c r="N209" s="275">
        <f t="shared" si="7"/>
        <v>42</v>
      </c>
      <c r="O209" s="389">
        <v>3</v>
      </c>
      <c r="P209" s="253" t="s">
        <v>424</v>
      </c>
      <c r="Q209" s="253" t="s">
        <v>45</v>
      </c>
      <c r="R209" s="44" t="s">
        <v>926</v>
      </c>
      <c r="S209" s="387">
        <f t="shared" si="6"/>
        <v>88</v>
      </c>
      <c r="T209" s="253"/>
      <c r="U209" s="253"/>
      <c r="V209" s="253"/>
      <c r="W209" s="44" t="s">
        <v>953</v>
      </c>
      <c r="X209" s="253"/>
      <c r="Y209" s="253"/>
      <c r="Z209" s="253"/>
      <c r="AA209" s="392" t="s">
        <v>435</v>
      </c>
      <c r="AB209" s="392" t="s">
        <v>16</v>
      </c>
      <c r="AC209" s="370" t="s">
        <v>16</v>
      </c>
      <c r="AD209" s="392" t="s">
        <v>16</v>
      </c>
      <c r="AE209" s="44" t="s">
        <v>16</v>
      </c>
      <c r="AF209" s="44" t="s">
        <v>1818</v>
      </c>
      <c r="AG209" s="44" t="s">
        <v>1821</v>
      </c>
      <c r="AH209" s="44" t="s">
        <v>1818</v>
      </c>
      <c r="AI209" s="44" t="s">
        <v>1821</v>
      </c>
      <c r="AJ209" s="44" t="s">
        <v>1821</v>
      </c>
      <c r="AK209" s="44" t="s">
        <v>1821</v>
      </c>
      <c r="AL209" s="44" t="s">
        <v>2622</v>
      </c>
      <c r="AM209" s="44" t="s">
        <v>1821</v>
      </c>
      <c r="AN209" s="44" t="s">
        <v>2622</v>
      </c>
      <c r="AO209" s="44" t="s">
        <v>1821</v>
      </c>
      <c r="AP209" s="44" t="s">
        <v>1153</v>
      </c>
      <c r="AQ209" s="44" t="s">
        <v>1821</v>
      </c>
      <c r="AR209" s="44" t="s">
        <v>1153</v>
      </c>
      <c r="AS209" s="44" t="s">
        <v>1821</v>
      </c>
      <c r="AT209" s="44" t="s">
        <v>1153</v>
      </c>
      <c r="AU209" s="44" t="s">
        <v>1821</v>
      </c>
      <c r="AV209" s="44" t="s">
        <v>1153</v>
      </c>
      <c r="AW209" s="44" t="s">
        <v>1821</v>
      </c>
      <c r="AX209" s="44" t="s">
        <v>1153</v>
      </c>
      <c r="AY209" s="44" t="s">
        <v>1821</v>
      </c>
      <c r="AZ209" s="269" t="s">
        <v>781</v>
      </c>
      <c r="BA209" s="336">
        <v>43577</v>
      </c>
      <c r="BB209" s="269" t="s">
        <v>4409</v>
      </c>
      <c r="BC209" s="340"/>
      <c r="BD209" s="332"/>
      <c r="BE209" s="332"/>
      <c r="BF209" s="332"/>
      <c r="BG209" s="332"/>
      <c r="BH209" s="280" t="s">
        <v>956</v>
      </c>
      <c r="BI209" s="340"/>
      <c r="BJ209" s="340"/>
      <c r="BO209" s="253" t="s">
        <v>5272</v>
      </c>
      <c r="BP209" s="253" t="s">
        <v>5273</v>
      </c>
      <c r="BQ209" s="253" t="s">
        <v>5274</v>
      </c>
      <c r="BR209" s="253"/>
    </row>
    <row r="210" spans="1:70" s="298" customFormat="1" ht="115.5" hidden="1" customHeight="1">
      <c r="A210" s="342" t="s">
        <v>1460</v>
      </c>
      <c r="B210" s="253" t="s">
        <v>1326</v>
      </c>
      <c r="C210" s="328">
        <v>43131</v>
      </c>
      <c r="D210" s="328" t="s">
        <v>4308</v>
      </c>
      <c r="E210" s="342" t="s">
        <v>1115</v>
      </c>
      <c r="F210" s="404" t="s">
        <v>8949</v>
      </c>
      <c r="G210" s="392" t="s">
        <v>420</v>
      </c>
      <c r="H210" s="370" t="s">
        <v>421</v>
      </c>
      <c r="I210" s="392" t="s">
        <v>422</v>
      </c>
      <c r="J210" s="317" t="s">
        <v>423</v>
      </c>
      <c r="K210" s="398">
        <v>1</v>
      </c>
      <c r="L210" s="827">
        <v>43146</v>
      </c>
      <c r="M210" s="827">
        <v>43342</v>
      </c>
      <c r="N210" s="275">
        <f t="shared" si="7"/>
        <v>28</v>
      </c>
      <c r="O210" s="389">
        <v>1</v>
      </c>
      <c r="P210" s="253" t="s">
        <v>424</v>
      </c>
      <c r="Q210" s="253" t="s">
        <v>45</v>
      </c>
      <c r="R210" s="44" t="s">
        <v>924</v>
      </c>
      <c r="S210" s="387">
        <f t="shared" si="6"/>
        <v>117</v>
      </c>
      <c r="T210" s="253"/>
      <c r="U210" s="253"/>
      <c r="V210" s="253"/>
      <c r="W210" s="44" t="s">
        <v>953</v>
      </c>
      <c r="X210" s="253"/>
      <c r="Y210" s="253"/>
      <c r="Z210" s="253"/>
      <c r="AA210" s="392" t="s">
        <v>425</v>
      </c>
      <c r="AB210" s="392" t="s">
        <v>16</v>
      </c>
      <c r="AC210" s="370" t="s">
        <v>16</v>
      </c>
      <c r="AD210" s="392" t="s">
        <v>16</v>
      </c>
      <c r="AE210" s="44" t="s">
        <v>16</v>
      </c>
      <c r="AF210" s="44" t="s">
        <v>1818</v>
      </c>
      <c r="AG210" s="44" t="s">
        <v>1821</v>
      </c>
      <c r="AH210" s="44" t="s">
        <v>1818</v>
      </c>
      <c r="AI210" s="44" t="s">
        <v>1821</v>
      </c>
      <c r="AJ210" s="44" t="s">
        <v>1821</v>
      </c>
      <c r="AK210" s="44" t="s">
        <v>1821</v>
      </c>
      <c r="AL210" s="44" t="s">
        <v>2622</v>
      </c>
      <c r="AM210" s="44" t="s">
        <v>1821</v>
      </c>
      <c r="AN210" s="44" t="s">
        <v>2622</v>
      </c>
      <c r="AO210" s="44" t="s">
        <v>1821</v>
      </c>
      <c r="AP210" s="44" t="s">
        <v>1153</v>
      </c>
      <c r="AQ210" s="44" t="s">
        <v>1821</v>
      </c>
      <c r="AR210" s="44" t="s">
        <v>1153</v>
      </c>
      <c r="AS210" s="44" t="s">
        <v>1821</v>
      </c>
      <c r="AT210" s="44" t="s">
        <v>1153</v>
      </c>
      <c r="AU210" s="44" t="s">
        <v>1821</v>
      </c>
      <c r="AV210" s="44" t="s">
        <v>1153</v>
      </c>
      <c r="AW210" s="44" t="s">
        <v>1821</v>
      </c>
      <c r="AX210" s="44" t="s">
        <v>1153</v>
      </c>
      <c r="AY210" s="44" t="s">
        <v>1821</v>
      </c>
      <c r="AZ210" s="269" t="s">
        <v>781</v>
      </c>
      <c r="BA210" s="336">
        <v>43577</v>
      </c>
      <c r="BB210" s="269" t="s">
        <v>4409</v>
      </c>
      <c r="BC210" s="340"/>
      <c r="BD210" s="332"/>
      <c r="BE210" s="332"/>
      <c r="BF210" s="332"/>
      <c r="BG210" s="332"/>
      <c r="BH210" s="280" t="s">
        <v>956</v>
      </c>
      <c r="BI210" s="340"/>
      <c r="BJ210" s="340"/>
      <c r="BO210" s="400" t="s">
        <v>5275</v>
      </c>
      <c r="BP210" s="400" t="s">
        <v>5276</v>
      </c>
      <c r="BQ210" s="400" t="s">
        <v>5277</v>
      </c>
      <c r="BR210" s="253"/>
    </row>
    <row r="211" spans="1:70" s="298" customFormat="1" ht="115.5" hidden="1" customHeight="1">
      <c r="A211" s="342" t="s">
        <v>1461</v>
      </c>
      <c r="B211" s="253" t="s">
        <v>1326</v>
      </c>
      <c r="C211" s="328">
        <v>43131</v>
      </c>
      <c r="D211" s="328" t="s">
        <v>4307</v>
      </c>
      <c r="E211" s="342" t="s">
        <v>1029</v>
      </c>
      <c r="F211" s="392" t="s">
        <v>8950</v>
      </c>
      <c r="G211" s="392" t="s">
        <v>481</v>
      </c>
      <c r="H211" s="392" t="s">
        <v>482</v>
      </c>
      <c r="I211" s="392" t="s">
        <v>483</v>
      </c>
      <c r="J211" s="317" t="s">
        <v>484</v>
      </c>
      <c r="K211" s="398">
        <v>1</v>
      </c>
      <c r="L211" s="825">
        <v>43146</v>
      </c>
      <c r="M211" s="825">
        <v>43189</v>
      </c>
      <c r="N211" s="275">
        <f t="shared" si="7"/>
        <v>7</v>
      </c>
      <c r="O211" s="389">
        <v>1</v>
      </c>
      <c r="P211" s="253" t="s">
        <v>15</v>
      </c>
      <c r="Q211" s="253"/>
      <c r="R211" s="44" t="s">
        <v>927</v>
      </c>
      <c r="S211" s="387">
        <f t="shared" si="6"/>
        <v>278</v>
      </c>
      <c r="T211" s="253"/>
      <c r="U211" s="253"/>
      <c r="V211" s="253"/>
      <c r="W211" s="44" t="s">
        <v>953</v>
      </c>
      <c r="X211" s="253"/>
      <c r="Y211" s="253"/>
      <c r="Z211" s="253"/>
      <c r="AA211" s="392" t="s">
        <v>485</v>
      </c>
      <c r="AB211" s="392" t="s">
        <v>16</v>
      </c>
      <c r="AC211" s="392" t="s">
        <v>16</v>
      </c>
      <c r="AD211" s="392" t="s">
        <v>16</v>
      </c>
      <c r="AE211" s="44" t="s">
        <v>16</v>
      </c>
      <c r="AF211" s="44" t="s">
        <v>1818</v>
      </c>
      <c r="AG211" s="44" t="s">
        <v>1821</v>
      </c>
      <c r="AH211" s="44" t="s">
        <v>1818</v>
      </c>
      <c r="AI211" s="44" t="s">
        <v>1821</v>
      </c>
      <c r="AJ211" s="44" t="s">
        <v>1821</v>
      </c>
      <c r="AK211" s="44" t="s">
        <v>1821</v>
      </c>
      <c r="AL211" s="44" t="s">
        <v>2622</v>
      </c>
      <c r="AM211" s="44" t="s">
        <v>1821</v>
      </c>
      <c r="AN211" s="44" t="s">
        <v>2622</v>
      </c>
      <c r="AO211" s="44" t="s">
        <v>1821</v>
      </c>
      <c r="AP211" s="44" t="s">
        <v>1153</v>
      </c>
      <c r="AQ211" s="44" t="s">
        <v>1821</v>
      </c>
      <c r="AR211" s="44" t="s">
        <v>1153</v>
      </c>
      <c r="AS211" s="44" t="s">
        <v>1821</v>
      </c>
      <c r="AT211" s="44" t="s">
        <v>1153</v>
      </c>
      <c r="AU211" s="44" t="s">
        <v>1821</v>
      </c>
      <c r="AV211" s="44" t="s">
        <v>1153</v>
      </c>
      <c r="AW211" s="44" t="s">
        <v>1821</v>
      </c>
      <c r="AX211" s="44" t="s">
        <v>1153</v>
      </c>
      <c r="AY211" s="44" t="s">
        <v>1821</v>
      </c>
      <c r="AZ211" s="269" t="s">
        <v>781</v>
      </c>
      <c r="BA211" s="336">
        <v>43577</v>
      </c>
      <c r="BB211" s="269" t="s">
        <v>4409</v>
      </c>
      <c r="BC211" s="340"/>
      <c r="BD211" s="332"/>
      <c r="BE211" s="332"/>
      <c r="BF211" s="332"/>
      <c r="BG211" s="332"/>
      <c r="BH211" s="280" t="s">
        <v>956</v>
      </c>
      <c r="BI211" s="340"/>
      <c r="BJ211" s="340"/>
      <c r="BO211" s="253" t="s">
        <v>5278</v>
      </c>
      <c r="BP211" s="141" t="s">
        <v>5279</v>
      </c>
      <c r="BQ211" s="253" t="s">
        <v>5280</v>
      </c>
      <c r="BR211" s="253"/>
    </row>
    <row r="212" spans="1:70" s="298" customFormat="1" ht="115.5" hidden="1" customHeight="1">
      <c r="A212" s="342" t="s">
        <v>1462</v>
      </c>
      <c r="B212" s="253" t="s">
        <v>1326</v>
      </c>
      <c r="C212" s="328">
        <v>43131</v>
      </c>
      <c r="D212" s="328" t="s">
        <v>4308</v>
      </c>
      <c r="E212" s="342" t="s">
        <v>1030</v>
      </c>
      <c r="F212" s="392" t="s">
        <v>8951</v>
      </c>
      <c r="G212" s="392" t="s">
        <v>486</v>
      </c>
      <c r="H212" s="392" t="s">
        <v>487</v>
      </c>
      <c r="I212" s="392" t="s">
        <v>488</v>
      </c>
      <c r="J212" s="317" t="s">
        <v>83</v>
      </c>
      <c r="K212" s="398">
        <v>1</v>
      </c>
      <c r="L212" s="827">
        <v>43132</v>
      </c>
      <c r="M212" s="827">
        <v>43403</v>
      </c>
      <c r="N212" s="275">
        <f t="shared" si="7"/>
        <v>39</v>
      </c>
      <c r="O212" s="389">
        <v>1</v>
      </c>
      <c r="P212" s="253" t="s">
        <v>60</v>
      </c>
      <c r="Q212" s="253"/>
      <c r="R212" s="44" t="s">
        <v>1178</v>
      </c>
      <c r="S212" s="387">
        <f t="shared" si="6"/>
        <v>266</v>
      </c>
      <c r="T212" s="253"/>
      <c r="U212" s="253"/>
      <c r="V212" s="253"/>
      <c r="W212" s="44" t="s">
        <v>953</v>
      </c>
      <c r="X212" s="253"/>
      <c r="Y212" s="253"/>
      <c r="Z212" s="253"/>
      <c r="AA212" s="392" t="s">
        <v>489</v>
      </c>
      <c r="AB212" s="392" t="s">
        <v>16</v>
      </c>
      <c r="AC212" s="392" t="s">
        <v>16</v>
      </c>
      <c r="AD212" s="392" t="s">
        <v>16</v>
      </c>
      <c r="AE212" s="392" t="s">
        <v>16</v>
      </c>
      <c r="AF212" s="44" t="s">
        <v>1818</v>
      </c>
      <c r="AG212" s="44" t="s">
        <v>1821</v>
      </c>
      <c r="AH212" s="44" t="s">
        <v>1818</v>
      </c>
      <c r="AI212" s="44" t="s">
        <v>1821</v>
      </c>
      <c r="AJ212" s="44" t="s">
        <v>1821</v>
      </c>
      <c r="AK212" s="44" t="s">
        <v>1821</v>
      </c>
      <c r="AL212" s="44" t="s">
        <v>2622</v>
      </c>
      <c r="AM212" s="44" t="s">
        <v>1821</v>
      </c>
      <c r="AN212" s="44" t="s">
        <v>2622</v>
      </c>
      <c r="AO212" s="44" t="s">
        <v>1821</v>
      </c>
      <c r="AP212" s="44" t="s">
        <v>1153</v>
      </c>
      <c r="AQ212" s="44" t="s">
        <v>1821</v>
      </c>
      <c r="AR212" s="44" t="s">
        <v>1153</v>
      </c>
      <c r="AS212" s="44" t="s">
        <v>1821</v>
      </c>
      <c r="AT212" s="44" t="s">
        <v>1153</v>
      </c>
      <c r="AU212" s="44" t="s">
        <v>1821</v>
      </c>
      <c r="AV212" s="44" t="s">
        <v>1153</v>
      </c>
      <c r="AW212" s="44" t="s">
        <v>1821</v>
      </c>
      <c r="AX212" s="44" t="s">
        <v>1153</v>
      </c>
      <c r="AY212" s="44" t="s">
        <v>1821</v>
      </c>
      <c r="AZ212" s="269" t="s">
        <v>781</v>
      </c>
      <c r="BA212" s="336">
        <v>43577</v>
      </c>
      <c r="BB212" s="269" t="s">
        <v>4409</v>
      </c>
      <c r="BC212" s="340"/>
      <c r="BD212" s="332"/>
      <c r="BE212" s="332"/>
      <c r="BF212" s="332"/>
      <c r="BG212" s="332"/>
      <c r="BH212" s="280" t="s">
        <v>956</v>
      </c>
      <c r="BI212" s="340"/>
      <c r="BJ212" s="340"/>
      <c r="BO212" s="253" t="s">
        <v>5278</v>
      </c>
      <c r="BP212" s="141" t="s">
        <v>5279</v>
      </c>
      <c r="BQ212" s="253" t="s">
        <v>8952</v>
      </c>
      <c r="BR212" s="253"/>
    </row>
    <row r="213" spans="1:70" s="298" customFormat="1" ht="115.5" hidden="1" customHeight="1">
      <c r="A213" s="342" t="s">
        <v>1463</v>
      </c>
      <c r="B213" s="253" t="s">
        <v>1326</v>
      </c>
      <c r="C213" s="328">
        <v>43131</v>
      </c>
      <c r="D213" s="328" t="s">
        <v>4308</v>
      </c>
      <c r="E213" s="342" t="s">
        <v>1030</v>
      </c>
      <c r="F213" s="392" t="s">
        <v>8951</v>
      </c>
      <c r="G213" s="392" t="s">
        <v>490</v>
      </c>
      <c r="H213" s="392" t="s">
        <v>491</v>
      </c>
      <c r="I213" s="392" t="s">
        <v>492</v>
      </c>
      <c r="J213" s="317" t="s">
        <v>484</v>
      </c>
      <c r="K213" s="398">
        <v>1</v>
      </c>
      <c r="L213" s="825">
        <v>43146</v>
      </c>
      <c r="M213" s="825">
        <v>43189</v>
      </c>
      <c r="N213" s="275">
        <f t="shared" si="7"/>
        <v>7</v>
      </c>
      <c r="O213" s="389">
        <v>1</v>
      </c>
      <c r="P213" s="253" t="s">
        <v>15</v>
      </c>
      <c r="Q213" s="253"/>
      <c r="R213" s="44" t="s">
        <v>927</v>
      </c>
      <c r="S213" s="387">
        <f t="shared" si="6"/>
        <v>278</v>
      </c>
      <c r="T213" s="253"/>
      <c r="U213" s="253"/>
      <c r="V213" s="253"/>
      <c r="W213" s="44" t="s">
        <v>953</v>
      </c>
      <c r="X213" s="253"/>
      <c r="Y213" s="253"/>
      <c r="Z213" s="253"/>
      <c r="AA213" s="392" t="s">
        <v>493</v>
      </c>
      <c r="AB213" s="392" t="s">
        <v>16</v>
      </c>
      <c r="AC213" s="392" t="s">
        <v>16</v>
      </c>
      <c r="AD213" s="392" t="s">
        <v>16</v>
      </c>
      <c r="AE213" s="44" t="s">
        <v>16</v>
      </c>
      <c r="AF213" s="44" t="s">
        <v>1818</v>
      </c>
      <c r="AG213" s="44" t="s">
        <v>1821</v>
      </c>
      <c r="AH213" s="44" t="s">
        <v>1818</v>
      </c>
      <c r="AI213" s="44" t="s">
        <v>1821</v>
      </c>
      <c r="AJ213" s="44" t="s">
        <v>1821</v>
      </c>
      <c r="AK213" s="44" t="s">
        <v>1821</v>
      </c>
      <c r="AL213" s="44" t="s">
        <v>2622</v>
      </c>
      <c r="AM213" s="44" t="s">
        <v>1821</v>
      </c>
      <c r="AN213" s="44" t="s">
        <v>2622</v>
      </c>
      <c r="AO213" s="44" t="s">
        <v>1821</v>
      </c>
      <c r="AP213" s="44" t="s">
        <v>1153</v>
      </c>
      <c r="AQ213" s="44" t="s">
        <v>1821</v>
      </c>
      <c r="AR213" s="44" t="s">
        <v>1153</v>
      </c>
      <c r="AS213" s="44" t="s">
        <v>1821</v>
      </c>
      <c r="AT213" s="44" t="s">
        <v>1153</v>
      </c>
      <c r="AU213" s="44" t="s">
        <v>1821</v>
      </c>
      <c r="AV213" s="44" t="s">
        <v>1153</v>
      </c>
      <c r="AW213" s="44" t="s">
        <v>1821</v>
      </c>
      <c r="AX213" s="44" t="s">
        <v>1153</v>
      </c>
      <c r="AY213" s="44" t="s">
        <v>1821</v>
      </c>
      <c r="AZ213" s="269" t="s">
        <v>781</v>
      </c>
      <c r="BA213" s="336">
        <v>43577</v>
      </c>
      <c r="BB213" s="269" t="s">
        <v>4409</v>
      </c>
      <c r="BC213" s="340"/>
      <c r="BD213" s="332"/>
      <c r="BE213" s="332"/>
      <c r="BF213" s="332"/>
      <c r="BG213" s="332"/>
      <c r="BH213" s="280" t="s">
        <v>956</v>
      </c>
      <c r="BI213" s="340"/>
      <c r="BJ213" s="340"/>
      <c r="BO213" s="253" t="s">
        <v>5278</v>
      </c>
      <c r="BP213" s="141" t="s">
        <v>5279</v>
      </c>
      <c r="BQ213" s="253" t="s">
        <v>8952</v>
      </c>
      <c r="BR213" s="253"/>
    </row>
    <row r="214" spans="1:70" s="298" customFormat="1" ht="115.5" hidden="1" customHeight="1">
      <c r="A214" s="342" t="s">
        <v>1464</v>
      </c>
      <c r="B214" s="253" t="s">
        <v>1326</v>
      </c>
      <c r="C214" s="328">
        <v>43131</v>
      </c>
      <c r="D214" s="328" t="s">
        <v>4308</v>
      </c>
      <c r="E214" s="342" t="s">
        <v>1031</v>
      </c>
      <c r="F214" s="301" t="s">
        <v>6786</v>
      </c>
      <c r="G214" s="392" t="s">
        <v>408</v>
      </c>
      <c r="H214" s="392" t="s">
        <v>409</v>
      </c>
      <c r="I214" s="392" t="s">
        <v>494</v>
      </c>
      <c r="J214" s="317" t="s">
        <v>234</v>
      </c>
      <c r="K214" s="398">
        <v>1</v>
      </c>
      <c r="L214" s="826">
        <v>43374</v>
      </c>
      <c r="M214" s="826">
        <v>43434</v>
      </c>
      <c r="N214" s="275">
        <f t="shared" si="7"/>
        <v>9</v>
      </c>
      <c r="O214" s="389">
        <v>1</v>
      </c>
      <c r="P214" s="253" t="s">
        <v>116</v>
      </c>
      <c r="Q214" s="253" t="s">
        <v>495</v>
      </c>
      <c r="R214" s="44" t="s">
        <v>928</v>
      </c>
      <c r="S214" s="387">
        <f t="shared" si="6"/>
        <v>113</v>
      </c>
      <c r="T214" s="253"/>
      <c r="U214" s="253"/>
      <c r="V214" s="253"/>
      <c r="W214" s="44" t="s">
        <v>953</v>
      </c>
      <c r="X214" s="253"/>
      <c r="Y214" s="253"/>
      <c r="Z214" s="253"/>
      <c r="AA214" s="392" t="s">
        <v>496</v>
      </c>
      <c r="AB214" s="392" t="s">
        <v>16</v>
      </c>
      <c r="AC214" s="392" t="s">
        <v>16</v>
      </c>
      <c r="AD214" s="392" t="s">
        <v>16</v>
      </c>
      <c r="AE214" s="44" t="s">
        <v>16</v>
      </c>
      <c r="AF214" s="44" t="s">
        <v>1818</v>
      </c>
      <c r="AG214" s="44" t="s">
        <v>1821</v>
      </c>
      <c r="AH214" s="44" t="s">
        <v>1818</v>
      </c>
      <c r="AI214" s="44" t="s">
        <v>1821</v>
      </c>
      <c r="AJ214" s="44" t="s">
        <v>1821</v>
      </c>
      <c r="AK214" s="44" t="s">
        <v>1821</v>
      </c>
      <c r="AL214" s="44" t="s">
        <v>2622</v>
      </c>
      <c r="AM214" s="44" t="s">
        <v>1821</v>
      </c>
      <c r="AN214" s="44" t="s">
        <v>2622</v>
      </c>
      <c r="AO214" s="44" t="s">
        <v>1821</v>
      </c>
      <c r="AP214" s="44" t="s">
        <v>1153</v>
      </c>
      <c r="AQ214" s="44" t="s">
        <v>1821</v>
      </c>
      <c r="AR214" s="44" t="s">
        <v>1153</v>
      </c>
      <c r="AS214" s="44" t="s">
        <v>1821</v>
      </c>
      <c r="AT214" s="44" t="s">
        <v>1153</v>
      </c>
      <c r="AU214" s="44" t="s">
        <v>1821</v>
      </c>
      <c r="AV214" s="44" t="s">
        <v>1153</v>
      </c>
      <c r="AW214" s="44" t="s">
        <v>1821</v>
      </c>
      <c r="AX214" s="44" t="s">
        <v>1153</v>
      </c>
      <c r="AY214" s="44" t="s">
        <v>1821</v>
      </c>
      <c r="AZ214" s="269" t="s">
        <v>781</v>
      </c>
      <c r="BA214" s="336">
        <v>43577</v>
      </c>
      <c r="BB214" s="269" t="s">
        <v>4409</v>
      </c>
      <c r="BC214" s="340"/>
      <c r="BD214" s="332"/>
      <c r="BE214" s="332"/>
      <c r="BF214" s="332"/>
      <c r="BG214" s="332"/>
      <c r="BH214" s="280" t="s">
        <v>956</v>
      </c>
      <c r="BI214" s="340"/>
      <c r="BJ214" s="340"/>
      <c r="BO214" s="253" t="s">
        <v>5266</v>
      </c>
      <c r="BP214" s="253" t="s">
        <v>5281</v>
      </c>
      <c r="BQ214" s="253" t="s">
        <v>5282</v>
      </c>
      <c r="BR214" s="253"/>
    </row>
    <row r="215" spans="1:70" s="298" customFormat="1" ht="115.5" hidden="1" customHeight="1">
      <c r="A215" s="342" t="s">
        <v>1465</v>
      </c>
      <c r="B215" s="253" t="s">
        <v>1326</v>
      </c>
      <c r="C215" s="328">
        <v>43131</v>
      </c>
      <c r="D215" s="328" t="s">
        <v>4308</v>
      </c>
      <c r="E215" s="342" t="s">
        <v>1031</v>
      </c>
      <c r="F215" s="392" t="s">
        <v>6787</v>
      </c>
      <c r="G215" s="392" t="s">
        <v>408</v>
      </c>
      <c r="H215" s="392" t="s">
        <v>409</v>
      </c>
      <c r="I215" s="392" t="s">
        <v>410</v>
      </c>
      <c r="J215" s="317" t="s">
        <v>411</v>
      </c>
      <c r="K215" s="398">
        <v>15</v>
      </c>
      <c r="L215" s="827">
        <v>43179</v>
      </c>
      <c r="M215" s="827">
        <v>43661</v>
      </c>
      <c r="N215" s="275">
        <f t="shared" si="7"/>
        <v>17</v>
      </c>
      <c r="O215" s="389">
        <v>15</v>
      </c>
      <c r="P215" s="313" t="s">
        <v>60</v>
      </c>
      <c r="Q215" s="313" t="s">
        <v>412</v>
      </c>
      <c r="R215" s="44" t="s">
        <v>6788</v>
      </c>
      <c r="S215" s="387">
        <f t="shared" si="6"/>
        <v>221</v>
      </c>
      <c r="T215" s="313"/>
      <c r="U215" s="313"/>
      <c r="V215" s="313"/>
      <c r="W215" s="44" t="s">
        <v>953</v>
      </c>
      <c r="X215" s="313"/>
      <c r="Y215" s="313"/>
      <c r="Z215" s="313"/>
      <c r="AA215" s="392" t="s">
        <v>413</v>
      </c>
      <c r="AB215" s="392" t="s">
        <v>414</v>
      </c>
      <c r="AC215" s="392" t="s">
        <v>934</v>
      </c>
      <c r="AD215" s="392" t="s">
        <v>6789</v>
      </c>
      <c r="AE215" s="392" t="s">
        <v>1120</v>
      </c>
      <c r="AF215" s="392" t="s">
        <v>1814</v>
      </c>
      <c r="AG215" s="392" t="s">
        <v>1824</v>
      </c>
      <c r="AH215" s="392" t="s">
        <v>1814</v>
      </c>
      <c r="AI215" s="392" t="s">
        <v>1824</v>
      </c>
      <c r="AJ215" s="392" t="s">
        <v>1824</v>
      </c>
      <c r="AK215" s="392" t="s">
        <v>1824</v>
      </c>
      <c r="AL215" s="392" t="s">
        <v>2622</v>
      </c>
      <c r="AM215" s="392" t="s">
        <v>1824</v>
      </c>
      <c r="AN215" s="392" t="s">
        <v>2622</v>
      </c>
      <c r="AO215" s="392" t="s">
        <v>1824</v>
      </c>
      <c r="AP215" s="392" t="s">
        <v>1153</v>
      </c>
      <c r="AQ215" s="392" t="s">
        <v>1824</v>
      </c>
      <c r="AR215" s="392" t="s">
        <v>1153</v>
      </c>
      <c r="AS215" s="392" t="s">
        <v>1824</v>
      </c>
      <c r="AT215" s="392" t="s">
        <v>1153</v>
      </c>
      <c r="AU215" s="392" t="s">
        <v>1824</v>
      </c>
      <c r="AV215" s="392" t="s">
        <v>1153</v>
      </c>
      <c r="AW215" s="392" t="s">
        <v>1824</v>
      </c>
      <c r="AX215" s="392" t="s">
        <v>1153</v>
      </c>
      <c r="AY215" s="392" t="s">
        <v>1824</v>
      </c>
      <c r="AZ215" s="269" t="s">
        <v>781</v>
      </c>
      <c r="BA215" s="336">
        <v>43851</v>
      </c>
      <c r="BB215" s="269" t="s">
        <v>4409</v>
      </c>
      <c r="BC215" s="340"/>
      <c r="BD215" s="332" t="s">
        <v>1333</v>
      </c>
      <c r="BE215" s="332"/>
      <c r="BF215" s="332"/>
      <c r="BG215" s="332"/>
      <c r="BH215" s="280" t="s">
        <v>956</v>
      </c>
      <c r="BI215" s="340"/>
      <c r="BJ215" s="340"/>
      <c r="BO215" s="253" t="s">
        <v>5266</v>
      </c>
      <c r="BP215" s="253" t="s">
        <v>5281</v>
      </c>
      <c r="BQ215" s="253" t="s">
        <v>5282</v>
      </c>
      <c r="BR215" s="253"/>
    </row>
    <row r="216" spans="1:70" s="298" customFormat="1" ht="115.5" hidden="1" customHeight="1">
      <c r="A216" s="342" t="s">
        <v>1466</v>
      </c>
      <c r="B216" s="253" t="s">
        <v>1326</v>
      </c>
      <c r="C216" s="328">
        <v>43131</v>
      </c>
      <c r="D216" s="328" t="s">
        <v>4307</v>
      </c>
      <c r="E216" s="342" t="s">
        <v>1032</v>
      </c>
      <c r="F216" s="392" t="s">
        <v>8953</v>
      </c>
      <c r="G216" s="392" t="s">
        <v>497</v>
      </c>
      <c r="H216" s="392" t="s">
        <v>498</v>
      </c>
      <c r="I216" s="392" t="s">
        <v>499</v>
      </c>
      <c r="J216" s="317" t="s">
        <v>500</v>
      </c>
      <c r="K216" s="398">
        <v>1</v>
      </c>
      <c r="L216" s="827">
        <v>43132</v>
      </c>
      <c r="M216" s="827">
        <v>43281</v>
      </c>
      <c r="N216" s="275">
        <f t="shared" si="7"/>
        <v>22</v>
      </c>
      <c r="O216" s="389">
        <v>1</v>
      </c>
      <c r="P216" s="253" t="s">
        <v>116</v>
      </c>
      <c r="Q216" s="253"/>
      <c r="R216" s="44" t="s">
        <v>929</v>
      </c>
      <c r="S216" s="387">
        <f t="shared" si="6"/>
        <v>163</v>
      </c>
      <c r="T216" s="253"/>
      <c r="U216" s="253"/>
      <c r="V216" s="253"/>
      <c r="W216" s="44" t="s">
        <v>953</v>
      </c>
      <c r="X216" s="253"/>
      <c r="Y216" s="253"/>
      <c r="Z216" s="253"/>
      <c r="AA216" s="392" t="s">
        <v>501</v>
      </c>
      <c r="AB216" s="392" t="s">
        <v>16</v>
      </c>
      <c r="AC216" s="392" t="s">
        <v>16</v>
      </c>
      <c r="AD216" s="392" t="s">
        <v>16</v>
      </c>
      <c r="AE216" s="44" t="s">
        <v>16</v>
      </c>
      <c r="AF216" s="44" t="s">
        <v>1818</v>
      </c>
      <c r="AG216" s="44" t="s">
        <v>1821</v>
      </c>
      <c r="AH216" s="44" t="s">
        <v>1818</v>
      </c>
      <c r="AI216" s="44" t="s">
        <v>1821</v>
      </c>
      <c r="AJ216" s="44" t="s">
        <v>1821</v>
      </c>
      <c r="AK216" s="44" t="s">
        <v>1821</v>
      </c>
      <c r="AL216" s="44" t="s">
        <v>2622</v>
      </c>
      <c r="AM216" s="44" t="s">
        <v>1821</v>
      </c>
      <c r="AN216" s="44" t="s">
        <v>2622</v>
      </c>
      <c r="AO216" s="44" t="s">
        <v>1821</v>
      </c>
      <c r="AP216" s="44" t="s">
        <v>1153</v>
      </c>
      <c r="AQ216" s="44" t="s">
        <v>1821</v>
      </c>
      <c r="AR216" s="44" t="s">
        <v>1153</v>
      </c>
      <c r="AS216" s="44" t="s">
        <v>1821</v>
      </c>
      <c r="AT216" s="44" t="s">
        <v>1153</v>
      </c>
      <c r="AU216" s="44" t="s">
        <v>1821</v>
      </c>
      <c r="AV216" s="44" t="s">
        <v>1153</v>
      </c>
      <c r="AW216" s="44" t="s">
        <v>1821</v>
      </c>
      <c r="AX216" s="44" t="s">
        <v>1153</v>
      </c>
      <c r="AY216" s="44" t="s">
        <v>1821</v>
      </c>
      <c r="AZ216" s="269" t="s">
        <v>781</v>
      </c>
      <c r="BA216" s="336">
        <v>43577</v>
      </c>
      <c r="BB216" s="269" t="s">
        <v>4409</v>
      </c>
      <c r="BC216" s="340"/>
      <c r="BD216" s="332"/>
      <c r="BE216" s="332"/>
      <c r="BF216" s="332"/>
      <c r="BG216" s="332"/>
      <c r="BH216" s="280" t="s">
        <v>956</v>
      </c>
      <c r="BI216" s="340"/>
      <c r="BJ216" s="340"/>
      <c r="BO216" s="253" t="s">
        <v>5266</v>
      </c>
      <c r="BP216" s="253" t="s">
        <v>5283</v>
      </c>
      <c r="BQ216" s="253"/>
      <c r="BR216" s="253"/>
    </row>
    <row r="217" spans="1:70" s="298" customFormat="1" ht="115.5" hidden="1" customHeight="1">
      <c r="A217" s="342" t="s">
        <v>1467</v>
      </c>
      <c r="B217" s="253" t="s">
        <v>1326</v>
      </c>
      <c r="C217" s="328">
        <v>43131</v>
      </c>
      <c r="D217" s="328" t="s">
        <v>4307</v>
      </c>
      <c r="E217" s="342" t="s">
        <v>1032</v>
      </c>
      <c r="F217" s="392" t="s">
        <v>8954</v>
      </c>
      <c r="G217" s="392" t="s">
        <v>502</v>
      </c>
      <c r="H217" s="392" t="s">
        <v>471</v>
      </c>
      <c r="I217" s="392" t="s">
        <v>503</v>
      </c>
      <c r="J217" s="317" t="s">
        <v>473</v>
      </c>
      <c r="K217" s="398">
        <v>1</v>
      </c>
      <c r="L217" s="825">
        <v>43146</v>
      </c>
      <c r="M217" s="825">
        <v>43342</v>
      </c>
      <c r="N217" s="275">
        <f t="shared" si="7"/>
        <v>28</v>
      </c>
      <c r="O217" s="389">
        <v>1</v>
      </c>
      <c r="P217" s="253" t="s">
        <v>116</v>
      </c>
      <c r="Q217" s="253"/>
      <c r="R217" s="44" t="s">
        <v>924</v>
      </c>
      <c r="S217" s="387">
        <f t="shared" si="6"/>
        <v>117</v>
      </c>
      <c r="T217" s="253"/>
      <c r="U217" s="253"/>
      <c r="V217" s="253"/>
      <c r="W217" s="44" t="s">
        <v>953</v>
      </c>
      <c r="X217" s="253"/>
      <c r="Y217" s="253"/>
      <c r="Z217" s="253"/>
      <c r="AA217" s="392" t="s">
        <v>425</v>
      </c>
      <c r="AB217" s="392" t="s">
        <v>16</v>
      </c>
      <c r="AC217" s="392" t="s">
        <v>16</v>
      </c>
      <c r="AD217" s="392" t="s">
        <v>16</v>
      </c>
      <c r="AE217" s="44" t="s">
        <v>16</v>
      </c>
      <c r="AF217" s="44" t="s">
        <v>1818</v>
      </c>
      <c r="AG217" s="44" t="s">
        <v>1821</v>
      </c>
      <c r="AH217" s="44" t="s">
        <v>1818</v>
      </c>
      <c r="AI217" s="44" t="s">
        <v>1821</v>
      </c>
      <c r="AJ217" s="44" t="s">
        <v>1821</v>
      </c>
      <c r="AK217" s="44" t="s">
        <v>1821</v>
      </c>
      <c r="AL217" s="44" t="s">
        <v>2622</v>
      </c>
      <c r="AM217" s="44" t="s">
        <v>1821</v>
      </c>
      <c r="AN217" s="44" t="s">
        <v>2622</v>
      </c>
      <c r="AO217" s="44" t="s">
        <v>1821</v>
      </c>
      <c r="AP217" s="44" t="s">
        <v>1153</v>
      </c>
      <c r="AQ217" s="44" t="s">
        <v>1821</v>
      </c>
      <c r="AR217" s="44" t="s">
        <v>1153</v>
      </c>
      <c r="AS217" s="44" t="s">
        <v>1821</v>
      </c>
      <c r="AT217" s="44" t="s">
        <v>1153</v>
      </c>
      <c r="AU217" s="44" t="s">
        <v>1821</v>
      </c>
      <c r="AV217" s="44" t="s">
        <v>1153</v>
      </c>
      <c r="AW217" s="44" t="s">
        <v>1821</v>
      </c>
      <c r="AX217" s="44" t="s">
        <v>1153</v>
      </c>
      <c r="AY217" s="44" t="s">
        <v>1821</v>
      </c>
      <c r="AZ217" s="269" t="s">
        <v>781</v>
      </c>
      <c r="BA217" s="336">
        <v>43577</v>
      </c>
      <c r="BB217" s="269" t="s">
        <v>4409</v>
      </c>
      <c r="BC217" s="340"/>
      <c r="BD217" s="332"/>
      <c r="BE217" s="332"/>
      <c r="BF217" s="332"/>
      <c r="BG217" s="332"/>
      <c r="BH217" s="280" t="s">
        <v>956</v>
      </c>
      <c r="BI217" s="340"/>
      <c r="BJ217" s="340"/>
      <c r="BO217" s="253" t="s">
        <v>5266</v>
      </c>
      <c r="BP217" s="253" t="s">
        <v>5283</v>
      </c>
      <c r="BQ217" s="253"/>
      <c r="BR217" s="253"/>
    </row>
    <row r="218" spans="1:70" s="298" customFormat="1" ht="115.5" hidden="1" customHeight="1">
      <c r="A218" s="342" t="s">
        <v>1468</v>
      </c>
      <c r="B218" s="253" t="s">
        <v>1326</v>
      </c>
      <c r="C218" s="328">
        <v>43131</v>
      </c>
      <c r="D218" s="328" t="s">
        <v>4308</v>
      </c>
      <c r="E218" s="342" t="s">
        <v>1033</v>
      </c>
      <c r="F218" s="301" t="s">
        <v>8955</v>
      </c>
      <c r="G218" s="392" t="s">
        <v>504</v>
      </c>
      <c r="H218" s="392" t="s">
        <v>505</v>
      </c>
      <c r="I218" s="392" t="s">
        <v>506</v>
      </c>
      <c r="J218" s="317" t="s">
        <v>507</v>
      </c>
      <c r="K218" s="398">
        <v>1</v>
      </c>
      <c r="L218" s="825">
        <v>43146</v>
      </c>
      <c r="M218" s="825">
        <v>43265</v>
      </c>
      <c r="N218" s="275">
        <f t="shared" si="7"/>
        <v>17</v>
      </c>
      <c r="O218" s="389">
        <v>0.5</v>
      </c>
      <c r="P218" s="253" t="s">
        <v>48</v>
      </c>
      <c r="Q218" s="253"/>
      <c r="R218" s="44" t="s">
        <v>1179</v>
      </c>
      <c r="S218" s="387">
        <f t="shared" si="6"/>
        <v>340</v>
      </c>
      <c r="T218" s="253"/>
      <c r="U218" s="253"/>
      <c r="V218" s="253"/>
      <c r="W218" s="44" t="s">
        <v>953</v>
      </c>
      <c r="X218" s="253"/>
      <c r="Y218" s="253"/>
      <c r="Z218" s="253"/>
      <c r="AA218" s="301" t="s">
        <v>8956</v>
      </c>
      <c r="AB218" s="392" t="s">
        <v>16</v>
      </c>
      <c r="AC218" s="392" t="s">
        <v>16</v>
      </c>
      <c r="AD218" s="392" t="s">
        <v>16</v>
      </c>
      <c r="AE218" s="392" t="s">
        <v>16</v>
      </c>
      <c r="AF218" s="44" t="s">
        <v>1818</v>
      </c>
      <c r="AG218" s="44" t="s">
        <v>1821</v>
      </c>
      <c r="AH218" s="44" t="s">
        <v>1818</v>
      </c>
      <c r="AI218" s="44" t="s">
        <v>1821</v>
      </c>
      <c r="AJ218" s="44" t="s">
        <v>1821</v>
      </c>
      <c r="AK218" s="44" t="s">
        <v>1821</v>
      </c>
      <c r="AL218" s="44" t="s">
        <v>2622</v>
      </c>
      <c r="AM218" s="44" t="s">
        <v>1821</v>
      </c>
      <c r="AN218" s="44" t="s">
        <v>2622</v>
      </c>
      <c r="AO218" s="44" t="s">
        <v>1821</v>
      </c>
      <c r="AP218" s="44" t="s">
        <v>1153</v>
      </c>
      <c r="AQ218" s="44" t="s">
        <v>1821</v>
      </c>
      <c r="AR218" s="44" t="s">
        <v>1153</v>
      </c>
      <c r="AS218" s="44" t="s">
        <v>1821</v>
      </c>
      <c r="AT218" s="44" t="s">
        <v>1153</v>
      </c>
      <c r="AU218" s="44" t="s">
        <v>1821</v>
      </c>
      <c r="AV218" s="44" t="s">
        <v>1153</v>
      </c>
      <c r="AW218" s="44" t="s">
        <v>1821</v>
      </c>
      <c r="AX218" s="44" t="s">
        <v>1153</v>
      </c>
      <c r="AY218" s="44" t="s">
        <v>1821</v>
      </c>
      <c r="AZ218" s="269" t="s">
        <v>781</v>
      </c>
      <c r="BA218" s="336">
        <v>43577</v>
      </c>
      <c r="BB218" s="269" t="s">
        <v>4409</v>
      </c>
      <c r="BC218" s="340"/>
      <c r="BD218" s="44" t="s">
        <v>1334</v>
      </c>
      <c r="BE218" s="44"/>
      <c r="BF218" s="44"/>
      <c r="BG218" s="44"/>
      <c r="BH218" s="280" t="s">
        <v>956</v>
      </c>
      <c r="BI218" s="340"/>
      <c r="BJ218" s="340"/>
      <c r="BO218" s="253" t="s">
        <v>5284</v>
      </c>
      <c r="BP218" s="253" t="s">
        <v>5285</v>
      </c>
      <c r="BQ218" s="253" t="s">
        <v>8957</v>
      </c>
      <c r="BR218" s="253"/>
    </row>
    <row r="219" spans="1:70" s="298" customFormat="1" ht="115.5" hidden="1" customHeight="1">
      <c r="A219" s="342" t="s">
        <v>1469</v>
      </c>
      <c r="B219" s="253" t="s">
        <v>1326</v>
      </c>
      <c r="C219" s="328">
        <v>43131</v>
      </c>
      <c r="D219" s="328" t="s">
        <v>4308</v>
      </c>
      <c r="E219" s="342" t="s">
        <v>1033</v>
      </c>
      <c r="F219" s="301" t="s">
        <v>8955</v>
      </c>
      <c r="G219" s="392" t="s">
        <v>504</v>
      </c>
      <c r="H219" s="392" t="s">
        <v>8958</v>
      </c>
      <c r="I219" s="392" t="s">
        <v>8959</v>
      </c>
      <c r="J219" s="317" t="s">
        <v>508</v>
      </c>
      <c r="K219" s="398">
        <v>1</v>
      </c>
      <c r="L219" s="825">
        <v>43146</v>
      </c>
      <c r="M219" s="825">
        <v>43265</v>
      </c>
      <c r="N219" s="275">
        <f t="shared" si="7"/>
        <v>17</v>
      </c>
      <c r="O219" s="389">
        <v>0.5</v>
      </c>
      <c r="P219" s="253" t="s">
        <v>48</v>
      </c>
      <c r="Q219" s="253"/>
      <c r="R219" s="44" t="s">
        <v>1179</v>
      </c>
      <c r="S219" s="387">
        <f t="shared" si="6"/>
        <v>340</v>
      </c>
      <c r="T219" s="253"/>
      <c r="U219" s="253"/>
      <c r="V219" s="253"/>
      <c r="W219" s="44" t="s">
        <v>953</v>
      </c>
      <c r="X219" s="253"/>
      <c r="Y219" s="253"/>
      <c r="Z219" s="253"/>
      <c r="AA219" s="301" t="s">
        <v>8956</v>
      </c>
      <c r="AB219" s="392" t="s">
        <v>16</v>
      </c>
      <c r="AC219" s="392" t="s">
        <v>16</v>
      </c>
      <c r="AD219" s="392" t="s">
        <v>16</v>
      </c>
      <c r="AE219" s="392" t="s">
        <v>16</v>
      </c>
      <c r="AF219" s="44" t="s">
        <v>1818</v>
      </c>
      <c r="AG219" s="44" t="s">
        <v>1821</v>
      </c>
      <c r="AH219" s="44" t="s">
        <v>1818</v>
      </c>
      <c r="AI219" s="44" t="s">
        <v>1821</v>
      </c>
      <c r="AJ219" s="44" t="s">
        <v>1821</v>
      </c>
      <c r="AK219" s="44" t="s">
        <v>1821</v>
      </c>
      <c r="AL219" s="44" t="s">
        <v>2622</v>
      </c>
      <c r="AM219" s="44" t="s">
        <v>1821</v>
      </c>
      <c r="AN219" s="44" t="s">
        <v>2622</v>
      </c>
      <c r="AO219" s="44" t="s">
        <v>1821</v>
      </c>
      <c r="AP219" s="44" t="s">
        <v>1153</v>
      </c>
      <c r="AQ219" s="44" t="s">
        <v>1821</v>
      </c>
      <c r="AR219" s="44" t="s">
        <v>1153</v>
      </c>
      <c r="AS219" s="44" t="s">
        <v>1821</v>
      </c>
      <c r="AT219" s="44" t="s">
        <v>1153</v>
      </c>
      <c r="AU219" s="44" t="s">
        <v>1821</v>
      </c>
      <c r="AV219" s="44" t="s">
        <v>1153</v>
      </c>
      <c r="AW219" s="44" t="s">
        <v>1821</v>
      </c>
      <c r="AX219" s="44" t="s">
        <v>1153</v>
      </c>
      <c r="AY219" s="44" t="s">
        <v>1821</v>
      </c>
      <c r="AZ219" s="269" t="s">
        <v>781</v>
      </c>
      <c r="BA219" s="336">
        <v>43577</v>
      </c>
      <c r="BB219" s="269" t="s">
        <v>4409</v>
      </c>
      <c r="BC219" s="340"/>
      <c r="BD219" s="332"/>
      <c r="BE219" s="332"/>
      <c r="BF219" s="332"/>
      <c r="BG219" s="332"/>
      <c r="BH219" s="280" t="s">
        <v>956</v>
      </c>
      <c r="BI219" s="340"/>
      <c r="BJ219" s="340"/>
      <c r="BO219" s="253" t="s">
        <v>5284</v>
      </c>
      <c r="BP219" s="253" t="s">
        <v>5285</v>
      </c>
      <c r="BQ219" s="253" t="s">
        <v>8957</v>
      </c>
      <c r="BR219" s="253"/>
    </row>
    <row r="220" spans="1:70" s="298" customFormat="1" ht="115.5" hidden="1" customHeight="1">
      <c r="A220" s="342" t="s">
        <v>1470</v>
      </c>
      <c r="B220" s="253" t="s">
        <v>1326</v>
      </c>
      <c r="C220" s="328">
        <v>43131</v>
      </c>
      <c r="D220" s="328" t="s">
        <v>4308</v>
      </c>
      <c r="E220" s="342" t="s">
        <v>1033</v>
      </c>
      <c r="F220" s="301" t="s">
        <v>8955</v>
      </c>
      <c r="G220" s="392" t="s">
        <v>504</v>
      </c>
      <c r="H220" s="392" t="s">
        <v>509</v>
      </c>
      <c r="I220" s="392" t="s">
        <v>510</v>
      </c>
      <c r="J220" s="317" t="s">
        <v>511</v>
      </c>
      <c r="K220" s="398">
        <v>1</v>
      </c>
      <c r="L220" s="825">
        <v>43146</v>
      </c>
      <c r="M220" s="825">
        <v>43265</v>
      </c>
      <c r="N220" s="275">
        <f t="shared" si="7"/>
        <v>17</v>
      </c>
      <c r="O220" s="389">
        <v>1</v>
      </c>
      <c r="P220" s="253" t="s">
        <v>48</v>
      </c>
      <c r="Q220" s="253"/>
      <c r="R220" s="44" t="s">
        <v>1179</v>
      </c>
      <c r="S220" s="387">
        <f t="shared" si="6"/>
        <v>340</v>
      </c>
      <c r="T220" s="253"/>
      <c r="U220" s="253"/>
      <c r="V220" s="253"/>
      <c r="W220" s="44" t="s">
        <v>953</v>
      </c>
      <c r="X220" s="253"/>
      <c r="Y220" s="253"/>
      <c r="Z220" s="253"/>
      <c r="AA220" s="301" t="s">
        <v>8956</v>
      </c>
      <c r="AB220" s="392" t="s">
        <v>16</v>
      </c>
      <c r="AC220" s="392" t="s">
        <v>16</v>
      </c>
      <c r="AD220" s="392" t="s">
        <v>16</v>
      </c>
      <c r="AE220" s="392" t="s">
        <v>16</v>
      </c>
      <c r="AF220" s="44" t="s">
        <v>1818</v>
      </c>
      <c r="AG220" s="44" t="s">
        <v>1821</v>
      </c>
      <c r="AH220" s="44" t="s">
        <v>1818</v>
      </c>
      <c r="AI220" s="44" t="s">
        <v>1821</v>
      </c>
      <c r="AJ220" s="44" t="s">
        <v>1821</v>
      </c>
      <c r="AK220" s="44" t="s">
        <v>1821</v>
      </c>
      <c r="AL220" s="44" t="s">
        <v>2622</v>
      </c>
      <c r="AM220" s="44" t="s">
        <v>1821</v>
      </c>
      <c r="AN220" s="44" t="s">
        <v>2622</v>
      </c>
      <c r="AO220" s="44" t="s">
        <v>1821</v>
      </c>
      <c r="AP220" s="44" t="s">
        <v>1153</v>
      </c>
      <c r="AQ220" s="44" t="s">
        <v>1821</v>
      </c>
      <c r="AR220" s="44" t="s">
        <v>1153</v>
      </c>
      <c r="AS220" s="44" t="s">
        <v>1821</v>
      </c>
      <c r="AT220" s="44" t="s">
        <v>1153</v>
      </c>
      <c r="AU220" s="44" t="s">
        <v>1821</v>
      </c>
      <c r="AV220" s="44" t="s">
        <v>1153</v>
      </c>
      <c r="AW220" s="44" t="s">
        <v>1821</v>
      </c>
      <c r="AX220" s="44" t="s">
        <v>1153</v>
      </c>
      <c r="AY220" s="44" t="s">
        <v>1821</v>
      </c>
      <c r="AZ220" s="269" t="s">
        <v>781</v>
      </c>
      <c r="BA220" s="336">
        <v>43577</v>
      </c>
      <c r="BB220" s="269" t="s">
        <v>4409</v>
      </c>
      <c r="BC220" s="340"/>
      <c r="BD220" s="332" t="s">
        <v>905</v>
      </c>
      <c r="BE220" s="332"/>
      <c r="BF220" s="332"/>
      <c r="BG220" s="332"/>
      <c r="BH220" s="280" t="s">
        <v>956</v>
      </c>
      <c r="BI220" s="340"/>
      <c r="BJ220" s="340"/>
      <c r="BO220" s="253" t="s">
        <v>5284</v>
      </c>
      <c r="BP220" s="253" t="s">
        <v>5285</v>
      </c>
      <c r="BQ220" s="253" t="s">
        <v>8957</v>
      </c>
      <c r="BR220" s="253"/>
    </row>
    <row r="221" spans="1:70" s="298" customFormat="1" ht="115.5" hidden="1" customHeight="1">
      <c r="A221" s="342" t="s">
        <v>1471</v>
      </c>
      <c r="B221" s="253" t="s">
        <v>1326</v>
      </c>
      <c r="C221" s="328">
        <v>43131</v>
      </c>
      <c r="D221" s="328" t="s">
        <v>4308</v>
      </c>
      <c r="E221" s="342" t="s">
        <v>1034</v>
      </c>
      <c r="F221" s="392" t="s">
        <v>8960</v>
      </c>
      <c r="G221" s="392" t="s">
        <v>426</v>
      </c>
      <c r="H221" s="370" t="s">
        <v>427</v>
      </c>
      <c r="I221" s="392" t="s">
        <v>428</v>
      </c>
      <c r="J221" s="317" t="s">
        <v>429</v>
      </c>
      <c r="K221" s="398">
        <v>1</v>
      </c>
      <c r="L221" s="825">
        <v>43146</v>
      </c>
      <c r="M221" s="825">
        <v>43465</v>
      </c>
      <c r="N221" s="275">
        <f t="shared" si="7"/>
        <v>46</v>
      </c>
      <c r="O221" s="389">
        <v>1</v>
      </c>
      <c r="P221" s="253" t="s">
        <v>24</v>
      </c>
      <c r="Q221" s="253"/>
      <c r="R221" s="44" t="s">
        <v>930</v>
      </c>
      <c r="S221" s="387">
        <f t="shared" si="6"/>
        <v>303</v>
      </c>
      <c r="T221" s="253"/>
      <c r="U221" s="253"/>
      <c r="V221" s="253"/>
      <c r="W221" s="44" t="s">
        <v>953</v>
      </c>
      <c r="X221" s="253"/>
      <c r="Y221" s="253"/>
      <c r="Z221" s="253"/>
      <c r="AA221" s="392" t="s">
        <v>430</v>
      </c>
      <c r="AB221" s="392" t="s">
        <v>16</v>
      </c>
      <c r="AC221" s="370" t="s">
        <v>16</v>
      </c>
      <c r="AD221" s="392" t="s">
        <v>16</v>
      </c>
      <c r="AE221" s="392" t="s">
        <v>16</v>
      </c>
      <c r="AF221" s="44" t="s">
        <v>1818</v>
      </c>
      <c r="AG221" s="44" t="s">
        <v>1821</v>
      </c>
      <c r="AH221" s="44" t="s">
        <v>1818</v>
      </c>
      <c r="AI221" s="44" t="s">
        <v>1821</v>
      </c>
      <c r="AJ221" s="44" t="s">
        <v>1821</v>
      </c>
      <c r="AK221" s="44" t="s">
        <v>1821</v>
      </c>
      <c r="AL221" s="44" t="s">
        <v>2622</v>
      </c>
      <c r="AM221" s="44" t="s">
        <v>1821</v>
      </c>
      <c r="AN221" s="44" t="s">
        <v>2622</v>
      </c>
      <c r="AO221" s="44" t="s">
        <v>1821</v>
      </c>
      <c r="AP221" s="44" t="s">
        <v>1153</v>
      </c>
      <c r="AQ221" s="44" t="s">
        <v>1821</v>
      </c>
      <c r="AR221" s="44" t="s">
        <v>1153</v>
      </c>
      <c r="AS221" s="44" t="s">
        <v>1821</v>
      </c>
      <c r="AT221" s="44" t="s">
        <v>1153</v>
      </c>
      <c r="AU221" s="44" t="s">
        <v>1821</v>
      </c>
      <c r="AV221" s="44" t="s">
        <v>1153</v>
      </c>
      <c r="AW221" s="44" t="s">
        <v>1821</v>
      </c>
      <c r="AX221" s="44" t="s">
        <v>1153</v>
      </c>
      <c r="AY221" s="44" t="s">
        <v>1821</v>
      </c>
      <c r="AZ221" s="269" t="s">
        <v>781</v>
      </c>
      <c r="BA221" s="336">
        <v>43577</v>
      </c>
      <c r="BB221" s="269" t="s">
        <v>4409</v>
      </c>
      <c r="BC221" s="340"/>
      <c r="BD221" s="332" t="s">
        <v>905</v>
      </c>
      <c r="BE221" s="332"/>
      <c r="BF221" s="332"/>
      <c r="BG221" s="332"/>
      <c r="BH221" s="280" t="s">
        <v>956</v>
      </c>
      <c r="BI221" s="340"/>
      <c r="BJ221" s="340"/>
      <c r="BO221" s="253" t="s">
        <v>5270</v>
      </c>
      <c r="BP221" s="253" t="s">
        <v>5286</v>
      </c>
      <c r="BQ221" s="253"/>
      <c r="BR221" s="253"/>
    </row>
    <row r="222" spans="1:70" s="298" customFormat="1" ht="115.5" hidden="1" customHeight="1">
      <c r="A222" s="342" t="s">
        <v>1472</v>
      </c>
      <c r="B222" s="253" t="s">
        <v>1326</v>
      </c>
      <c r="C222" s="328">
        <v>43131</v>
      </c>
      <c r="D222" s="328" t="s">
        <v>4308</v>
      </c>
      <c r="E222" s="342" t="s">
        <v>1035</v>
      </c>
      <c r="F222" s="435" t="s">
        <v>8961</v>
      </c>
      <c r="G222" s="392" t="s">
        <v>512</v>
      </c>
      <c r="H222" s="370" t="s">
        <v>513</v>
      </c>
      <c r="I222" s="392" t="s">
        <v>514</v>
      </c>
      <c r="J222" s="317" t="s">
        <v>515</v>
      </c>
      <c r="K222" s="398">
        <v>1</v>
      </c>
      <c r="L222" s="825">
        <v>43146</v>
      </c>
      <c r="M222" s="825">
        <v>43465</v>
      </c>
      <c r="N222" s="275">
        <f t="shared" si="7"/>
        <v>46</v>
      </c>
      <c r="O222" s="389">
        <v>1</v>
      </c>
      <c r="P222" s="253" t="s">
        <v>48</v>
      </c>
      <c r="Q222" s="253"/>
      <c r="R222" s="44" t="s">
        <v>931</v>
      </c>
      <c r="S222" s="387">
        <f t="shared" si="6"/>
        <v>356</v>
      </c>
      <c r="T222" s="253"/>
      <c r="U222" s="253"/>
      <c r="V222" s="253"/>
      <c r="W222" s="44" t="s">
        <v>953</v>
      </c>
      <c r="X222" s="253"/>
      <c r="Y222" s="253"/>
      <c r="Z222" s="253"/>
      <c r="AA222" s="392" t="s">
        <v>8962</v>
      </c>
      <c r="AB222" s="392" t="s">
        <v>16</v>
      </c>
      <c r="AC222" s="370" t="s">
        <v>16</v>
      </c>
      <c r="AD222" s="392" t="s">
        <v>16</v>
      </c>
      <c r="AE222" s="392" t="s">
        <v>16</v>
      </c>
      <c r="AF222" s="44" t="s">
        <v>1818</v>
      </c>
      <c r="AG222" s="44" t="s">
        <v>1821</v>
      </c>
      <c r="AH222" s="44" t="s">
        <v>1818</v>
      </c>
      <c r="AI222" s="44" t="s">
        <v>1821</v>
      </c>
      <c r="AJ222" s="44" t="s">
        <v>1821</v>
      </c>
      <c r="AK222" s="44" t="s">
        <v>1821</v>
      </c>
      <c r="AL222" s="44" t="s">
        <v>2622</v>
      </c>
      <c r="AM222" s="44" t="s">
        <v>1821</v>
      </c>
      <c r="AN222" s="44" t="s">
        <v>2622</v>
      </c>
      <c r="AO222" s="44" t="s">
        <v>1821</v>
      </c>
      <c r="AP222" s="44" t="s">
        <v>1153</v>
      </c>
      <c r="AQ222" s="44" t="s">
        <v>1821</v>
      </c>
      <c r="AR222" s="44" t="s">
        <v>1153</v>
      </c>
      <c r="AS222" s="44" t="s">
        <v>1821</v>
      </c>
      <c r="AT222" s="44" t="s">
        <v>1153</v>
      </c>
      <c r="AU222" s="44" t="s">
        <v>1821</v>
      </c>
      <c r="AV222" s="44" t="s">
        <v>1153</v>
      </c>
      <c r="AW222" s="44" t="s">
        <v>1821</v>
      </c>
      <c r="AX222" s="44" t="s">
        <v>1153</v>
      </c>
      <c r="AY222" s="44" t="s">
        <v>1821</v>
      </c>
      <c r="AZ222" s="269" t="s">
        <v>781</v>
      </c>
      <c r="BA222" s="336">
        <v>43577</v>
      </c>
      <c r="BB222" s="269" t="s">
        <v>4409</v>
      </c>
      <c r="BC222" s="340"/>
      <c r="BD222" s="332" t="s">
        <v>905</v>
      </c>
      <c r="BE222" s="332"/>
      <c r="BF222" s="332"/>
      <c r="BG222" s="332"/>
      <c r="BH222" s="280" t="s">
        <v>956</v>
      </c>
      <c r="BI222" s="340"/>
      <c r="BJ222" s="340"/>
      <c r="BO222" s="253" t="s">
        <v>5284</v>
      </c>
      <c r="BP222" s="253" t="s">
        <v>5287</v>
      </c>
      <c r="BQ222" s="253" t="s">
        <v>5288</v>
      </c>
      <c r="BR222" s="253"/>
    </row>
    <row r="223" spans="1:70" s="298" customFormat="1" ht="115.5" hidden="1" customHeight="1">
      <c r="A223" s="342" t="s">
        <v>1473</v>
      </c>
      <c r="B223" s="253" t="s">
        <v>1326</v>
      </c>
      <c r="C223" s="328">
        <v>43131</v>
      </c>
      <c r="D223" s="328" t="s">
        <v>4308</v>
      </c>
      <c r="E223" s="342" t="s">
        <v>1035</v>
      </c>
      <c r="F223" s="435" t="s">
        <v>8961</v>
      </c>
      <c r="G223" s="392" t="s">
        <v>512</v>
      </c>
      <c r="H223" s="370" t="s">
        <v>513</v>
      </c>
      <c r="I223" s="392" t="s">
        <v>516</v>
      </c>
      <c r="J223" s="317" t="s">
        <v>517</v>
      </c>
      <c r="K223" s="398">
        <v>1</v>
      </c>
      <c r="L223" s="825">
        <v>43146</v>
      </c>
      <c r="M223" s="825">
        <v>43465</v>
      </c>
      <c r="N223" s="275">
        <f t="shared" si="7"/>
        <v>46</v>
      </c>
      <c r="O223" s="389">
        <v>1</v>
      </c>
      <c r="P223" s="253" t="s">
        <v>48</v>
      </c>
      <c r="Q223" s="253"/>
      <c r="R223" s="44" t="s">
        <v>518</v>
      </c>
      <c r="S223" s="387">
        <f t="shared" si="6"/>
        <v>372</v>
      </c>
      <c r="T223" s="253"/>
      <c r="U223" s="253"/>
      <c r="V223" s="253"/>
      <c r="W223" s="44" t="s">
        <v>953</v>
      </c>
      <c r="X223" s="253"/>
      <c r="Y223" s="253"/>
      <c r="Z223" s="253"/>
      <c r="AA223" s="392" t="s">
        <v>8963</v>
      </c>
      <c r="AB223" s="392" t="s">
        <v>933</v>
      </c>
      <c r="AC223" s="370" t="s">
        <v>935</v>
      </c>
      <c r="AD223" s="392" t="s">
        <v>6790</v>
      </c>
      <c r="AE223" s="392" t="s">
        <v>1120</v>
      </c>
      <c r="AF223" s="392" t="s">
        <v>1814</v>
      </c>
      <c r="AG223" s="392" t="s">
        <v>1824</v>
      </c>
      <c r="AH223" s="392" t="s">
        <v>1814</v>
      </c>
      <c r="AI223" s="392" t="s">
        <v>1824</v>
      </c>
      <c r="AJ223" s="392" t="s">
        <v>1824</v>
      </c>
      <c r="AK223" s="392" t="s">
        <v>1824</v>
      </c>
      <c r="AL223" s="392" t="s">
        <v>2622</v>
      </c>
      <c r="AM223" s="392" t="s">
        <v>1824</v>
      </c>
      <c r="AN223" s="392" t="s">
        <v>2622</v>
      </c>
      <c r="AO223" s="392" t="s">
        <v>1824</v>
      </c>
      <c r="AP223" s="392" t="s">
        <v>1153</v>
      </c>
      <c r="AQ223" s="392" t="s">
        <v>1824</v>
      </c>
      <c r="AR223" s="392" t="s">
        <v>1153</v>
      </c>
      <c r="AS223" s="392" t="s">
        <v>1824</v>
      </c>
      <c r="AT223" s="392" t="s">
        <v>1153</v>
      </c>
      <c r="AU223" s="392" t="s">
        <v>1824</v>
      </c>
      <c r="AV223" s="392" t="s">
        <v>1153</v>
      </c>
      <c r="AW223" s="392" t="s">
        <v>1824</v>
      </c>
      <c r="AX223" s="392" t="s">
        <v>1153</v>
      </c>
      <c r="AY223" s="392" t="s">
        <v>1824</v>
      </c>
      <c r="AZ223" s="269" t="s">
        <v>781</v>
      </c>
      <c r="BA223" s="336">
        <v>43829</v>
      </c>
      <c r="BB223" s="269" t="s">
        <v>4409</v>
      </c>
      <c r="BC223" s="340"/>
      <c r="BD223" s="332"/>
      <c r="BE223" s="332"/>
      <c r="BF223" s="332"/>
      <c r="BG223" s="332"/>
      <c r="BH223" s="280" t="s">
        <v>956</v>
      </c>
      <c r="BI223" s="340"/>
      <c r="BJ223" s="340"/>
      <c r="BO223" s="253" t="s">
        <v>5284</v>
      </c>
      <c r="BP223" s="253" t="s">
        <v>5287</v>
      </c>
      <c r="BQ223" s="253" t="s">
        <v>5288</v>
      </c>
      <c r="BR223" s="253"/>
    </row>
    <row r="224" spans="1:70" s="298" customFormat="1" ht="115.5" hidden="1" customHeight="1">
      <c r="A224" s="342" t="s">
        <v>1474</v>
      </c>
      <c r="B224" s="253" t="s">
        <v>1326</v>
      </c>
      <c r="C224" s="328">
        <v>43131</v>
      </c>
      <c r="D224" s="328" t="s">
        <v>4308</v>
      </c>
      <c r="E224" s="342" t="s">
        <v>1036</v>
      </c>
      <c r="F224" s="392" t="s">
        <v>6791</v>
      </c>
      <c r="G224" s="392" t="s">
        <v>519</v>
      </c>
      <c r="H224" s="392" t="s">
        <v>520</v>
      </c>
      <c r="I224" s="392" t="s">
        <v>521</v>
      </c>
      <c r="J224" s="317" t="s">
        <v>522</v>
      </c>
      <c r="K224" s="398">
        <v>1</v>
      </c>
      <c r="L224" s="825">
        <v>43146</v>
      </c>
      <c r="M224" s="825">
        <v>43465</v>
      </c>
      <c r="N224" s="275">
        <f t="shared" si="7"/>
        <v>46</v>
      </c>
      <c r="O224" s="389">
        <v>1</v>
      </c>
      <c r="P224" s="253" t="s">
        <v>48</v>
      </c>
      <c r="Q224" s="253"/>
      <c r="R224" s="325" t="s">
        <v>1180</v>
      </c>
      <c r="S224" s="387">
        <f t="shared" si="6"/>
        <v>221</v>
      </c>
      <c r="T224" s="253"/>
      <c r="U224" s="253"/>
      <c r="V224" s="253"/>
      <c r="W224" s="44" t="s">
        <v>953</v>
      </c>
      <c r="X224" s="253"/>
      <c r="Y224" s="253"/>
      <c r="Z224" s="253"/>
      <c r="AA224" s="392" t="s">
        <v>8964</v>
      </c>
      <c r="AB224" s="392" t="s">
        <v>16</v>
      </c>
      <c r="AC224" s="392" t="s">
        <v>16</v>
      </c>
      <c r="AD224" s="392" t="s">
        <v>16</v>
      </c>
      <c r="AE224" s="392" t="s">
        <v>16</v>
      </c>
      <c r="AF224" s="44" t="s">
        <v>1818</v>
      </c>
      <c r="AG224" s="44" t="s">
        <v>1821</v>
      </c>
      <c r="AH224" s="44" t="s">
        <v>1818</v>
      </c>
      <c r="AI224" s="44" t="s">
        <v>1821</v>
      </c>
      <c r="AJ224" s="44" t="s">
        <v>1821</v>
      </c>
      <c r="AK224" s="44" t="s">
        <v>1821</v>
      </c>
      <c r="AL224" s="44" t="s">
        <v>2622</v>
      </c>
      <c r="AM224" s="44" t="s">
        <v>1821</v>
      </c>
      <c r="AN224" s="44" t="s">
        <v>2622</v>
      </c>
      <c r="AO224" s="44" t="s">
        <v>1821</v>
      </c>
      <c r="AP224" s="44" t="s">
        <v>1153</v>
      </c>
      <c r="AQ224" s="44" t="s">
        <v>1821</v>
      </c>
      <c r="AR224" s="44" t="s">
        <v>1153</v>
      </c>
      <c r="AS224" s="44" t="s">
        <v>1821</v>
      </c>
      <c r="AT224" s="44" t="s">
        <v>1153</v>
      </c>
      <c r="AU224" s="44" t="s">
        <v>1821</v>
      </c>
      <c r="AV224" s="44" t="s">
        <v>1153</v>
      </c>
      <c r="AW224" s="44" t="s">
        <v>1821</v>
      </c>
      <c r="AX224" s="44" t="s">
        <v>1153</v>
      </c>
      <c r="AY224" s="44" t="s">
        <v>1821</v>
      </c>
      <c r="AZ224" s="269" t="s">
        <v>781</v>
      </c>
      <c r="BA224" s="336">
        <v>43577</v>
      </c>
      <c r="BB224" s="269" t="s">
        <v>4409</v>
      </c>
      <c r="BC224" s="340"/>
      <c r="BD224" s="332" t="s">
        <v>905</v>
      </c>
      <c r="BE224" s="332"/>
      <c r="BF224" s="332"/>
      <c r="BG224" s="332"/>
      <c r="BH224" s="280" t="s">
        <v>956</v>
      </c>
      <c r="BI224" s="340"/>
      <c r="BJ224" s="340"/>
      <c r="BO224" s="253" t="s">
        <v>5284</v>
      </c>
      <c r="BP224" s="253" t="s">
        <v>5287</v>
      </c>
      <c r="BQ224" s="253" t="s">
        <v>5289</v>
      </c>
      <c r="BR224" s="253"/>
    </row>
    <row r="225" spans="1:70" s="298" customFormat="1" ht="115.5" hidden="1" customHeight="1">
      <c r="A225" s="342" t="s">
        <v>1475</v>
      </c>
      <c r="B225" s="253" t="s">
        <v>1326</v>
      </c>
      <c r="C225" s="328">
        <v>43131</v>
      </c>
      <c r="D225" s="328" t="s">
        <v>4308</v>
      </c>
      <c r="E225" s="342" t="s">
        <v>1036</v>
      </c>
      <c r="F225" s="392" t="s">
        <v>6791</v>
      </c>
      <c r="G225" s="392" t="s">
        <v>519</v>
      </c>
      <c r="H225" s="392" t="s">
        <v>520</v>
      </c>
      <c r="I225" s="392" t="s">
        <v>523</v>
      </c>
      <c r="J225" s="317" t="s">
        <v>524</v>
      </c>
      <c r="K225" s="398">
        <v>1</v>
      </c>
      <c r="L225" s="825">
        <v>43146</v>
      </c>
      <c r="M225" s="825">
        <v>43465</v>
      </c>
      <c r="N225" s="275">
        <f t="shared" si="7"/>
        <v>46</v>
      </c>
      <c r="O225" s="389">
        <v>1</v>
      </c>
      <c r="P225" s="253" t="s">
        <v>48</v>
      </c>
      <c r="Q225" s="253"/>
      <c r="R225" s="325" t="s">
        <v>6792</v>
      </c>
      <c r="S225" s="387">
        <f t="shared" si="6"/>
        <v>218</v>
      </c>
      <c r="T225" s="253"/>
      <c r="U225" s="253"/>
      <c r="V225" s="253"/>
      <c r="W225" s="44" t="s">
        <v>953</v>
      </c>
      <c r="X225" s="253"/>
      <c r="Y225" s="253"/>
      <c r="Z225" s="253"/>
      <c r="AA225" s="392" t="s">
        <v>525</v>
      </c>
      <c r="AB225" s="392" t="s">
        <v>16</v>
      </c>
      <c r="AC225" s="392" t="s">
        <v>16</v>
      </c>
      <c r="AD225" s="392" t="s">
        <v>16</v>
      </c>
      <c r="AE225" s="392" t="s">
        <v>16</v>
      </c>
      <c r="AF225" s="44" t="s">
        <v>1818</v>
      </c>
      <c r="AG225" s="44" t="s">
        <v>1821</v>
      </c>
      <c r="AH225" s="44" t="s">
        <v>1818</v>
      </c>
      <c r="AI225" s="44" t="s">
        <v>1821</v>
      </c>
      <c r="AJ225" s="44" t="s">
        <v>1821</v>
      </c>
      <c r="AK225" s="44" t="s">
        <v>1821</v>
      </c>
      <c r="AL225" s="44" t="s">
        <v>2622</v>
      </c>
      <c r="AM225" s="44" t="s">
        <v>1821</v>
      </c>
      <c r="AN225" s="44" t="s">
        <v>2622</v>
      </c>
      <c r="AO225" s="44" t="s">
        <v>1821</v>
      </c>
      <c r="AP225" s="44" t="s">
        <v>1153</v>
      </c>
      <c r="AQ225" s="44" t="s">
        <v>1821</v>
      </c>
      <c r="AR225" s="44" t="s">
        <v>1153</v>
      </c>
      <c r="AS225" s="44" t="s">
        <v>1821</v>
      </c>
      <c r="AT225" s="44" t="s">
        <v>1153</v>
      </c>
      <c r="AU225" s="44" t="s">
        <v>1821</v>
      </c>
      <c r="AV225" s="44" t="s">
        <v>1153</v>
      </c>
      <c r="AW225" s="44" t="s">
        <v>1821</v>
      </c>
      <c r="AX225" s="44" t="s">
        <v>1153</v>
      </c>
      <c r="AY225" s="44" t="s">
        <v>1821</v>
      </c>
      <c r="AZ225" s="269" t="s">
        <v>781</v>
      </c>
      <c r="BA225" s="336">
        <v>43577</v>
      </c>
      <c r="BB225" s="269" t="s">
        <v>4409</v>
      </c>
      <c r="BC225" s="340"/>
      <c r="BD225" s="332" t="s">
        <v>905</v>
      </c>
      <c r="BE225" s="332"/>
      <c r="BF225" s="332"/>
      <c r="BG225" s="332"/>
      <c r="BH225" s="280" t="s">
        <v>956</v>
      </c>
      <c r="BI225" s="340"/>
      <c r="BJ225" s="340"/>
      <c r="BO225" s="253" t="s">
        <v>5284</v>
      </c>
      <c r="BP225" s="253" t="s">
        <v>5287</v>
      </c>
      <c r="BQ225" s="253" t="s">
        <v>5289</v>
      </c>
      <c r="BR225" s="253"/>
    </row>
    <row r="226" spans="1:70" s="298" customFormat="1" ht="115.5" hidden="1" customHeight="1">
      <c r="A226" s="342" t="s">
        <v>1476</v>
      </c>
      <c r="B226" s="253" t="s">
        <v>1326</v>
      </c>
      <c r="C226" s="328">
        <v>43131</v>
      </c>
      <c r="D226" s="328" t="s">
        <v>4307</v>
      </c>
      <c r="E226" s="342" t="s">
        <v>1061</v>
      </c>
      <c r="F226" s="392" t="s">
        <v>8965</v>
      </c>
      <c r="G226" s="392" t="s">
        <v>526</v>
      </c>
      <c r="H226" s="370" t="s">
        <v>527</v>
      </c>
      <c r="I226" s="392" t="s">
        <v>528</v>
      </c>
      <c r="J226" s="317" t="s">
        <v>529</v>
      </c>
      <c r="K226" s="398">
        <v>1</v>
      </c>
      <c r="L226" s="827">
        <v>43146</v>
      </c>
      <c r="M226" s="827">
        <v>43403</v>
      </c>
      <c r="N226" s="275">
        <f t="shared" si="7"/>
        <v>37</v>
      </c>
      <c r="O226" s="389">
        <v>1</v>
      </c>
      <c r="P226" s="253" t="s">
        <v>1134</v>
      </c>
      <c r="Q226" s="253" t="s">
        <v>60</v>
      </c>
      <c r="R226" s="44" t="s">
        <v>932</v>
      </c>
      <c r="S226" s="387">
        <f t="shared" si="6"/>
        <v>215</v>
      </c>
      <c r="T226" s="253"/>
      <c r="U226" s="253"/>
      <c r="V226" s="253"/>
      <c r="W226" s="44" t="s">
        <v>953</v>
      </c>
      <c r="X226" s="44"/>
      <c r="Y226" s="253"/>
      <c r="Z226" s="253"/>
      <c r="AA226" s="392" t="s">
        <v>530</v>
      </c>
      <c r="AB226" s="392" t="s">
        <v>16</v>
      </c>
      <c r="AC226" s="370" t="s">
        <v>16</v>
      </c>
      <c r="AD226" s="392" t="s">
        <v>16</v>
      </c>
      <c r="AE226" s="392" t="s">
        <v>16</v>
      </c>
      <c r="AF226" s="44" t="s">
        <v>1818</v>
      </c>
      <c r="AG226" s="44" t="s">
        <v>1821</v>
      </c>
      <c r="AH226" s="44" t="s">
        <v>1818</v>
      </c>
      <c r="AI226" s="44" t="s">
        <v>1821</v>
      </c>
      <c r="AJ226" s="44" t="s">
        <v>1821</v>
      </c>
      <c r="AK226" s="44" t="s">
        <v>1821</v>
      </c>
      <c r="AL226" s="44" t="s">
        <v>2622</v>
      </c>
      <c r="AM226" s="44" t="s">
        <v>1821</v>
      </c>
      <c r="AN226" s="44" t="s">
        <v>2622</v>
      </c>
      <c r="AO226" s="44" t="s">
        <v>1821</v>
      </c>
      <c r="AP226" s="44" t="s">
        <v>1153</v>
      </c>
      <c r="AQ226" s="44" t="s">
        <v>1821</v>
      </c>
      <c r="AR226" s="44" t="s">
        <v>1153</v>
      </c>
      <c r="AS226" s="44" t="s">
        <v>1821</v>
      </c>
      <c r="AT226" s="44" t="s">
        <v>1153</v>
      </c>
      <c r="AU226" s="44" t="s">
        <v>1821</v>
      </c>
      <c r="AV226" s="44" t="s">
        <v>1153</v>
      </c>
      <c r="AW226" s="44" t="s">
        <v>1821</v>
      </c>
      <c r="AX226" s="44" t="s">
        <v>1153</v>
      </c>
      <c r="AY226" s="44" t="s">
        <v>1821</v>
      </c>
      <c r="AZ226" s="269" t="s">
        <v>781</v>
      </c>
      <c r="BA226" s="336">
        <v>43577</v>
      </c>
      <c r="BB226" s="269" t="s">
        <v>4409</v>
      </c>
      <c r="BC226" s="340"/>
      <c r="BD226" s="332"/>
      <c r="BE226" s="332"/>
      <c r="BF226" s="332"/>
      <c r="BG226" s="332"/>
      <c r="BH226" s="280" t="s">
        <v>956</v>
      </c>
      <c r="BI226" s="340"/>
      <c r="BJ226" s="340"/>
      <c r="BO226" s="253" t="s">
        <v>5275</v>
      </c>
      <c r="BP226" s="141" t="s">
        <v>6793</v>
      </c>
      <c r="BQ226" s="253" t="s">
        <v>5290</v>
      </c>
      <c r="BR226" s="253"/>
    </row>
    <row r="227" spans="1:70" s="298" customFormat="1" ht="115.5" hidden="1" customHeight="1">
      <c r="A227" s="342" t="s">
        <v>1477</v>
      </c>
      <c r="B227" s="253" t="s">
        <v>948</v>
      </c>
      <c r="C227" s="328">
        <v>42934</v>
      </c>
      <c r="D227" s="328" t="s">
        <v>4308</v>
      </c>
      <c r="E227" s="342" t="s">
        <v>1020</v>
      </c>
      <c r="F227" s="301" t="s">
        <v>8966</v>
      </c>
      <c r="G227" s="392" t="s">
        <v>80</v>
      </c>
      <c r="H227" s="370" t="s">
        <v>81</v>
      </c>
      <c r="I227" s="44" t="s">
        <v>82</v>
      </c>
      <c r="J227" s="253" t="s">
        <v>83</v>
      </c>
      <c r="K227" s="398">
        <v>1</v>
      </c>
      <c r="L227" s="828">
        <v>42979</v>
      </c>
      <c r="M227" s="828">
        <v>43190</v>
      </c>
      <c r="N227" s="275">
        <f t="shared" si="7"/>
        <v>31</v>
      </c>
      <c r="O227" s="389">
        <v>1</v>
      </c>
      <c r="P227" s="253" t="s">
        <v>44</v>
      </c>
      <c r="Q227" s="253" t="s">
        <v>45</v>
      </c>
      <c r="R227" s="44" t="s">
        <v>1181</v>
      </c>
      <c r="S227" s="387">
        <f t="shared" si="6"/>
        <v>184</v>
      </c>
      <c r="T227" s="253"/>
      <c r="U227" s="253"/>
      <c r="V227" s="253"/>
      <c r="W227" s="253"/>
      <c r="X227" s="253"/>
      <c r="Y227" s="253"/>
      <c r="Z227" s="253"/>
      <c r="AA227" s="392" t="s">
        <v>291</v>
      </c>
      <c r="AB227" s="392" t="s">
        <v>16</v>
      </c>
      <c r="AC227" s="370" t="s">
        <v>16</v>
      </c>
      <c r="AD227" s="44" t="s">
        <v>16</v>
      </c>
      <c r="AE227" s="44" t="s">
        <v>16</v>
      </c>
      <c r="AF227" s="44" t="s">
        <v>1818</v>
      </c>
      <c r="AG227" s="44" t="s">
        <v>1821</v>
      </c>
      <c r="AH227" s="44" t="s">
        <v>1818</v>
      </c>
      <c r="AI227" s="44" t="s">
        <v>1821</v>
      </c>
      <c r="AJ227" s="44" t="s">
        <v>1821</v>
      </c>
      <c r="AK227" s="44" t="s">
        <v>1821</v>
      </c>
      <c r="AL227" s="44" t="s">
        <v>2622</v>
      </c>
      <c r="AM227" s="44" t="s">
        <v>1821</v>
      </c>
      <c r="AN227" s="44" t="s">
        <v>2622</v>
      </c>
      <c r="AO227" s="44" t="s">
        <v>1821</v>
      </c>
      <c r="AP227" s="44" t="s">
        <v>1153</v>
      </c>
      <c r="AQ227" s="44" t="s">
        <v>1821</v>
      </c>
      <c r="AR227" s="44" t="s">
        <v>1153</v>
      </c>
      <c r="AS227" s="44" t="s">
        <v>1821</v>
      </c>
      <c r="AT227" s="44" t="s">
        <v>1153</v>
      </c>
      <c r="AU227" s="44" t="s">
        <v>1821</v>
      </c>
      <c r="AV227" s="44" t="s">
        <v>1153</v>
      </c>
      <c r="AW227" s="44" t="s">
        <v>1821</v>
      </c>
      <c r="AX227" s="44" t="s">
        <v>1153</v>
      </c>
      <c r="AY227" s="44" t="s">
        <v>1821</v>
      </c>
      <c r="AZ227" s="269" t="s">
        <v>781</v>
      </c>
      <c r="BA227" s="336">
        <v>43577</v>
      </c>
      <c r="BB227" s="269" t="s">
        <v>4409</v>
      </c>
      <c r="BC227" s="340"/>
      <c r="BD227" s="332"/>
      <c r="BE227" s="332"/>
      <c r="BF227" s="332"/>
      <c r="BG227" s="332"/>
      <c r="BH227" s="280" t="s">
        <v>956</v>
      </c>
      <c r="BI227" s="340"/>
      <c r="BJ227" s="340"/>
      <c r="BO227" s="253" t="s">
        <v>5291</v>
      </c>
      <c r="BP227" s="402" t="s">
        <v>5292</v>
      </c>
      <c r="BQ227" s="253"/>
      <c r="BR227" s="253"/>
    </row>
    <row r="228" spans="1:70" s="298" customFormat="1" ht="115.5" hidden="1" customHeight="1">
      <c r="A228" s="342" t="s">
        <v>1478</v>
      </c>
      <c r="B228" s="253" t="s">
        <v>948</v>
      </c>
      <c r="C228" s="328">
        <v>42934</v>
      </c>
      <c r="D228" s="328" t="s">
        <v>4308</v>
      </c>
      <c r="E228" s="342" t="s">
        <v>1020</v>
      </c>
      <c r="F228" s="301" t="s">
        <v>8966</v>
      </c>
      <c r="G228" s="392" t="s">
        <v>80</v>
      </c>
      <c r="H228" s="370" t="s">
        <v>140</v>
      </c>
      <c r="I228" s="44" t="s">
        <v>141</v>
      </c>
      <c r="J228" s="253" t="s">
        <v>142</v>
      </c>
      <c r="K228" s="398">
        <v>7</v>
      </c>
      <c r="L228" s="828">
        <v>42979</v>
      </c>
      <c r="M228" s="828">
        <v>43190</v>
      </c>
      <c r="N228" s="275">
        <f t="shared" si="7"/>
        <v>31</v>
      </c>
      <c r="O228" s="389">
        <v>7</v>
      </c>
      <c r="P228" s="253" t="s">
        <v>44</v>
      </c>
      <c r="Q228" s="253" t="s">
        <v>30</v>
      </c>
      <c r="R228" s="44" t="s">
        <v>910</v>
      </c>
      <c r="S228" s="387">
        <f t="shared" si="6"/>
        <v>258</v>
      </c>
      <c r="T228" s="253"/>
      <c r="U228" s="253"/>
      <c r="V228" s="253"/>
      <c r="W228" s="253"/>
      <c r="X228" s="253"/>
      <c r="Y228" s="253"/>
      <c r="Z228" s="253"/>
      <c r="AA228" s="301" t="s">
        <v>363</v>
      </c>
      <c r="AB228" s="392" t="s">
        <v>16</v>
      </c>
      <c r="AC228" s="370" t="s">
        <v>16</v>
      </c>
      <c r="AD228" s="44" t="s">
        <v>16</v>
      </c>
      <c r="AE228" s="44" t="s">
        <v>16</v>
      </c>
      <c r="AF228" s="44" t="s">
        <v>1818</v>
      </c>
      <c r="AG228" s="44" t="s">
        <v>1821</v>
      </c>
      <c r="AH228" s="44" t="s">
        <v>1818</v>
      </c>
      <c r="AI228" s="44" t="s">
        <v>1821</v>
      </c>
      <c r="AJ228" s="44" t="s">
        <v>1821</v>
      </c>
      <c r="AK228" s="44" t="s">
        <v>1821</v>
      </c>
      <c r="AL228" s="44" t="s">
        <v>2622</v>
      </c>
      <c r="AM228" s="44" t="s">
        <v>1821</v>
      </c>
      <c r="AN228" s="44" t="s">
        <v>2622</v>
      </c>
      <c r="AO228" s="44" t="s">
        <v>1821</v>
      </c>
      <c r="AP228" s="44" t="s">
        <v>1153</v>
      </c>
      <c r="AQ228" s="44" t="s">
        <v>1821</v>
      </c>
      <c r="AR228" s="44" t="s">
        <v>1153</v>
      </c>
      <c r="AS228" s="44" t="s">
        <v>1821</v>
      </c>
      <c r="AT228" s="44" t="s">
        <v>1153</v>
      </c>
      <c r="AU228" s="44" t="s">
        <v>1821</v>
      </c>
      <c r="AV228" s="44" t="s">
        <v>1153</v>
      </c>
      <c r="AW228" s="44" t="s">
        <v>1821</v>
      </c>
      <c r="AX228" s="44" t="s">
        <v>1153</v>
      </c>
      <c r="AY228" s="44" t="s">
        <v>1821</v>
      </c>
      <c r="AZ228" s="269" t="s">
        <v>781</v>
      </c>
      <c r="BA228" s="336">
        <v>43577</v>
      </c>
      <c r="BB228" s="269" t="s">
        <v>4409</v>
      </c>
      <c r="BC228" s="340"/>
      <c r="BD228" s="332"/>
      <c r="BE228" s="332"/>
      <c r="BF228" s="332"/>
      <c r="BG228" s="332"/>
      <c r="BH228" s="280" t="s">
        <v>956</v>
      </c>
      <c r="BI228" s="340"/>
      <c r="BJ228" s="340"/>
      <c r="BO228" s="253" t="s">
        <v>5291</v>
      </c>
      <c r="BP228" s="402" t="s">
        <v>5292</v>
      </c>
      <c r="BQ228" s="253"/>
      <c r="BR228" s="253"/>
    </row>
    <row r="229" spans="1:70" s="298" customFormat="1" ht="115.5" hidden="1" customHeight="1">
      <c r="A229" s="342" t="s">
        <v>1479</v>
      </c>
      <c r="B229" s="253" t="s">
        <v>948</v>
      </c>
      <c r="C229" s="328">
        <v>42934</v>
      </c>
      <c r="D229" s="328" t="s">
        <v>4308</v>
      </c>
      <c r="E229" s="342" t="s">
        <v>1037</v>
      </c>
      <c r="F229" s="301" t="s">
        <v>8967</v>
      </c>
      <c r="G229" s="392" t="s">
        <v>80</v>
      </c>
      <c r="H229" s="370" t="s">
        <v>81</v>
      </c>
      <c r="I229" s="44" t="s">
        <v>82</v>
      </c>
      <c r="J229" s="253" t="s">
        <v>83</v>
      </c>
      <c r="K229" s="398">
        <v>1</v>
      </c>
      <c r="L229" s="828">
        <v>42979</v>
      </c>
      <c r="M229" s="828">
        <v>43190</v>
      </c>
      <c r="N229" s="275">
        <f t="shared" si="7"/>
        <v>31</v>
      </c>
      <c r="O229" s="389">
        <v>1</v>
      </c>
      <c r="P229" s="253" t="s">
        <v>44</v>
      </c>
      <c r="Q229" s="253" t="s">
        <v>45</v>
      </c>
      <c r="R229" s="44" t="s">
        <v>1182</v>
      </c>
      <c r="S229" s="387">
        <f t="shared" si="6"/>
        <v>162</v>
      </c>
      <c r="T229" s="253"/>
      <c r="U229" s="253"/>
      <c r="V229" s="253"/>
      <c r="W229" s="253"/>
      <c r="X229" s="253"/>
      <c r="Y229" s="253"/>
      <c r="Z229" s="253"/>
      <c r="AA229" s="392" t="s">
        <v>291</v>
      </c>
      <c r="AB229" s="392" t="s">
        <v>16</v>
      </c>
      <c r="AC229" s="370" t="s">
        <v>16</v>
      </c>
      <c r="AD229" s="44" t="s">
        <v>16</v>
      </c>
      <c r="AE229" s="44" t="s">
        <v>16</v>
      </c>
      <c r="AF229" s="44" t="s">
        <v>1818</v>
      </c>
      <c r="AG229" s="44" t="s">
        <v>1821</v>
      </c>
      <c r="AH229" s="44" t="s">
        <v>1818</v>
      </c>
      <c r="AI229" s="44" t="s">
        <v>1821</v>
      </c>
      <c r="AJ229" s="44" t="s">
        <v>1821</v>
      </c>
      <c r="AK229" s="44" t="s">
        <v>1821</v>
      </c>
      <c r="AL229" s="44" t="s">
        <v>2622</v>
      </c>
      <c r="AM229" s="44" t="s">
        <v>1821</v>
      </c>
      <c r="AN229" s="44" t="s">
        <v>2622</v>
      </c>
      <c r="AO229" s="44" t="s">
        <v>1821</v>
      </c>
      <c r="AP229" s="44" t="s">
        <v>1153</v>
      </c>
      <c r="AQ229" s="44" t="s">
        <v>1821</v>
      </c>
      <c r="AR229" s="44" t="s">
        <v>1153</v>
      </c>
      <c r="AS229" s="44" t="s">
        <v>1821</v>
      </c>
      <c r="AT229" s="44" t="s">
        <v>1153</v>
      </c>
      <c r="AU229" s="44" t="s">
        <v>1821</v>
      </c>
      <c r="AV229" s="44" t="s">
        <v>1153</v>
      </c>
      <c r="AW229" s="44" t="s">
        <v>1821</v>
      </c>
      <c r="AX229" s="44" t="s">
        <v>1153</v>
      </c>
      <c r="AY229" s="44" t="s">
        <v>1821</v>
      </c>
      <c r="AZ229" s="269" t="s">
        <v>781</v>
      </c>
      <c r="BA229" s="336">
        <v>43577</v>
      </c>
      <c r="BB229" s="269" t="s">
        <v>4409</v>
      </c>
      <c r="BC229" s="340"/>
      <c r="BD229" s="332"/>
      <c r="BE229" s="332"/>
      <c r="BF229" s="332"/>
      <c r="BG229" s="332"/>
      <c r="BH229" s="280" t="s">
        <v>956</v>
      </c>
      <c r="BI229" s="340"/>
      <c r="BJ229" s="340"/>
      <c r="BO229" s="253" t="s">
        <v>5291</v>
      </c>
      <c r="BP229" s="253" t="s">
        <v>5293</v>
      </c>
      <c r="BQ229" s="253" t="s">
        <v>5294</v>
      </c>
      <c r="BR229" s="253"/>
    </row>
    <row r="230" spans="1:70" s="298" customFormat="1" ht="115.5" hidden="1" customHeight="1">
      <c r="A230" s="342" t="s">
        <v>1480</v>
      </c>
      <c r="B230" s="253" t="s">
        <v>948</v>
      </c>
      <c r="C230" s="328">
        <v>42934</v>
      </c>
      <c r="D230" s="328" t="s">
        <v>4308</v>
      </c>
      <c r="E230" s="342" t="s">
        <v>1037</v>
      </c>
      <c r="F230" s="301" t="s">
        <v>8967</v>
      </c>
      <c r="G230" s="392" t="s">
        <v>80</v>
      </c>
      <c r="H230" s="370" t="s">
        <v>140</v>
      </c>
      <c r="I230" s="44" t="s">
        <v>141</v>
      </c>
      <c r="J230" s="253" t="s">
        <v>142</v>
      </c>
      <c r="K230" s="398">
        <v>7</v>
      </c>
      <c r="L230" s="828">
        <v>42979</v>
      </c>
      <c r="M230" s="828">
        <v>43190</v>
      </c>
      <c r="N230" s="275">
        <f t="shared" si="7"/>
        <v>31</v>
      </c>
      <c r="O230" s="389">
        <v>7</v>
      </c>
      <c r="P230" s="253" t="s">
        <v>44</v>
      </c>
      <c r="Q230" s="253" t="s">
        <v>30</v>
      </c>
      <c r="R230" s="44" t="s">
        <v>910</v>
      </c>
      <c r="S230" s="387">
        <f t="shared" si="6"/>
        <v>258</v>
      </c>
      <c r="T230" s="253"/>
      <c r="U230" s="253"/>
      <c r="V230" s="253"/>
      <c r="W230" s="253"/>
      <c r="X230" s="253"/>
      <c r="Y230" s="253"/>
      <c r="Z230" s="253"/>
      <c r="AA230" s="392" t="s">
        <v>363</v>
      </c>
      <c r="AB230" s="392" t="s">
        <v>16</v>
      </c>
      <c r="AC230" s="370" t="s">
        <v>16</v>
      </c>
      <c r="AD230" s="44" t="s">
        <v>16</v>
      </c>
      <c r="AE230" s="44" t="s">
        <v>16</v>
      </c>
      <c r="AF230" s="44" t="s">
        <v>1818</v>
      </c>
      <c r="AG230" s="44" t="s">
        <v>1821</v>
      </c>
      <c r="AH230" s="44" t="s">
        <v>1818</v>
      </c>
      <c r="AI230" s="44" t="s">
        <v>1821</v>
      </c>
      <c r="AJ230" s="44" t="s">
        <v>1821</v>
      </c>
      <c r="AK230" s="44" t="s">
        <v>1821</v>
      </c>
      <c r="AL230" s="44" t="s">
        <v>2622</v>
      </c>
      <c r="AM230" s="44" t="s">
        <v>1821</v>
      </c>
      <c r="AN230" s="44" t="s">
        <v>2622</v>
      </c>
      <c r="AO230" s="44" t="s">
        <v>1821</v>
      </c>
      <c r="AP230" s="44" t="s">
        <v>1153</v>
      </c>
      <c r="AQ230" s="44" t="s">
        <v>1821</v>
      </c>
      <c r="AR230" s="44" t="s">
        <v>1153</v>
      </c>
      <c r="AS230" s="44" t="s">
        <v>1821</v>
      </c>
      <c r="AT230" s="44" t="s">
        <v>1153</v>
      </c>
      <c r="AU230" s="44" t="s">
        <v>1821</v>
      </c>
      <c r="AV230" s="44" t="s">
        <v>1153</v>
      </c>
      <c r="AW230" s="44" t="s">
        <v>1821</v>
      </c>
      <c r="AX230" s="44" t="s">
        <v>1153</v>
      </c>
      <c r="AY230" s="44" t="s">
        <v>1821</v>
      </c>
      <c r="AZ230" s="269" t="s">
        <v>781</v>
      </c>
      <c r="BA230" s="336">
        <v>43577</v>
      </c>
      <c r="BB230" s="269" t="s">
        <v>4409</v>
      </c>
      <c r="BC230" s="340"/>
      <c r="BD230" s="332"/>
      <c r="BE230" s="332"/>
      <c r="BF230" s="332"/>
      <c r="BG230" s="332"/>
      <c r="BH230" s="280" t="s">
        <v>956</v>
      </c>
      <c r="BI230" s="340"/>
      <c r="BJ230" s="340"/>
      <c r="BO230" s="253" t="s">
        <v>5291</v>
      </c>
      <c r="BP230" s="253" t="s">
        <v>5293</v>
      </c>
      <c r="BQ230" s="253" t="s">
        <v>5294</v>
      </c>
      <c r="BR230" s="253"/>
    </row>
    <row r="231" spans="1:70" s="298" customFormat="1" ht="115.5" hidden="1" customHeight="1">
      <c r="A231" s="342" t="s">
        <v>1481</v>
      </c>
      <c r="B231" s="253" t="s">
        <v>948</v>
      </c>
      <c r="C231" s="328">
        <v>42934</v>
      </c>
      <c r="D231" s="328" t="s">
        <v>4308</v>
      </c>
      <c r="E231" s="342" t="s">
        <v>1030</v>
      </c>
      <c r="F231" s="301" t="s">
        <v>8968</v>
      </c>
      <c r="G231" s="392" t="s">
        <v>396</v>
      </c>
      <c r="H231" s="392" t="s">
        <v>406</v>
      </c>
      <c r="I231" s="44" t="s">
        <v>8969</v>
      </c>
      <c r="J231" s="253" t="s">
        <v>407</v>
      </c>
      <c r="K231" s="398">
        <v>100</v>
      </c>
      <c r="L231" s="828">
        <v>42962</v>
      </c>
      <c r="M231" s="828">
        <v>43454</v>
      </c>
      <c r="N231" s="275">
        <f t="shared" si="7"/>
        <v>19</v>
      </c>
      <c r="O231" s="341">
        <v>100</v>
      </c>
      <c r="P231" s="253" t="s">
        <v>44</v>
      </c>
      <c r="Q231" s="253" t="s">
        <v>30</v>
      </c>
      <c r="R231" s="44" t="s">
        <v>911</v>
      </c>
      <c r="S231" s="387">
        <f t="shared" si="6"/>
        <v>260</v>
      </c>
      <c r="T231" s="253"/>
      <c r="U231" s="253"/>
      <c r="V231" s="253"/>
      <c r="W231" s="253"/>
      <c r="X231" s="253"/>
      <c r="Y231" s="253"/>
      <c r="Z231" s="253"/>
      <c r="AA231" s="301" t="s">
        <v>9132</v>
      </c>
      <c r="AB231" s="392" t="s">
        <v>16</v>
      </c>
      <c r="AC231" s="392" t="s">
        <v>16</v>
      </c>
      <c r="AD231" s="392" t="s">
        <v>16</v>
      </c>
      <c r="AE231" s="392" t="s">
        <v>16</v>
      </c>
      <c r="AF231" s="44" t="s">
        <v>1818</v>
      </c>
      <c r="AG231" s="44" t="s">
        <v>1821</v>
      </c>
      <c r="AH231" s="44" t="s">
        <v>1818</v>
      </c>
      <c r="AI231" s="44" t="s">
        <v>1821</v>
      </c>
      <c r="AJ231" s="44" t="s">
        <v>1821</v>
      </c>
      <c r="AK231" s="44" t="s">
        <v>1821</v>
      </c>
      <c r="AL231" s="44" t="s">
        <v>2622</v>
      </c>
      <c r="AM231" s="44" t="s">
        <v>1821</v>
      </c>
      <c r="AN231" s="44" t="s">
        <v>2622</v>
      </c>
      <c r="AO231" s="44" t="s">
        <v>1821</v>
      </c>
      <c r="AP231" s="44" t="s">
        <v>1153</v>
      </c>
      <c r="AQ231" s="44" t="s">
        <v>1821</v>
      </c>
      <c r="AR231" s="44" t="s">
        <v>1153</v>
      </c>
      <c r="AS231" s="44" t="s">
        <v>1821</v>
      </c>
      <c r="AT231" s="44" t="s">
        <v>1153</v>
      </c>
      <c r="AU231" s="44" t="s">
        <v>1821</v>
      </c>
      <c r="AV231" s="44" t="s">
        <v>1153</v>
      </c>
      <c r="AW231" s="44" t="s">
        <v>1821</v>
      </c>
      <c r="AX231" s="44" t="s">
        <v>1153</v>
      </c>
      <c r="AY231" s="44" t="s">
        <v>1821</v>
      </c>
      <c r="AZ231" s="269" t="s">
        <v>781</v>
      </c>
      <c r="BA231" s="336">
        <v>43577</v>
      </c>
      <c r="BB231" s="269" t="s">
        <v>4409</v>
      </c>
      <c r="BC231" s="340"/>
      <c r="BD231" s="332"/>
      <c r="BE231" s="332"/>
      <c r="BF231" s="332"/>
      <c r="BG231" s="332"/>
      <c r="BH231" s="280" t="s">
        <v>956</v>
      </c>
      <c r="BI231" s="340"/>
      <c r="BJ231" s="340"/>
      <c r="BO231" s="253" t="s">
        <v>5295</v>
      </c>
      <c r="BP231" s="253" t="s">
        <v>5296</v>
      </c>
      <c r="BQ231" s="253" t="s">
        <v>8970</v>
      </c>
      <c r="BR231" s="253"/>
    </row>
    <row r="232" spans="1:70" s="298" customFormat="1" ht="115.5" hidden="1" customHeight="1">
      <c r="A232" s="342" t="s">
        <v>1482</v>
      </c>
      <c r="B232" s="253" t="s">
        <v>948</v>
      </c>
      <c r="C232" s="328">
        <v>42934</v>
      </c>
      <c r="D232" s="328" t="s">
        <v>4308</v>
      </c>
      <c r="E232" s="342" t="s">
        <v>1030</v>
      </c>
      <c r="F232" s="301" t="s">
        <v>8968</v>
      </c>
      <c r="G232" s="392" t="s">
        <v>396</v>
      </c>
      <c r="H232" s="392" t="s">
        <v>8971</v>
      </c>
      <c r="I232" s="44" t="s">
        <v>397</v>
      </c>
      <c r="J232" s="253" t="s">
        <v>66</v>
      </c>
      <c r="K232" s="398">
        <v>1</v>
      </c>
      <c r="L232" s="828">
        <v>42962</v>
      </c>
      <c r="M232" s="828">
        <v>43039</v>
      </c>
      <c r="N232" s="275">
        <f t="shared" si="7"/>
        <v>11</v>
      </c>
      <c r="O232" s="341">
        <v>1</v>
      </c>
      <c r="P232" s="253" t="s">
        <v>398</v>
      </c>
      <c r="Q232" s="253"/>
      <c r="R232" s="44" t="s">
        <v>912</v>
      </c>
      <c r="S232" s="387">
        <f t="shared" si="6"/>
        <v>286</v>
      </c>
      <c r="T232" s="253"/>
      <c r="U232" s="253"/>
      <c r="V232" s="253"/>
      <c r="W232" s="253"/>
      <c r="X232" s="253"/>
      <c r="Y232" s="253"/>
      <c r="Z232" s="253"/>
      <c r="AA232" s="392" t="s">
        <v>16</v>
      </c>
      <c r="AB232" s="392" t="s">
        <v>16</v>
      </c>
      <c r="AC232" s="392" t="s">
        <v>16</v>
      </c>
      <c r="AD232" s="392" t="s">
        <v>16</v>
      </c>
      <c r="AE232" s="392" t="s">
        <v>16</v>
      </c>
      <c r="AF232" s="44" t="s">
        <v>1818</v>
      </c>
      <c r="AG232" s="44" t="s">
        <v>1821</v>
      </c>
      <c r="AH232" s="44" t="s">
        <v>1818</v>
      </c>
      <c r="AI232" s="44" t="s">
        <v>1821</v>
      </c>
      <c r="AJ232" s="44" t="s">
        <v>1821</v>
      </c>
      <c r="AK232" s="44" t="s">
        <v>1821</v>
      </c>
      <c r="AL232" s="44" t="s">
        <v>2622</v>
      </c>
      <c r="AM232" s="44" t="s">
        <v>1821</v>
      </c>
      <c r="AN232" s="44" t="s">
        <v>2622</v>
      </c>
      <c r="AO232" s="44" t="s">
        <v>1821</v>
      </c>
      <c r="AP232" s="44" t="s">
        <v>1153</v>
      </c>
      <c r="AQ232" s="44" t="s">
        <v>1821</v>
      </c>
      <c r="AR232" s="44" t="s">
        <v>1153</v>
      </c>
      <c r="AS232" s="44" t="s">
        <v>1821</v>
      </c>
      <c r="AT232" s="44" t="s">
        <v>1153</v>
      </c>
      <c r="AU232" s="44" t="s">
        <v>1821</v>
      </c>
      <c r="AV232" s="44" t="s">
        <v>1153</v>
      </c>
      <c r="AW232" s="44" t="s">
        <v>1821</v>
      </c>
      <c r="AX232" s="44" t="s">
        <v>1153</v>
      </c>
      <c r="AY232" s="44" t="s">
        <v>1821</v>
      </c>
      <c r="AZ232" s="269" t="s">
        <v>781</v>
      </c>
      <c r="BA232" s="336">
        <v>43577</v>
      </c>
      <c r="BB232" s="269" t="s">
        <v>4409</v>
      </c>
      <c r="BC232" s="340"/>
      <c r="BD232" s="332"/>
      <c r="BE232" s="332"/>
      <c r="BF232" s="332"/>
      <c r="BG232" s="332"/>
      <c r="BH232" s="280" t="s">
        <v>956</v>
      </c>
      <c r="BI232" s="340"/>
      <c r="BJ232" s="340"/>
      <c r="BO232" s="253" t="s">
        <v>5295</v>
      </c>
      <c r="BP232" s="253" t="s">
        <v>5296</v>
      </c>
      <c r="BQ232" s="253" t="s">
        <v>8970</v>
      </c>
      <c r="BR232" s="253"/>
    </row>
    <row r="233" spans="1:70" s="298" customFormat="1" ht="115.5" hidden="1" customHeight="1">
      <c r="A233" s="342" t="s">
        <v>1483</v>
      </c>
      <c r="B233" s="253" t="s">
        <v>948</v>
      </c>
      <c r="C233" s="328">
        <v>42934</v>
      </c>
      <c r="D233" s="328" t="s">
        <v>4308</v>
      </c>
      <c r="E233" s="342" t="s">
        <v>1031</v>
      </c>
      <c r="F233" s="44" t="s">
        <v>8972</v>
      </c>
      <c r="G233" s="392" t="s">
        <v>375</v>
      </c>
      <c r="H233" s="392" t="s">
        <v>376</v>
      </c>
      <c r="I233" s="44" t="s">
        <v>377</v>
      </c>
      <c r="J233" s="44" t="s">
        <v>378</v>
      </c>
      <c r="K233" s="398">
        <v>100</v>
      </c>
      <c r="L233" s="828">
        <v>42962</v>
      </c>
      <c r="M233" s="828">
        <v>43039</v>
      </c>
      <c r="N233" s="275">
        <f t="shared" si="7"/>
        <v>11</v>
      </c>
      <c r="O233" s="403">
        <v>94</v>
      </c>
      <c r="P233" s="253" t="s">
        <v>44</v>
      </c>
      <c r="Q233" s="253" t="s">
        <v>45</v>
      </c>
      <c r="R233" s="44" t="s">
        <v>6794</v>
      </c>
      <c r="S233" s="387">
        <f t="shared" si="6"/>
        <v>388</v>
      </c>
      <c r="T233" s="253"/>
      <c r="U233" s="253"/>
      <c r="V233" s="253"/>
      <c r="W233" s="253"/>
      <c r="X233" s="253"/>
      <c r="Y233" s="253"/>
      <c r="Z233" s="253"/>
      <c r="AA233" s="301" t="s">
        <v>8973</v>
      </c>
      <c r="AB233" s="392" t="s">
        <v>379</v>
      </c>
      <c r="AC233" s="392" t="s">
        <v>8974</v>
      </c>
      <c r="AD233" s="44" t="s">
        <v>1141</v>
      </c>
      <c r="AE233" s="44" t="s">
        <v>6795</v>
      </c>
      <c r="AF233" s="44" t="s">
        <v>2622</v>
      </c>
      <c r="AG233" s="44" t="s">
        <v>4054</v>
      </c>
      <c r="AH233" s="44" t="s">
        <v>2622</v>
      </c>
      <c r="AI233" s="44" t="s">
        <v>4054</v>
      </c>
      <c r="AJ233" s="44" t="s">
        <v>2622</v>
      </c>
      <c r="AK233" s="44" t="s">
        <v>4054</v>
      </c>
      <c r="AL233" s="44" t="s">
        <v>2622</v>
      </c>
      <c r="AM233" s="44" t="s">
        <v>1829</v>
      </c>
      <c r="AN233" s="44" t="s">
        <v>2622</v>
      </c>
      <c r="AO233" s="44" t="s">
        <v>4054</v>
      </c>
      <c r="AP233" s="44" t="s">
        <v>1153</v>
      </c>
      <c r="AQ233" s="44" t="s">
        <v>4054</v>
      </c>
      <c r="AR233" s="44" t="s">
        <v>1153</v>
      </c>
      <c r="AS233" s="44" t="s">
        <v>4054</v>
      </c>
      <c r="AT233" s="44" t="s">
        <v>1153</v>
      </c>
      <c r="AU233" s="44" t="s">
        <v>4054</v>
      </c>
      <c r="AV233" s="44" t="s">
        <v>1153</v>
      </c>
      <c r="AW233" s="44" t="s">
        <v>4054</v>
      </c>
      <c r="AX233" s="44" t="s">
        <v>1153</v>
      </c>
      <c r="AY233" s="44" t="s">
        <v>4054</v>
      </c>
      <c r="AZ233" s="269" t="s">
        <v>957</v>
      </c>
      <c r="BA233" s="336">
        <v>43873</v>
      </c>
      <c r="BB233" s="269" t="s">
        <v>1810</v>
      </c>
      <c r="BC233" s="336">
        <v>43873</v>
      </c>
      <c r="BD233" s="44" t="s">
        <v>6795</v>
      </c>
      <c r="BE233" s="332" t="s">
        <v>8975</v>
      </c>
      <c r="BF233" s="332" t="s">
        <v>1153</v>
      </c>
      <c r="BG233" s="332" t="s">
        <v>1153</v>
      </c>
      <c r="BH233" s="280" t="s">
        <v>4388</v>
      </c>
      <c r="BI233" s="340" t="s">
        <v>2587</v>
      </c>
      <c r="BJ233" s="345" t="s">
        <v>3070</v>
      </c>
      <c r="BO233" s="253" t="s">
        <v>5295</v>
      </c>
      <c r="BP233" s="253" t="s">
        <v>5296</v>
      </c>
      <c r="BQ233" s="253" t="s">
        <v>8976</v>
      </c>
      <c r="BR233" s="253"/>
    </row>
    <row r="234" spans="1:70" s="298" customFormat="1" ht="115.5" hidden="1" customHeight="1">
      <c r="A234" s="342" t="s">
        <v>1484</v>
      </c>
      <c r="B234" s="253" t="s">
        <v>948</v>
      </c>
      <c r="C234" s="328">
        <v>42934</v>
      </c>
      <c r="D234" s="328" t="s">
        <v>4308</v>
      </c>
      <c r="E234" s="342" t="s">
        <v>1031</v>
      </c>
      <c r="F234" s="44" t="s">
        <v>8977</v>
      </c>
      <c r="G234" s="392" t="s">
        <v>380</v>
      </c>
      <c r="H234" s="392" t="s">
        <v>381</v>
      </c>
      <c r="I234" s="44" t="s">
        <v>382</v>
      </c>
      <c r="J234" s="253" t="s">
        <v>383</v>
      </c>
      <c r="K234" s="398">
        <v>1</v>
      </c>
      <c r="L234" s="828">
        <v>42962</v>
      </c>
      <c r="M234" s="828">
        <v>43281</v>
      </c>
      <c r="N234" s="275">
        <f t="shared" si="7"/>
        <v>46</v>
      </c>
      <c r="O234" s="341">
        <v>1</v>
      </c>
      <c r="P234" s="253" t="s">
        <v>44</v>
      </c>
      <c r="Q234" s="253" t="s">
        <v>45</v>
      </c>
      <c r="R234" s="44" t="s">
        <v>6797</v>
      </c>
      <c r="S234" s="387">
        <f t="shared" si="6"/>
        <v>362</v>
      </c>
      <c r="T234" s="253"/>
      <c r="U234" s="253"/>
      <c r="V234" s="253"/>
      <c r="W234" s="253"/>
      <c r="X234" s="253"/>
      <c r="Y234" s="253"/>
      <c r="Z234" s="253"/>
      <c r="AA234" s="392" t="s">
        <v>8978</v>
      </c>
      <c r="AB234" s="392" t="s">
        <v>16</v>
      </c>
      <c r="AC234" s="392" t="s">
        <v>16</v>
      </c>
      <c r="AD234" s="44" t="s">
        <v>6798</v>
      </c>
      <c r="AE234" s="44" t="s">
        <v>1120</v>
      </c>
      <c r="AF234" s="44" t="s">
        <v>1818</v>
      </c>
      <c r="AG234" s="44" t="s">
        <v>1821</v>
      </c>
      <c r="AH234" s="44" t="s">
        <v>1818</v>
      </c>
      <c r="AI234" s="44" t="s">
        <v>1821</v>
      </c>
      <c r="AJ234" s="44" t="s">
        <v>1821</v>
      </c>
      <c r="AK234" s="44" t="s">
        <v>1821</v>
      </c>
      <c r="AL234" s="44" t="s">
        <v>2622</v>
      </c>
      <c r="AM234" s="44" t="s">
        <v>1821</v>
      </c>
      <c r="AN234" s="44" t="s">
        <v>2622</v>
      </c>
      <c r="AO234" s="44" t="s">
        <v>1821</v>
      </c>
      <c r="AP234" s="44" t="s">
        <v>1153</v>
      </c>
      <c r="AQ234" s="44" t="s">
        <v>1821</v>
      </c>
      <c r="AR234" s="44" t="s">
        <v>1153</v>
      </c>
      <c r="AS234" s="44" t="s">
        <v>1821</v>
      </c>
      <c r="AT234" s="44" t="s">
        <v>1153</v>
      </c>
      <c r="AU234" s="44" t="s">
        <v>1821</v>
      </c>
      <c r="AV234" s="44" t="s">
        <v>1153</v>
      </c>
      <c r="AW234" s="44" t="s">
        <v>1821</v>
      </c>
      <c r="AX234" s="44" t="s">
        <v>1153</v>
      </c>
      <c r="AY234" s="44" t="s">
        <v>1821</v>
      </c>
      <c r="AZ234" s="269" t="s">
        <v>781</v>
      </c>
      <c r="BA234" s="336">
        <v>43567</v>
      </c>
      <c r="BB234" s="269" t="s">
        <v>4409</v>
      </c>
      <c r="BC234" s="340"/>
      <c r="BD234" s="332"/>
      <c r="BE234" s="332"/>
      <c r="BF234" s="332"/>
      <c r="BG234" s="332"/>
      <c r="BH234" s="280" t="s">
        <v>956</v>
      </c>
      <c r="BI234" s="340"/>
      <c r="BJ234" s="340"/>
      <c r="BO234" s="253" t="s">
        <v>5295</v>
      </c>
      <c r="BP234" s="253" t="s">
        <v>5296</v>
      </c>
      <c r="BQ234" s="253" t="s">
        <v>8976</v>
      </c>
      <c r="BR234" s="253"/>
    </row>
    <row r="235" spans="1:70" s="298" customFormat="1" ht="115.5" hidden="1" customHeight="1">
      <c r="A235" s="342" t="s">
        <v>1485</v>
      </c>
      <c r="B235" s="253" t="s">
        <v>948</v>
      </c>
      <c r="C235" s="328">
        <v>42934</v>
      </c>
      <c r="D235" s="328" t="s">
        <v>4308</v>
      </c>
      <c r="E235" s="342" t="s">
        <v>1031</v>
      </c>
      <c r="F235" s="44" t="s">
        <v>8977</v>
      </c>
      <c r="G235" s="392" t="s">
        <v>399</v>
      </c>
      <c r="H235" s="392" t="s">
        <v>400</v>
      </c>
      <c r="I235" s="392" t="s">
        <v>401</v>
      </c>
      <c r="J235" s="317" t="s">
        <v>402</v>
      </c>
      <c r="K235" s="398">
        <v>1</v>
      </c>
      <c r="L235" s="828">
        <v>42957</v>
      </c>
      <c r="M235" s="828">
        <v>43038</v>
      </c>
      <c r="N235" s="275">
        <f t="shared" si="7"/>
        <v>12</v>
      </c>
      <c r="O235" s="341">
        <v>1</v>
      </c>
      <c r="P235" s="253" t="s">
        <v>60</v>
      </c>
      <c r="Q235" s="253"/>
      <c r="R235" s="44" t="s">
        <v>6799</v>
      </c>
      <c r="S235" s="387">
        <f t="shared" si="6"/>
        <v>271</v>
      </c>
      <c r="T235" s="253"/>
      <c r="U235" s="253"/>
      <c r="V235" s="253"/>
      <c r="W235" s="253"/>
      <c r="X235" s="253"/>
      <c r="Y235" s="253"/>
      <c r="Z235" s="253"/>
      <c r="AA235" s="392" t="s">
        <v>16</v>
      </c>
      <c r="AB235" s="392" t="s">
        <v>16</v>
      </c>
      <c r="AC235" s="392" t="s">
        <v>16</v>
      </c>
      <c r="AD235" s="392" t="s">
        <v>16</v>
      </c>
      <c r="AE235" s="392" t="s">
        <v>16</v>
      </c>
      <c r="AF235" s="44" t="s">
        <v>1818</v>
      </c>
      <c r="AG235" s="44" t="s">
        <v>1821</v>
      </c>
      <c r="AH235" s="44" t="s">
        <v>1818</v>
      </c>
      <c r="AI235" s="44" t="s">
        <v>1821</v>
      </c>
      <c r="AJ235" s="44" t="s">
        <v>1821</v>
      </c>
      <c r="AK235" s="44" t="s">
        <v>1821</v>
      </c>
      <c r="AL235" s="44" t="s">
        <v>2622</v>
      </c>
      <c r="AM235" s="44" t="s">
        <v>1821</v>
      </c>
      <c r="AN235" s="44" t="s">
        <v>2622</v>
      </c>
      <c r="AO235" s="44" t="s">
        <v>1821</v>
      </c>
      <c r="AP235" s="44" t="s">
        <v>1153</v>
      </c>
      <c r="AQ235" s="44" t="s">
        <v>1821</v>
      </c>
      <c r="AR235" s="44" t="s">
        <v>1153</v>
      </c>
      <c r="AS235" s="44" t="s">
        <v>1821</v>
      </c>
      <c r="AT235" s="44" t="s">
        <v>1153</v>
      </c>
      <c r="AU235" s="44" t="s">
        <v>1821</v>
      </c>
      <c r="AV235" s="44" t="s">
        <v>1153</v>
      </c>
      <c r="AW235" s="44" t="s">
        <v>1821</v>
      </c>
      <c r="AX235" s="44" t="s">
        <v>1153</v>
      </c>
      <c r="AY235" s="44" t="s">
        <v>1821</v>
      </c>
      <c r="AZ235" s="269" t="s">
        <v>781</v>
      </c>
      <c r="BA235" s="336">
        <v>43577</v>
      </c>
      <c r="BB235" s="269" t="s">
        <v>4409</v>
      </c>
      <c r="BC235" s="340"/>
      <c r="BD235" s="332"/>
      <c r="BE235" s="332"/>
      <c r="BF235" s="332"/>
      <c r="BG235" s="332"/>
      <c r="BH235" s="280" t="s">
        <v>956</v>
      </c>
      <c r="BI235" s="340"/>
      <c r="BJ235" s="340"/>
      <c r="BO235" s="253" t="s">
        <v>5295</v>
      </c>
      <c r="BP235" s="253" t="s">
        <v>5296</v>
      </c>
      <c r="BQ235" s="253" t="s">
        <v>8976</v>
      </c>
      <c r="BR235" s="253"/>
    </row>
    <row r="236" spans="1:70" s="298" customFormat="1" ht="115.5" hidden="1" customHeight="1">
      <c r="A236" s="342" t="s">
        <v>1486</v>
      </c>
      <c r="B236" s="253" t="s">
        <v>948</v>
      </c>
      <c r="C236" s="328">
        <v>42934</v>
      </c>
      <c r="D236" s="328" t="s">
        <v>4308</v>
      </c>
      <c r="E236" s="342" t="s">
        <v>1032</v>
      </c>
      <c r="F236" s="301" t="s">
        <v>8979</v>
      </c>
      <c r="G236" s="392" t="s">
        <v>384</v>
      </c>
      <c r="H236" s="392" t="s">
        <v>385</v>
      </c>
      <c r="I236" s="392" t="s">
        <v>386</v>
      </c>
      <c r="J236" s="317" t="s">
        <v>387</v>
      </c>
      <c r="K236" s="398">
        <v>1</v>
      </c>
      <c r="L236" s="828">
        <v>42979</v>
      </c>
      <c r="M236" s="828">
        <v>43281</v>
      </c>
      <c r="N236" s="275">
        <f t="shared" si="7"/>
        <v>44</v>
      </c>
      <c r="O236" s="341">
        <v>1</v>
      </c>
      <c r="P236" s="253" t="s">
        <v>44</v>
      </c>
      <c r="Q236" s="253" t="s">
        <v>45</v>
      </c>
      <c r="R236" s="44" t="s">
        <v>909</v>
      </c>
      <c r="S236" s="387">
        <f t="shared" si="6"/>
        <v>127</v>
      </c>
      <c r="T236" s="253"/>
      <c r="U236" s="253"/>
      <c r="V236" s="301"/>
      <c r="W236" s="301" t="s">
        <v>987</v>
      </c>
      <c r="X236" s="253" t="s">
        <v>968</v>
      </c>
      <c r="Y236" s="253" t="s">
        <v>968</v>
      </c>
      <c r="Z236" s="253" t="s">
        <v>968</v>
      </c>
      <c r="AA236" s="392" t="s">
        <v>8978</v>
      </c>
      <c r="AB236" s="392" t="s">
        <v>16</v>
      </c>
      <c r="AC236" s="392" t="s">
        <v>16</v>
      </c>
      <c r="AD236" s="392" t="s">
        <v>16</v>
      </c>
      <c r="AE236" s="392" t="s">
        <v>16</v>
      </c>
      <c r="AF236" s="44" t="s">
        <v>1818</v>
      </c>
      <c r="AG236" s="44" t="s">
        <v>1821</v>
      </c>
      <c r="AH236" s="44" t="s">
        <v>1818</v>
      </c>
      <c r="AI236" s="44" t="s">
        <v>1821</v>
      </c>
      <c r="AJ236" s="44" t="s">
        <v>1821</v>
      </c>
      <c r="AK236" s="44" t="s">
        <v>1821</v>
      </c>
      <c r="AL236" s="44" t="s">
        <v>2622</v>
      </c>
      <c r="AM236" s="44" t="s">
        <v>1821</v>
      </c>
      <c r="AN236" s="44" t="s">
        <v>2622</v>
      </c>
      <c r="AO236" s="44" t="s">
        <v>1821</v>
      </c>
      <c r="AP236" s="44" t="s">
        <v>1153</v>
      </c>
      <c r="AQ236" s="44" t="s">
        <v>1821</v>
      </c>
      <c r="AR236" s="44" t="s">
        <v>1153</v>
      </c>
      <c r="AS236" s="44" t="s">
        <v>1821</v>
      </c>
      <c r="AT236" s="44" t="s">
        <v>1153</v>
      </c>
      <c r="AU236" s="44" t="s">
        <v>1821</v>
      </c>
      <c r="AV236" s="44" t="s">
        <v>1153</v>
      </c>
      <c r="AW236" s="44" t="s">
        <v>1821</v>
      </c>
      <c r="AX236" s="44" t="s">
        <v>1153</v>
      </c>
      <c r="AY236" s="44" t="s">
        <v>1821</v>
      </c>
      <c r="AZ236" s="269" t="s">
        <v>781</v>
      </c>
      <c r="BA236" s="336">
        <v>43577</v>
      </c>
      <c r="BB236" s="269" t="s">
        <v>4409</v>
      </c>
      <c r="BC236" s="340"/>
      <c r="BD236" s="44"/>
      <c r="BE236" s="44"/>
      <c r="BF236" s="44"/>
      <c r="BG236" s="44"/>
      <c r="BH236" s="280" t="s">
        <v>956</v>
      </c>
      <c r="BI236" s="340"/>
      <c r="BJ236" s="340"/>
      <c r="BO236" s="253" t="s">
        <v>5295</v>
      </c>
      <c r="BP236" s="253" t="s">
        <v>5297</v>
      </c>
      <c r="BQ236" s="253"/>
      <c r="BR236" s="253"/>
    </row>
    <row r="237" spans="1:70" s="298" customFormat="1" ht="115.5" hidden="1" customHeight="1">
      <c r="A237" s="342" t="s">
        <v>1487</v>
      </c>
      <c r="B237" s="253" t="s">
        <v>948</v>
      </c>
      <c r="C237" s="328">
        <v>42934</v>
      </c>
      <c r="D237" s="328" t="s">
        <v>4308</v>
      </c>
      <c r="E237" s="342" t="s">
        <v>1032</v>
      </c>
      <c r="F237" s="301" t="s">
        <v>8979</v>
      </c>
      <c r="G237" s="392" t="s">
        <v>403</v>
      </c>
      <c r="H237" s="392" t="s">
        <v>404</v>
      </c>
      <c r="I237" s="392" t="s">
        <v>405</v>
      </c>
      <c r="J237" s="317" t="s">
        <v>387</v>
      </c>
      <c r="K237" s="398">
        <v>1</v>
      </c>
      <c r="L237" s="828">
        <v>42977</v>
      </c>
      <c r="M237" s="828">
        <v>43131</v>
      </c>
      <c r="N237" s="275">
        <f t="shared" si="7"/>
        <v>22</v>
      </c>
      <c r="O237" s="341">
        <v>1</v>
      </c>
      <c r="P237" s="253" t="s">
        <v>116</v>
      </c>
      <c r="Q237" s="253" t="s">
        <v>60</v>
      </c>
      <c r="R237" s="44" t="s">
        <v>909</v>
      </c>
      <c r="S237" s="387">
        <f t="shared" si="6"/>
        <v>127</v>
      </c>
      <c r="T237" s="253"/>
      <c r="U237" s="253"/>
      <c r="V237" s="301"/>
      <c r="W237" s="301" t="s">
        <v>987</v>
      </c>
      <c r="X237" s="253" t="s">
        <v>968</v>
      </c>
      <c r="Y237" s="253" t="s">
        <v>968</v>
      </c>
      <c r="Z237" s="253" t="s">
        <v>968</v>
      </c>
      <c r="AA237" s="392" t="s">
        <v>8978</v>
      </c>
      <c r="AB237" s="392" t="s">
        <v>16</v>
      </c>
      <c r="AC237" s="392" t="s">
        <v>16</v>
      </c>
      <c r="AD237" s="392" t="s">
        <v>16</v>
      </c>
      <c r="AE237" s="392" t="s">
        <v>16</v>
      </c>
      <c r="AF237" s="44" t="s">
        <v>1818</v>
      </c>
      <c r="AG237" s="44" t="s">
        <v>1821</v>
      </c>
      <c r="AH237" s="44" t="s">
        <v>1818</v>
      </c>
      <c r="AI237" s="44" t="s">
        <v>1821</v>
      </c>
      <c r="AJ237" s="44" t="s">
        <v>1821</v>
      </c>
      <c r="AK237" s="44" t="s">
        <v>1821</v>
      </c>
      <c r="AL237" s="44" t="s">
        <v>2622</v>
      </c>
      <c r="AM237" s="44" t="s">
        <v>1821</v>
      </c>
      <c r="AN237" s="44" t="s">
        <v>2622</v>
      </c>
      <c r="AO237" s="44" t="s">
        <v>1821</v>
      </c>
      <c r="AP237" s="44" t="s">
        <v>1153</v>
      </c>
      <c r="AQ237" s="44" t="s">
        <v>1821</v>
      </c>
      <c r="AR237" s="44" t="s">
        <v>1153</v>
      </c>
      <c r="AS237" s="44" t="s">
        <v>1821</v>
      </c>
      <c r="AT237" s="44" t="s">
        <v>1153</v>
      </c>
      <c r="AU237" s="44" t="s">
        <v>1821</v>
      </c>
      <c r="AV237" s="44" t="s">
        <v>1153</v>
      </c>
      <c r="AW237" s="44" t="s">
        <v>1821</v>
      </c>
      <c r="AX237" s="44" t="s">
        <v>1153</v>
      </c>
      <c r="AY237" s="44" t="s">
        <v>1821</v>
      </c>
      <c r="AZ237" s="269" t="s">
        <v>781</v>
      </c>
      <c r="BA237" s="336">
        <v>43577</v>
      </c>
      <c r="BB237" s="269" t="s">
        <v>4409</v>
      </c>
      <c r="BC237" s="340"/>
      <c r="BD237" s="44"/>
      <c r="BE237" s="44"/>
      <c r="BF237" s="44"/>
      <c r="BG237" s="44"/>
      <c r="BH237" s="280" t="s">
        <v>956</v>
      </c>
      <c r="BI237" s="340"/>
      <c r="BJ237" s="340"/>
      <c r="BO237" s="253" t="s">
        <v>5295</v>
      </c>
      <c r="BP237" s="253" t="s">
        <v>5297</v>
      </c>
      <c r="BQ237" s="253"/>
      <c r="BR237" s="253"/>
    </row>
    <row r="238" spans="1:70" s="298" customFormat="1" ht="115.5" hidden="1" customHeight="1">
      <c r="A238" s="342" t="s">
        <v>1488</v>
      </c>
      <c r="B238" s="253" t="s">
        <v>948</v>
      </c>
      <c r="C238" s="328">
        <v>42934</v>
      </c>
      <c r="D238" s="328" t="s">
        <v>4308</v>
      </c>
      <c r="E238" s="342" t="s">
        <v>1034</v>
      </c>
      <c r="F238" s="301" t="s">
        <v>8980</v>
      </c>
      <c r="G238" s="392" t="s">
        <v>8981</v>
      </c>
      <c r="H238" s="370" t="s">
        <v>388</v>
      </c>
      <c r="I238" s="392" t="s">
        <v>389</v>
      </c>
      <c r="J238" s="317" t="s">
        <v>390</v>
      </c>
      <c r="K238" s="398">
        <v>1</v>
      </c>
      <c r="L238" s="828">
        <v>42979</v>
      </c>
      <c r="M238" s="828">
        <v>43281</v>
      </c>
      <c r="N238" s="275">
        <f t="shared" si="7"/>
        <v>44</v>
      </c>
      <c r="O238" s="341">
        <v>1</v>
      </c>
      <c r="P238" s="253" t="s">
        <v>44</v>
      </c>
      <c r="Q238" s="253" t="s">
        <v>45</v>
      </c>
      <c r="R238" s="44" t="s">
        <v>1183</v>
      </c>
      <c r="S238" s="387">
        <f t="shared" si="6"/>
        <v>375</v>
      </c>
      <c r="T238" s="253"/>
      <c r="U238" s="253"/>
      <c r="V238" s="253"/>
      <c r="W238" s="253"/>
      <c r="X238" s="253"/>
      <c r="Y238" s="253"/>
      <c r="Z238" s="253"/>
      <c r="AA238" s="392" t="s">
        <v>391</v>
      </c>
      <c r="AB238" s="392" t="s">
        <v>16</v>
      </c>
      <c r="AC238" s="370" t="s">
        <v>16</v>
      </c>
      <c r="AD238" s="392" t="s">
        <v>16</v>
      </c>
      <c r="AE238" s="392" t="s">
        <v>16</v>
      </c>
      <c r="AF238" s="44" t="s">
        <v>1818</v>
      </c>
      <c r="AG238" s="44" t="s">
        <v>1821</v>
      </c>
      <c r="AH238" s="44" t="s">
        <v>1818</v>
      </c>
      <c r="AI238" s="44" t="s">
        <v>1821</v>
      </c>
      <c r="AJ238" s="44" t="s">
        <v>1821</v>
      </c>
      <c r="AK238" s="44" t="s">
        <v>1821</v>
      </c>
      <c r="AL238" s="44" t="s">
        <v>2622</v>
      </c>
      <c r="AM238" s="44" t="s">
        <v>1821</v>
      </c>
      <c r="AN238" s="44" t="s">
        <v>2622</v>
      </c>
      <c r="AO238" s="44" t="s">
        <v>1821</v>
      </c>
      <c r="AP238" s="44" t="s">
        <v>1153</v>
      </c>
      <c r="AQ238" s="44" t="s">
        <v>1821</v>
      </c>
      <c r="AR238" s="44" t="s">
        <v>1153</v>
      </c>
      <c r="AS238" s="44" t="s">
        <v>1821</v>
      </c>
      <c r="AT238" s="44" t="s">
        <v>1153</v>
      </c>
      <c r="AU238" s="44" t="s">
        <v>1821</v>
      </c>
      <c r="AV238" s="44" t="s">
        <v>1153</v>
      </c>
      <c r="AW238" s="44" t="s">
        <v>1821</v>
      </c>
      <c r="AX238" s="44" t="s">
        <v>1153</v>
      </c>
      <c r="AY238" s="44" t="s">
        <v>1821</v>
      </c>
      <c r="AZ238" s="269" t="s">
        <v>781</v>
      </c>
      <c r="BA238" s="336">
        <v>43577</v>
      </c>
      <c r="BB238" s="269" t="s">
        <v>4409</v>
      </c>
      <c r="BC238" s="340"/>
      <c r="BD238" s="332"/>
      <c r="BE238" s="332"/>
      <c r="BF238" s="332"/>
      <c r="BG238" s="332"/>
      <c r="BH238" s="280" t="s">
        <v>956</v>
      </c>
      <c r="BI238" s="340"/>
      <c r="BJ238" s="340"/>
      <c r="BO238" s="253" t="s">
        <v>5295</v>
      </c>
      <c r="BP238" s="253" t="s">
        <v>5296</v>
      </c>
      <c r="BQ238" s="253" t="s">
        <v>5298</v>
      </c>
      <c r="BR238" s="253"/>
    </row>
    <row r="239" spans="1:70" s="298" customFormat="1" ht="115.5" hidden="1" customHeight="1">
      <c r="A239" s="342" t="s">
        <v>1489</v>
      </c>
      <c r="B239" s="253" t="s">
        <v>948</v>
      </c>
      <c r="C239" s="328">
        <v>42934</v>
      </c>
      <c r="D239" s="328" t="s">
        <v>4308</v>
      </c>
      <c r="E239" s="342" t="s">
        <v>1034</v>
      </c>
      <c r="F239" s="301" t="s">
        <v>8980</v>
      </c>
      <c r="G239" s="392" t="s">
        <v>392</v>
      </c>
      <c r="H239" s="370" t="s">
        <v>393</v>
      </c>
      <c r="I239" s="392" t="s">
        <v>394</v>
      </c>
      <c r="J239" s="317" t="s">
        <v>395</v>
      </c>
      <c r="K239" s="398">
        <v>3</v>
      </c>
      <c r="L239" s="828">
        <v>42979</v>
      </c>
      <c r="M239" s="828">
        <v>43281</v>
      </c>
      <c r="N239" s="275">
        <f t="shared" si="7"/>
        <v>44</v>
      </c>
      <c r="O239" s="341">
        <v>3</v>
      </c>
      <c r="P239" s="253" t="s">
        <v>44</v>
      </c>
      <c r="Q239" s="253" t="s">
        <v>30</v>
      </c>
      <c r="R239" s="44" t="s">
        <v>908</v>
      </c>
      <c r="S239" s="387">
        <f t="shared" si="6"/>
        <v>370</v>
      </c>
      <c r="T239" s="253"/>
      <c r="U239" s="253"/>
      <c r="V239" s="253"/>
      <c r="W239" s="253"/>
      <c r="X239" s="253"/>
      <c r="Y239" s="253"/>
      <c r="Z239" s="253"/>
      <c r="AA239" s="301" t="s">
        <v>8978</v>
      </c>
      <c r="AB239" s="392" t="s">
        <v>16</v>
      </c>
      <c r="AC239" s="370" t="s">
        <v>16</v>
      </c>
      <c r="AD239" s="392" t="s">
        <v>16</v>
      </c>
      <c r="AE239" s="392" t="s">
        <v>16</v>
      </c>
      <c r="AF239" s="44" t="s">
        <v>1818</v>
      </c>
      <c r="AG239" s="44" t="s">
        <v>1821</v>
      </c>
      <c r="AH239" s="44" t="s">
        <v>1818</v>
      </c>
      <c r="AI239" s="44" t="s">
        <v>1821</v>
      </c>
      <c r="AJ239" s="44" t="s">
        <v>1821</v>
      </c>
      <c r="AK239" s="44" t="s">
        <v>1821</v>
      </c>
      <c r="AL239" s="44" t="s">
        <v>2622</v>
      </c>
      <c r="AM239" s="44" t="s">
        <v>1821</v>
      </c>
      <c r="AN239" s="44" t="s">
        <v>2622</v>
      </c>
      <c r="AO239" s="44" t="s">
        <v>1821</v>
      </c>
      <c r="AP239" s="44" t="s">
        <v>1153</v>
      </c>
      <c r="AQ239" s="44" t="s">
        <v>1821</v>
      </c>
      <c r="AR239" s="44" t="s">
        <v>1153</v>
      </c>
      <c r="AS239" s="44" t="s">
        <v>1821</v>
      </c>
      <c r="AT239" s="44" t="s">
        <v>1153</v>
      </c>
      <c r="AU239" s="44" t="s">
        <v>1821</v>
      </c>
      <c r="AV239" s="44" t="s">
        <v>1153</v>
      </c>
      <c r="AW239" s="44" t="s">
        <v>1821</v>
      </c>
      <c r="AX239" s="44" t="s">
        <v>1153</v>
      </c>
      <c r="AY239" s="44" t="s">
        <v>1821</v>
      </c>
      <c r="AZ239" s="269" t="s">
        <v>781</v>
      </c>
      <c r="BA239" s="336">
        <v>43577</v>
      </c>
      <c r="BB239" s="269" t="s">
        <v>4409</v>
      </c>
      <c r="BC239" s="340"/>
      <c r="BD239" s="332"/>
      <c r="BE239" s="332"/>
      <c r="BF239" s="332"/>
      <c r="BG239" s="332"/>
      <c r="BH239" s="280" t="s">
        <v>956</v>
      </c>
      <c r="BI239" s="340"/>
      <c r="BJ239" s="340"/>
      <c r="BO239" s="253" t="s">
        <v>5295</v>
      </c>
      <c r="BP239" s="253" t="s">
        <v>5296</v>
      </c>
      <c r="BQ239" s="253" t="s">
        <v>5298</v>
      </c>
      <c r="BR239" s="253"/>
    </row>
    <row r="240" spans="1:70" s="298" customFormat="1" ht="115.5" hidden="1" customHeight="1">
      <c r="A240" s="342" t="s">
        <v>1490</v>
      </c>
      <c r="B240" s="253" t="s">
        <v>1327</v>
      </c>
      <c r="C240" s="328">
        <v>43257</v>
      </c>
      <c r="D240" s="328" t="s">
        <v>4308</v>
      </c>
      <c r="E240" s="342" t="s">
        <v>1020</v>
      </c>
      <c r="F240" s="392" t="s">
        <v>6800</v>
      </c>
      <c r="G240" s="44" t="s">
        <v>536</v>
      </c>
      <c r="H240" s="44" t="s">
        <v>537</v>
      </c>
      <c r="I240" s="44" t="s">
        <v>538</v>
      </c>
      <c r="J240" s="253" t="s">
        <v>539</v>
      </c>
      <c r="K240" s="340">
        <v>44</v>
      </c>
      <c r="L240" s="825" t="s">
        <v>540</v>
      </c>
      <c r="M240" s="825">
        <v>43454</v>
      </c>
      <c r="N240" s="275">
        <f t="shared" si="7"/>
        <v>25</v>
      </c>
      <c r="O240" s="389">
        <v>44</v>
      </c>
      <c r="P240" s="253" t="s">
        <v>24</v>
      </c>
      <c r="Q240" s="253"/>
      <c r="R240" s="44" t="s">
        <v>913</v>
      </c>
      <c r="S240" s="387">
        <f t="shared" si="6"/>
        <v>363</v>
      </c>
      <c r="T240" s="253"/>
      <c r="U240" s="253"/>
      <c r="V240" s="253"/>
      <c r="W240" s="253"/>
      <c r="X240" s="253"/>
      <c r="Y240" s="253"/>
      <c r="Z240" s="253"/>
      <c r="AA240" s="392" t="s">
        <v>541</v>
      </c>
      <c r="AB240" s="44" t="s">
        <v>16</v>
      </c>
      <c r="AC240" s="44" t="s">
        <v>16</v>
      </c>
      <c r="AD240" s="44" t="s">
        <v>16</v>
      </c>
      <c r="AE240" s="392" t="s">
        <v>16</v>
      </c>
      <c r="AF240" s="44" t="s">
        <v>1818</v>
      </c>
      <c r="AG240" s="44" t="s">
        <v>1821</v>
      </c>
      <c r="AH240" s="44" t="s">
        <v>1818</v>
      </c>
      <c r="AI240" s="44" t="s">
        <v>1821</v>
      </c>
      <c r="AJ240" s="44" t="s">
        <v>1821</v>
      </c>
      <c r="AK240" s="44" t="s">
        <v>1821</v>
      </c>
      <c r="AL240" s="44" t="s">
        <v>2622</v>
      </c>
      <c r="AM240" s="44" t="s">
        <v>1821</v>
      </c>
      <c r="AN240" s="44" t="s">
        <v>2622</v>
      </c>
      <c r="AO240" s="44" t="s">
        <v>1821</v>
      </c>
      <c r="AP240" s="44" t="s">
        <v>1153</v>
      </c>
      <c r="AQ240" s="44" t="s">
        <v>1821</v>
      </c>
      <c r="AR240" s="44" t="s">
        <v>1153</v>
      </c>
      <c r="AS240" s="44" t="s">
        <v>1821</v>
      </c>
      <c r="AT240" s="44" t="s">
        <v>1153</v>
      </c>
      <c r="AU240" s="44" t="s">
        <v>1821</v>
      </c>
      <c r="AV240" s="44" t="s">
        <v>1153</v>
      </c>
      <c r="AW240" s="44" t="s">
        <v>1821</v>
      </c>
      <c r="AX240" s="44" t="s">
        <v>1153</v>
      </c>
      <c r="AY240" s="44" t="s">
        <v>1821</v>
      </c>
      <c r="AZ240" s="269" t="s">
        <v>781</v>
      </c>
      <c r="BA240" s="336">
        <v>43577</v>
      </c>
      <c r="BB240" s="269" t="s">
        <v>4409</v>
      </c>
      <c r="BC240" s="340"/>
      <c r="BD240" s="332" t="s">
        <v>905</v>
      </c>
      <c r="BE240" s="332"/>
      <c r="BF240" s="332"/>
      <c r="BG240" s="332"/>
      <c r="BH240" s="280" t="s">
        <v>956</v>
      </c>
      <c r="BI240" s="340"/>
      <c r="BJ240" s="340"/>
      <c r="BO240" s="253" t="s">
        <v>5291</v>
      </c>
      <c r="BP240" s="253" t="s">
        <v>5299</v>
      </c>
      <c r="BQ240" s="253" t="s">
        <v>8982</v>
      </c>
      <c r="BR240" s="297"/>
    </row>
    <row r="241" spans="1:70" s="298" customFormat="1" ht="115.5" hidden="1" customHeight="1">
      <c r="A241" s="342" t="s">
        <v>1491</v>
      </c>
      <c r="B241" s="253" t="s">
        <v>1327</v>
      </c>
      <c r="C241" s="328">
        <v>43257</v>
      </c>
      <c r="D241" s="328" t="s">
        <v>4308</v>
      </c>
      <c r="E241" s="342" t="s">
        <v>1020</v>
      </c>
      <c r="F241" s="392" t="s">
        <v>6800</v>
      </c>
      <c r="G241" s="44" t="s">
        <v>542</v>
      </c>
      <c r="H241" s="44" t="s">
        <v>537</v>
      </c>
      <c r="I241" s="44" t="s">
        <v>543</v>
      </c>
      <c r="J241" s="253" t="s">
        <v>544</v>
      </c>
      <c r="K241" s="340">
        <v>44</v>
      </c>
      <c r="L241" s="825" t="s">
        <v>540</v>
      </c>
      <c r="M241" s="825">
        <v>43454</v>
      </c>
      <c r="N241" s="275">
        <f t="shared" si="7"/>
        <v>25</v>
      </c>
      <c r="O241" s="389">
        <v>44</v>
      </c>
      <c r="P241" s="253" t="s">
        <v>24</v>
      </c>
      <c r="Q241" s="253"/>
      <c r="R241" s="44" t="s">
        <v>913</v>
      </c>
      <c r="S241" s="387">
        <f t="shared" si="6"/>
        <v>363</v>
      </c>
      <c r="T241" s="253"/>
      <c r="U241" s="253"/>
      <c r="V241" s="253"/>
      <c r="W241" s="253"/>
      <c r="X241" s="253"/>
      <c r="Y241" s="253"/>
      <c r="Z241" s="253"/>
      <c r="AA241" s="392" t="s">
        <v>541</v>
      </c>
      <c r="AB241" s="44" t="s">
        <v>16</v>
      </c>
      <c r="AC241" s="44" t="s">
        <v>16</v>
      </c>
      <c r="AD241" s="44" t="s">
        <v>16</v>
      </c>
      <c r="AE241" s="392" t="s">
        <v>16</v>
      </c>
      <c r="AF241" s="44" t="s">
        <v>1818</v>
      </c>
      <c r="AG241" s="44" t="s">
        <v>1821</v>
      </c>
      <c r="AH241" s="44" t="s">
        <v>1818</v>
      </c>
      <c r="AI241" s="44" t="s">
        <v>1821</v>
      </c>
      <c r="AJ241" s="44" t="s">
        <v>1821</v>
      </c>
      <c r="AK241" s="44" t="s">
        <v>1821</v>
      </c>
      <c r="AL241" s="44" t="s">
        <v>2622</v>
      </c>
      <c r="AM241" s="44" t="s">
        <v>1821</v>
      </c>
      <c r="AN241" s="44" t="s">
        <v>2622</v>
      </c>
      <c r="AO241" s="44" t="s">
        <v>1821</v>
      </c>
      <c r="AP241" s="44" t="s">
        <v>1153</v>
      </c>
      <c r="AQ241" s="44" t="s">
        <v>1821</v>
      </c>
      <c r="AR241" s="44" t="s">
        <v>1153</v>
      </c>
      <c r="AS241" s="44" t="s">
        <v>1821</v>
      </c>
      <c r="AT241" s="44" t="s">
        <v>1153</v>
      </c>
      <c r="AU241" s="44" t="s">
        <v>1821</v>
      </c>
      <c r="AV241" s="44" t="s">
        <v>1153</v>
      </c>
      <c r="AW241" s="44" t="s">
        <v>1821</v>
      </c>
      <c r="AX241" s="44" t="s">
        <v>1153</v>
      </c>
      <c r="AY241" s="44" t="s">
        <v>1821</v>
      </c>
      <c r="AZ241" s="269" t="s">
        <v>781</v>
      </c>
      <c r="BA241" s="336">
        <v>43577</v>
      </c>
      <c r="BB241" s="269" t="s">
        <v>4409</v>
      </c>
      <c r="BC241" s="340"/>
      <c r="BD241" s="332" t="s">
        <v>905</v>
      </c>
      <c r="BE241" s="332"/>
      <c r="BF241" s="332"/>
      <c r="BG241" s="332"/>
      <c r="BH241" s="280" t="s">
        <v>956</v>
      </c>
      <c r="BI241" s="340"/>
      <c r="BJ241" s="340"/>
      <c r="BO241" s="253" t="s">
        <v>5291</v>
      </c>
      <c r="BP241" s="253" t="s">
        <v>5299</v>
      </c>
      <c r="BQ241" s="253" t="s">
        <v>8982</v>
      </c>
      <c r="BR241" s="297"/>
    </row>
    <row r="242" spans="1:70" s="298" customFormat="1" ht="115.5" hidden="1" customHeight="1">
      <c r="A242" s="342" t="s">
        <v>1492</v>
      </c>
      <c r="B242" s="253" t="s">
        <v>1327</v>
      </c>
      <c r="C242" s="328">
        <v>43257</v>
      </c>
      <c r="D242" s="328" t="s">
        <v>4308</v>
      </c>
      <c r="E242" s="342" t="s">
        <v>1108</v>
      </c>
      <c r="F242" s="392" t="s">
        <v>6801</v>
      </c>
      <c r="G242" s="44" t="s">
        <v>545</v>
      </c>
      <c r="H242" s="44" t="s">
        <v>546</v>
      </c>
      <c r="I242" s="44" t="s">
        <v>547</v>
      </c>
      <c r="J242" s="253" t="s">
        <v>548</v>
      </c>
      <c r="K242" s="340">
        <v>6</v>
      </c>
      <c r="L242" s="825" t="s">
        <v>540</v>
      </c>
      <c r="M242" s="825">
        <v>43454</v>
      </c>
      <c r="N242" s="275">
        <f t="shared" si="7"/>
        <v>25</v>
      </c>
      <c r="O242" s="389">
        <v>6</v>
      </c>
      <c r="P242" s="253" t="s">
        <v>24</v>
      </c>
      <c r="Q242" s="253"/>
      <c r="R242" s="44" t="s">
        <v>914</v>
      </c>
      <c r="S242" s="387">
        <f t="shared" si="6"/>
        <v>268</v>
      </c>
      <c r="T242" s="253"/>
      <c r="U242" s="253"/>
      <c r="V242" s="253"/>
      <c r="W242" s="253"/>
      <c r="X242" s="253"/>
      <c r="Y242" s="253"/>
      <c r="Z242" s="253"/>
      <c r="AA242" s="392" t="s">
        <v>549</v>
      </c>
      <c r="AB242" s="44" t="s">
        <v>16</v>
      </c>
      <c r="AC242" s="44" t="s">
        <v>16</v>
      </c>
      <c r="AD242" s="44" t="s">
        <v>16</v>
      </c>
      <c r="AE242" s="392" t="s">
        <v>16</v>
      </c>
      <c r="AF242" s="44" t="s">
        <v>1818</v>
      </c>
      <c r="AG242" s="44" t="s">
        <v>1821</v>
      </c>
      <c r="AH242" s="44" t="s">
        <v>1818</v>
      </c>
      <c r="AI242" s="44" t="s">
        <v>1821</v>
      </c>
      <c r="AJ242" s="44" t="s">
        <v>1821</v>
      </c>
      <c r="AK242" s="44" t="s">
        <v>1821</v>
      </c>
      <c r="AL242" s="44" t="s">
        <v>2622</v>
      </c>
      <c r="AM242" s="44" t="s">
        <v>1821</v>
      </c>
      <c r="AN242" s="44" t="s">
        <v>2622</v>
      </c>
      <c r="AO242" s="44" t="s">
        <v>1821</v>
      </c>
      <c r="AP242" s="44" t="s">
        <v>1153</v>
      </c>
      <c r="AQ242" s="44" t="s">
        <v>1821</v>
      </c>
      <c r="AR242" s="44" t="s">
        <v>1153</v>
      </c>
      <c r="AS242" s="44" t="s">
        <v>1821</v>
      </c>
      <c r="AT242" s="44" t="s">
        <v>1153</v>
      </c>
      <c r="AU242" s="44" t="s">
        <v>1821</v>
      </c>
      <c r="AV242" s="44" t="s">
        <v>1153</v>
      </c>
      <c r="AW242" s="44" t="s">
        <v>1821</v>
      </c>
      <c r="AX242" s="44" t="s">
        <v>1153</v>
      </c>
      <c r="AY242" s="44" t="s">
        <v>1821</v>
      </c>
      <c r="AZ242" s="269" t="s">
        <v>781</v>
      </c>
      <c r="BA242" s="336">
        <v>43577</v>
      </c>
      <c r="BB242" s="269" t="s">
        <v>4409</v>
      </c>
      <c r="BC242" s="340"/>
      <c r="BD242" s="332" t="s">
        <v>905</v>
      </c>
      <c r="BE242" s="332"/>
      <c r="BF242" s="332"/>
      <c r="BG242" s="332"/>
      <c r="BH242" s="280" t="s">
        <v>956</v>
      </c>
      <c r="BI242" s="340"/>
      <c r="BJ242" s="340"/>
      <c r="BO242" s="253" t="s">
        <v>5291</v>
      </c>
      <c r="BP242" s="253" t="s">
        <v>5273</v>
      </c>
      <c r="BQ242" s="253" t="s">
        <v>5300</v>
      </c>
      <c r="BR242" s="141"/>
    </row>
    <row r="243" spans="1:70" s="298" customFormat="1" ht="115.5" hidden="1" customHeight="1">
      <c r="A243" s="342" t="s">
        <v>1493</v>
      </c>
      <c r="B243" s="253" t="s">
        <v>1327</v>
      </c>
      <c r="C243" s="328">
        <v>43257</v>
      </c>
      <c r="D243" s="328" t="s">
        <v>4308</v>
      </c>
      <c r="E243" s="342" t="s">
        <v>1108</v>
      </c>
      <c r="F243" s="392" t="s">
        <v>6801</v>
      </c>
      <c r="G243" s="44" t="s">
        <v>545</v>
      </c>
      <c r="H243" s="44" t="s">
        <v>546</v>
      </c>
      <c r="I243" s="44" t="s">
        <v>550</v>
      </c>
      <c r="J243" s="253" t="s">
        <v>551</v>
      </c>
      <c r="K243" s="340">
        <v>6</v>
      </c>
      <c r="L243" s="825" t="s">
        <v>540</v>
      </c>
      <c r="M243" s="825">
        <v>43524</v>
      </c>
      <c r="N243" s="275">
        <f t="shared" si="7"/>
        <v>35</v>
      </c>
      <c r="O243" s="389">
        <v>6</v>
      </c>
      <c r="P243" s="253" t="s">
        <v>116</v>
      </c>
      <c r="Q243" s="253"/>
      <c r="R243" s="44" t="s">
        <v>915</v>
      </c>
      <c r="S243" s="387">
        <f t="shared" si="6"/>
        <v>152</v>
      </c>
      <c r="T243" s="253"/>
      <c r="U243" s="253"/>
      <c r="V243" s="253"/>
      <c r="W243" s="253"/>
      <c r="X243" s="253"/>
      <c r="Y243" s="253"/>
      <c r="Z243" s="253"/>
      <c r="AA243" s="392" t="s">
        <v>8983</v>
      </c>
      <c r="AB243" s="44" t="s">
        <v>16</v>
      </c>
      <c r="AC243" s="44" t="s">
        <v>16</v>
      </c>
      <c r="AD243" s="44" t="s">
        <v>16</v>
      </c>
      <c r="AE243" s="392" t="s">
        <v>16</v>
      </c>
      <c r="AF243" s="44" t="s">
        <v>1818</v>
      </c>
      <c r="AG243" s="44" t="s">
        <v>1821</v>
      </c>
      <c r="AH243" s="44" t="s">
        <v>1818</v>
      </c>
      <c r="AI243" s="44" t="s">
        <v>1821</v>
      </c>
      <c r="AJ243" s="44" t="s">
        <v>1821</v>
      </c>
      <c r="AK243" s="44" t="s">
        <v>1821</v>
      </c>
      <c r="AL243" s="44" t="s">
        <v>2622</v>
      </c>
      <c r="AM243" s="44" t="s">
        <v>1821</v>
      </c>
      <c r="AN243" s="44" t="s">
        <v>2622</v>
      </c>
      <c r="AO243" s="44" t="s">
        <v>1821</v>
      </c>
      <c r="AP243" s="44" t="s">
        <v>1153</v>
      </c>
      <c r="AQ243" s="44" t="s">
        <v>1821</v>
      </c>
      <c r="AR243" s="44" t="s">
        <v>1153</v>
      </c>
      <c r="AS243" s="44" t="s">
        <v>1821</v>
      </c>
      <c r="AT243" s="44" t="s">
        <v>1153</v>
      </c>
      <c r="AU243" s="44" t="s">
        <v>1821</v>
      </c>
      <c r="AV243" s="44" t="s">
        <v>1153</v>
      </c>
      <c r="AW243" s="44" t="s">
        <v>1821</v>
      </c>
      <c r="AX243" s="44" t="s">
        <v>1153</v>
      </c>
      <c r="AY243" s="44" t="s">
        <v>1821</v>
      </c>
      <c r="AZ243" s="269" t="s">
        <v>781</v>
      </c>
      <c r="BA243" s="336">
        <v>43577</v>
      </c>
      <c r="BB243" s="269" t="s">
        <v>4409</v>
      </c>
      <c r="BC243" s="340"/>
      <c r="BD243" s="332"/>
      <c r="BE243" s="332"/>
      <c r="BF243" s="332"/>
      <c r="BG243" s="332"/>
      <c r="BH243" s="280" t="s">
        <v>956</v>
      </c>
      <c r="BI243" s="340"/>
      <c r="BJ243" s="340"/>
      <c r="BO243" s="253" t="s">
        <v>5291</v>
      </c>
      <c r="BP243" s="253" t="s">
        <v>5273</v>
      </c>
      <c r="BQ243" s="253" t="s">
        <v>5300</v>
      </c>
      <c r="BR243" s="141"/>
    </row>
    <row r="244" spans="1:70" s="298" customFormat="1" ht="115.5" hidden="1" customHeight="1">
      <c r="A244" s="342" t="s">
        <v>1494</v>
      </c>
      <c r="B244" s="253" t="s">
        <v>1327</v>
      </c>
      <c r="C244" s="328">
        <v>43257</v>
      </c>
      <c r="D244" s="328" t="s">
        <v>4308</v>
      </c>
      <c r="E244" s="342" t="s">
        <v>1021</v>
      </c>
      <c r="F244" s="392" t="s">
        <v>6802</v>
      </c>
      <c r="G244" s="44" t="s">
        <v>552</v>
      </c>
      <c r="H244" s="44" t="s">
        <v>553</v>
      </c>
      <c r="I244" s="44" t="s">
        <v>554</v>
      </c>
      <c r="J244" s="253" t="s">
        <v>555</v>
      </c>
      <c r="K244" s="340">
        <v>1</v>
      </c>
      <c r="L244" s="825" t="s">
        <v>556</v>
      </c>
      <c r="M244" s="825">
        <v>43434</v>
      </c>
      <c r="N244" s="275">
        <f t="shared" si="7"/>
        <v>18</v>
      </c>
      <c r="O244" s="389">
        <v>1</v>
      </c>
      <c r="P244" s="253" t="s">
        <v>116</v>
      </c>
      <c r="Q244" s="253"/>
      <c r="R244" s="44" t="s">
        <v>916</v>
      </c>
      <c r="S244" s="387">
        <f t="shared" si="6"/>
        <v>249</v>
      </c>
      <c r="T244" s="253"/>
      <c r="U244" s="253"/>
      <c r="V244" s="253"/>
      <c r="W244" s="253"/>
      <c r="X244" s="253"/>
      <c r="Y244" s="253"/>
      <c r="Z244" s="253"/>
      <c r="AA244" s="392" t="s">
        <v>557</v>
      </c>
      <c r="AB244" s="44" t="s">
        <v>16</v>
      </c>
      <c r="AC244" s="44" t="s">
        <v>16</v>
      </c>
      <c r="AD244" s="44" t="s">
        <v>16</v>
      </c>
      <c r="AE244" s="392" t="s">
        <v>16</v>
      </c>
      <c r="AF244" s="44" t="s">
        <v>1818</v>
      </c>
      <c r="AG244" s="44" t="s">
        <v>1821</v>
      </c>
      <c r="AH244" s="44" t="s">
        <v>1818</v>
      </c>
      <c r="AI244" s="44" t="s">
        <v>1821</v>
      </c>
      <c r="AJ244" s="44" t="s">
        <v>1821</v>
      </c>
      <c r="AK244" s="44" t="s">
        <v>1821</v>
      </c>
      <c r="AL244" s="44" t="s">
        <v>2622</v>
      </c>
      <c r="AM244" s="44" t="s">
        <v>1821</v>
      </c>
      <c r="AN244" s="44" t="s">
        <v>2622</v>
      </c>
      <c r="AO244" s="44" t="s">
        <v>1821</v>
      </c>
      <c r="AP244" s="44" t="s">
        <v>1153</v>
      </c>
      <c r="AQ244" s="44" t="s">
        <v>1821</v>
      </c>
      <c r="AR244" s="44" t="s">
        <v>1153</v>
      </c>
      <c r="AS244" s="44" t="s">
        <v>1821</v>
      </c>
      <c r="AT244" s="44" t="s">
        <v>1153</v>
      </c>
      <c r="AU244" s="44" t="s">
        <v>1821</v>
      </c>
      <c r="AV244" s="44" t="s">
        <v>1153</v>
      </c>
      <c r="AW244" s="44" t="s">
        <v>1821</v>
      </c>
      <c r="AX244" s="44" t="s">
        <v>1153</v>
      </c>
      <c r="AY244" s="44" t="s">
        <v>1821</v>
      </c>
      <c r="AZ244" s="269" t="s">
        <v>781</v>
      </c>
      <c r="BA244" s="336">
        <v>43577</v>
      </c>
      <c r="BB244" s="269" t="s">
        <v>4409</v>
      </c>
      <c r="BC244" s="340"/>
      <c r="BD244" s="44"/>
      <c r="BE244" s="44"/>
      <c r="BF244" s="44"/>
      <c r="BG244" s="44"/>
      <c r="BH244" s="280" t="s">
        <v>956</v>
      </c>
      <c r="BI244" s="340"/>
      <c r="BJ244" s="340"/>
      <c r="BO244" s="253" t="s">
        <v>5266</v>
      </c>
      <c r="BP244" s="253" t="s">
        <v>5283</v>
      </c>
      <c r="BQ244" s="253"/>
      <c r="BR244" s="253"/>
    </row>
    <row r="245" spans="1:70" s="298" customFormat="1" ht="115.5" hidden="1" customHeight="1">
      <c r="A245" s="342" t="s">
        <v>1495</v>
      </c>
      <c r="B245" s="253" t="s">
        <v>1327</v>
      </c>
      <c r="C245" s="328">
        <v>43257</v>
      </c>
      <c r="D245" s="328" t="s">
        <v>4308</v>
      </c>
      <c r="E245" s="342" t="s">
        <v>1037</v>
      </c>
      <c r="F245" s="392" t="s">
        <v>6803</v>
      </c>
      <c r="G245" s="44" t="s">
        <v>552</v>
      </c>
      <c r="H245" s="44" t="s">
        <v>558</v>
      </c>
      <c r="I245" s="44" t="s">
        <v>559</v>
      </c>
      <c r="J245" s="253" t="s">
        <v>560</v>
      </c>
      <c r="K245" s="340">
        <v>1</v>
      </c>
      <c r="L245" s="825" t="s">
        <v>556</v>
      </c>
      <c r="M245" s="825">
        <v>43434</v>
      </c>
      <c r="N245" s="275">
        <f t="shared" si="7"/>
        <v>18</v>
      </c>
      <c r="O245" s="389">
        <v>1</v>
      </c>
      <c r="P245" s="253" t="s">
        <v>116</v>
      </c>
      <c r="Q245" s="253"/>
      <c r="R245" s="44" t="s">
        <v>917</v>
      </c>
      <c r="S245" s="387">
        <f t="shared" si="6"/>
        <v>153</v>
      </c>
      <c r="T245" s="253"/>
      <c r="U245" s="253"/>
      <c r="V245" s="253"/>
      <c r="W245" s="253"/>
      <c r="X245" s="253"/>
      <c r="Y245" s="253"/>
      <c r="Z245" s="253"/>
      <c r="AA245" s="392" t="s">
        <v>561</v>
      </c>
      <c r="AB245" s="44" t="s">
        <v>16</v>
      </c>
      <c r="AC245" s="44" t="s">
        <v>16</v>
      </c>
      <c r="AD245" s="44" t="s">
        <v>16</v>
      </c>
      <c r="AE245" s="392" t="s">
        <v>16</v>
      </c>
      <c r="AF245" s="44" t="s">
        <v>1818</v>
      </c>
      <c r="AG245" s="44" t="s">
        <v>1821</v>
      </c>
      <c r="AH245" s="44" t="s">
        <v>1818</v>
      </c>
      <c r="AI245" s="44" t="s">
        <v>1821</v>
      </c>
      <c r="AJ245" s="44" t="s">
        <v>1821</v>
      </c>
      <c r="AK245" s="44" t="s">
        <v>1821</v>
      </c>
      <c r="AL245" s="44" t="s">
        <v>2622</v>
      </c>
      <c r="AM245" s="44" t="s">
        <v>1821</v>
      </c>
      <c r="AN245" s="44" t="s">
        <v>2622</v>
      </c>
      <c r="AO245" s="44" t="s">
        <v>1821</v>
      </c>
      <c r="AP245" s="44" t="s">
        <v>1153</v>
      </c>
      <c r="AQ245" s="44" t="s">
        <v>1821</v>
      </c>
      <c r="AR245" s="44" t="s">
        <v>1153</v>
      </c>
      <c r="AS245" s="44" t="s">
        <v>1821</v>
      </c>
      <c r="AT245" s="44" t="s">
        <v>1153</v>
      </c>
      <c r="AU245" s="44" t="s">
        <v>1821</v>
      </c>
      <c r="AV245" s="44" t="s">
        <v>1153</v>
      </c>
      <c r="AW245" s="44" t="s">
        <v>1821</v>
      </c>
      <c r="AX245" s="44" t="s">
        <v>1153</v>
      </c>
      <c r="AY245" s="44" t="s">
        <v>1821</v>
      </c>
      <c r="AZ245" s="269" t="s">
        <v>781</v>
      </c>
      <c r="BA245" s="336">
        <v>43577</v>
      </c>
      <c r="BB245" s="269" t="s">
        <v>4409</v>
      </c>
      <c r="BC245" s="340"/>
      <c r="BD245" s="44"/>
      <c r="BE245" s="44"/>
      <c r="BF245" s="44"/>
      <c r="BG245" s="44"/>
      <c r="BH245" s="280" t="s">
        <v>956</v>
      </c>
      <c r="BI245" s="340"/>
      <c r="BJ245" s="340"/>
      <c r="BO245" s="253" t="s">
        <v>5261</v>
      </c>
      <c r="BP245" s="253" t="s">
        <v>5301</v>
      </c>
      <c r="BQ245" s="253"/>
      <c r="BR245" s="253"/>
    </row>
    <row r="246" spans="1:70" s="298" customFormat="1" ht="115.5" hidden="1" customHeight="1">
      <c r="A246" s="342" t="s">
        <v>1496</v>
      </c>
      <c r="B246" s="253" t="s">
        <v>1327</v>
      </c>
      <c r="C246" s="328">
        <v>43257</v>
      </c>
      <c r="D246" s="328" t="s">
        <v>4308</v>
      </c>
      <c r="E246" s="342" t="s">
        <v>1027</v>
      </c>
      <c r="F246" s="392" t="s">
        <v>6804</v>
      </c>
      <c r="G246" s="44" t="s">
        <v>8984</v>
      </c>
      <c r="H246" s="44" t="s">
        <v>562</v>
      </c>
      <c r="I246" s="44" t="s">
        <v>563</v>
      </c>
      <c r="J246" s="253" t="s">
        <v>564</v>
      </c>
      <c r="K246" s="340">
        <v>1</v>
      </c>
      <c r="L246" s="825" t="s">
        <v>540</v>
      </c>
      <c r="M246" s="825">
        <v>43342</v>
      </c>
      <c r="N246" s="275">
        <f t="shared" si="7"/>
        <v>9</v>
      </c>
      <c r="O246" s="389">
        <v>1</v>
      </c>
      <c r="P246" s="253" t="s">
        <v>15</v>
      </c>
      <c r="Q246" s="253" t="s">
        <v>565</v>
      </c>
      <c r="R246" s="44" t="s">
        <v>918</v>
      </c>
      <c r="S246" s="387">
        <f t="shared" si="6"/>
        <v>332</v>
      </c>
      <c r="T246" s="253"/>
      <c r="U246" s="253"/>
      <c r="V246" s="253"/>
      <c r="W246" s="253"/>
      <c r="X246" s="253"/>
      <c r="Y246" s="253"/>
      <c r="Z246" s="253"/>
      <c r="AA246" s="392" t="s">
        <v>566</v>
      </c>
      <c r="AB246" s="44" t="s">
        <v>16</v>
      </c>
      <c r="AC246" s="44" t="s">
        <v>16</v>
      </c>
      <c r="AD246" s="44" t="s">
        <v>16</v>
      </c>
      <c r="AE246" s="392" t="s">
        <v>16</v>
      </c>
      <c r="AF246" s="392" t="s">
        <v>1814</v>
      </c>
      <c r="AG246" s="392" t="s">
        <v>1824</v>
      </c>
      <c r="AH246" s="392" t="s">
        <v>1814</v>
      </c>
      <c r="AI246" s="392" t="s">
        <v>1824</v>
      </c>
      <c r="AJ246" s="392" t="s">
        <v>1824</v>
      </c>
      <c r="AK246" s="392" t="s">
        <v>1824</v>
      </c>
      <c r="AL246" s="392" t="s">
        <v>2622</v>
      </c>
      <c r="AM246" s="392" t="s">
        <v>1824</v>
      </c>
      <c r="AN246" s="392" t="s">
        <v>2622</v>
      </c>
      <c r="AO246" s="392" t="s">
        <v>1824</v>
      </c>
      <c r="AP246" s="392" t="s">
        <v>1153</v>
      </c>
      <c r="AQ246" s="392" t="s">
        <v>1824</v>
      </c>
      <c r="AR246" s="392" t="s">
        <v>1153</v>
      </c>
      <c r="AS246" s="392" t="s">
        <v>1824</v>
      </c>
      <c r="AT246" s="392" t="s">
        <v>1153</v>
      </c>
      <c r="AU246" s="392" t="s">
        <v>1824</v>
      </c>
      <c r="AV246" s="392" t="s">
        <v>1153</v>
      </c>
      <c r="AW246" s="392" t="s">
        <v>1824</v>
      </c>
      <c r="AX246" s="392" t="s">
        <v>1153</v>
      </c>
      <c r="AY246" s="392" t="s">
        <v>1824</v>
      </c>
      <c r="AZ246" s="269" t="s">
        <v>781</v>
      </c>
      <c r="BA246" s="336">
        <v>43577</v>
      </c>
      <c r="BB246" s="269" t="s">
        <v>4409</v>
      </c>
      <c r="BC246" s="340"/>
      <c r="BD246" s="44"/>
      <c r="BE246" s="44"/>
      <c r="BF246" s="44"/>
      <c r="BG246" s="44"/>
      <c r="BH246" s="280" t="s">
        <v>956</v>
      </c>
      <c r="BI246" s="340"/>
      <c r="BJ246" s="340"/>
      <c r="BO246" s="253" t="s">
        <v>5278</v>
      </c>
      <c r="BP246" s="141" t="s">
        <v>5279</v>
      </c>
      <c r="BQ246" s="253" t="s">
        <v>8985</v>
      </c>
      <c r="BR246" s="253"/>
    </row>
    <row r="247" spans="1:70" s="298" customFormat="1" ht="115.5" hidden="1" customHeight="1">
      <c r="A247" s="342" t="s">
        <v>1497</v>
      </c>
      <c r="B247" s="253" t="s">
        <v>1327</v>
      </c>
      <c r="C247" s="328">
        <v>43257</v>
      </c>
      <c r="D247" s="328" t="s">
        <v>4308</v>
      </c>
      <c r="E247" s="342" t="s">
        <v>1025</v>
      </c>
      <c r="F247" s="392" t="s">
        <v>6805</v>
      </c>
      <c r="G247" s="44" t="s">
        <v>567</v>
      </c>
      <c r="H247" s="44" t="s">
        <v>568</v>
      </c>
      <c r="I247" s="44" t="s">
        <v>569</v>
      </c>
      <c r="J247" s="253" t="s">
        <v>570</v>
      </c>
      <c r="K247" s="340">
        <v>2</v>
      </c>
      <c r="L247" s="825" t="s">
        <v>571</v>
      </c>
      <c r="M247" s="825">
        <v>43434</v>
      </c>
      <c r="N247" s="275">
        <f t="shared" si="7"/>
        <v>24</v>
      </c>
      <c r="O247" s="389">
        <v>2</v>
      </c>
      <c r="P247" s="253" t="s">
        <v>60</v>
      </c>
      <c r="Q247" s="253" t="s">
        <v>565</v>
      </c>
      <c r="R247" s="44" t="s">
        <v>6806</v>
      </c>
      <c r="S247" s="387">
        <f t="shared" si="6"/>
        <v>292</v>
      </c>
      <c r="T247" s="253"/>
      <c r="U247" s="253"/>
      <c r="V247" s="253"/>
      <c r="W247" s="253"/>
      <c r="X247" s="253"/>
      <c r="Y247" s="253"/>
      <c r="Z247" s="253"/>
      <c r="AA247" s="392" t="s">
        <v>572</v>
      </c>
      <c r="AB247" s="44" t="s">
        <v>573</v>
      </c>
      <c r="AC247" s="44"/>
      <c r="AD247" s="44" t="s">
        <v>6807</v>
      </c>
      <c r="AE247" s="392" t="s">
        <v>1120</v>
      </c>
      <c r="AF247" s="392" t="s">
        <v>1814</v>
      </c>
      <c r="AG247" s="392" t="s">
        <v>1824</v>
      </c>
      <c r="AH247" s="392" t="s">
        <v>1814</v>
      </c>
      <c r="AI247" s="392" t="s">
        <v>1824</v>
      </c>
      <c r="AJ247" s="392" t="s">
        <v>1824</v>
      </c>
      <c r="AK247" s="392" t="s">
        <v>1824</v>
      </c>
      <c r="AL247" s="392" t="s">
        <v>2622</v>
      </c>
      <c r="AM247" s="392" t="s">
        <v>1824</v>
      </c>
      <c r="AN247" s="392" t="s">
        <v>2622</v>
      </c>
      <c r="AO247" s="392" t="s">
        <v>1824</v>
      </c>
      <c r="AP247" s="392" t="s">
        <v>1153</v>
      </c>
      <c r="AQ247" s="392" t="s">
        <v>1824</v>
      </c>
      <c r="AR247" s="392" t="s">
        <v>1153</v>
      </c>
      <c r="AS247" s="392" t="s">
        <v>1824</v>
      </c>
      <c r="AT247" s="392" t="s">
        <v>1153</v>
      </c>
      <c r="AU247" s="392" t="s">
        <v>1824</v>
      </c>
      <c r="AV247" s="392" t="s">
        <v>1153</v>
      </c>
      <c r="AW247" s="392" t="s">
        <v>1824</v>
      </c>
      <c r="AX247" s="392" t="s">
        <v>1153</v>
      </c>
      <c r="AY247" s="392" t="s">
        <v>1824</v>
      </c>
      <c r="AZ247" s="269" t="s">
        <v>781</v>
      </c>
      <c r="BA247" s="336">
        <v>43851</v>
      </c>
      <c r="BB247" s="269" t="s">
        <v>4409</v>
      </c>
      <c r="BC247" s="340"/>
      <c r="BD247" s="44"/>
      <c r="BE247" s="44"/>
      <c r="BF247" s="44"/>
      <c r="BG247" s="44"/>
      <c r="BH247" s="280" t="s">
        <v>956</v>
      </c>
      <c r="BI247" s="340"/>
      <c r="BJ247" s="340"/>
      <c r="BO247" s="253" t="s">
        <v>5275</v>
      </c>
      <c r="BP247" s="253" t="s">
        <v>5302</v>
      </c>
      <c r="BQ247" s="253" t="s">
        <v>8986</v>
      </c>
      <c r="BR247" s="253"/>
    </row>
    <row r="248" spans="1:70" s="298" customFormat="1" ht="115.5" hidden="1" customHeight="1">
      <c r="A248" s="342" t="s">
        <v>1498</v>
      </c>
      <c r="B248" s="253" t="s">
        <v>1327</v>
      </c>
      <c r="C248" s="328">
        <v>43257</v>
      </c>
      <c r="D248" s="328" t="s">
        <v>4308</v>
      </c>
      <c r="E248" s="342" t="s">
        <v>1114</v>
      </c>
      <c r="F248" s="392" t="s">
        <v>6808</v>
      </c>
      <c r="G248" s="44" t="s">
        <v>567</v>
      </c>
      <c r="H248" s="44" t="s">
        <v>568</v>
      </c>
      <c r="I248" s="44" t="s">
        <v>569</v>
      </c>
      <c r="J248" s="253" t="s">
        <v>574</v>
      </c>
      <c r="K248" s="340">
        <v>2</v>
      </c>
      <c r="L248" s="825" t="s">
        <v>571</v>
      </c>
      <c r="M248" s="825">
        <v>43434</v>
      </c>
      <c r="N248" s="275">
        <f t="shared" si="7"/>
        <v>24</v>
      </c>
      <c r="O248" s="389">
        <v>2</v>
      </c>
      <c r="P248" s="253" t="s">
        <v>60</v>
      </c>
      <c r="Q248" s="253"/>
      <c r="R248" s="44" t="s">
        <v>6806</v>
      </c>
      <c r="S248" s="387">
        <f t="shared" si="6"/>
        <v>292</v>
      </c>
      <c r="T248" s="253"/>
      <c r="U248" s="253"/>
      <c r="V248" s="253"/>
      <c r="W248" s="253"/>
      <c r="X248" s="253"/>
      <c r="Y248" s="253"/>
      <c r="Z248" s="253"/>
      <c r="AA248" s="392" t="s">
        <v>572</v>
      </c>
      <c r="AB248" s="44" t="s">
        <v>573</v>
      </c>
      <c r="AC248" s="44"/>
      <c r="AD248" s="44" t="s">
        <v>6807</v>
      </c>
      <c r="AE248" s="392" t="s">
        <v>1120</v>
      </c>
      <c r="AF248" s="392" t="s">
        <v>1814</v>
      </c>
      <c r="AG248" s="392" t="s">
        <v>1824</v>
      </c>
      <c r="AH248" s="392" t="s">
        <v>1814</v>
      </c>
      <c r="AI248" s="392" t="s">
        <v>1824</v>
      </c>
      <c r="AJ248" s="392" t="s">
        <v>1824</v>
      </c>
      <c r="AK248" s="392" t="s">
        <v>1824</v>
      </c>
      <c r="AL248" s="392" t="s">
        <v>2622</v>
      </c>
      <c r="AM248" s="392" t="s">
        <v>1824</v>
      </c>
      <c r="AN248" s="392" t="s">
        <v>2622</v>
      </c>
      <c r="AO248" s="392" t="s">
        <v>1824</v>
      </c>
      <c r="AP248" s="392" t="s">
        <v>1153</v>
      </c>
      <c r="AQ248" s="392" t="s">
        <v>1824</v>
      </c>
      <c r="AR248" s="392" t="s">
        <v>1153</v>
      </c>
      <c r="AS248" s="392" t="s">
        <v>1824</v>
      </c>
      <c r="AT248" s="392" t="s">
        <v>1153</v>
      </c>
      <c r="AU248" s="392" t="s">
        <v>1824</v>
      </c>
      <c r="AV248" s="392" t="s">
        <v>1153</v>
      </c>
      <c r="AW248" s="392" t="s">
        <v>1824</v>
      </c>
      <c r="AX248" s="392" t="s">
        <v>1153</v>
      </c>
      <c r="AY248" s="392" t="s">
        <v>1824</v>
      </c>
      <c r="AZ248" s="269" t="s">
        <v>781</v>
      </c>
      <c r="BA248" s="336">
        <v>43851</v>
      </c>
      <c r="BB248" s="269" t="s">
        <v>4409</v>
      </c>
      <c r="BC248" s="340"/>
      <c r="BD248" s="44"/>
      <c r="BE248" s="44"/>
      <c r="BF248" s="44"/>
      <c r="BG248" s="44"/>
      <c r="BH248" s="280" t="s">
        <v>956</v>
      </c>
      <c r="BI248" s="340"/>
      <c r="BJ248" s="340"/>
      <c r="BO248" s="253" t="s">
        <v>5275</v>
      </c>
      <c r="BP248" s="253" t="s">
        <v>5302</v>
      </c>
      <c r="BQ248" s="253" t="s">
        <v>8987</v>
      </c>
      <c r="BR248" s="253"/>
    </row>
    <row r="249" spans="1:70" s="298" customFormat="1" ht="115.5" hidden="1" customHeight="1">
      <c r="A249" s="342" t="s">
        <v>1499</v>
      </c>
      <c r="B249" s="253" t="s">
        <v>1327</v>
      </c>
      <c r="C249" s="328">
        <v>43257</v>
      </c>
      <c r="D249" s="328" t="s">
        <v>4307</v>
      </c>
      <c r="E249" s="342" t="s">
        <v>1026</v>
      </c>
      <c r="F249" s="392" t="s">
        <v>6809</v>
      </c>
      <c r="G249" s="44" t="s">
        <v>8988</v>
      </c>
      <c r="H249" s="44" t="s">
        <v>531</v>
      </c>
      <c r="I249" s="44" t="s">
        <v>532</v>
      </c>
      <c r="J249" s="253" t="s">
        <v>533</v>
      </c>
      <c r="K249" s="340">
        <v>1</v>
      </c>
      <c r="L249" s="825" t="s">
        <v>534</v>
      </c>
      <c r="M249" s="825">
        <v>43403</v>
      </c>
      <c r="N249" s="275">
        <f t="shared" si="7"/>
        <v>18</v>
      </c>
      <c r="O249" s="389">
        <v>1</v>
      </c>
      <c r="P249" s="253" t="s">
        <v>60</v>
      </c>
      <c r="Q249" s="253"/>
      <c r="R249" s="44" t="s">
        <v>811</v>
      </c>
      <c r="S249" s="387">
        <f t="shared" si="6"/>
        <v>267</v>
      </c>
      <c r="T249" s="253"/>
      <c r="U249" s="253"/>
      <c r="V249" s="253"/>
      <c r="W249" s="253"/>
      <c r="X249" s="253"/>
      <c r="Y249" s="253"/>
      <c r="Z249" s="253"/>
      <c r="AA249" s="392" t="s">
        <v>535</v>
      </c>
      <c r="AB249" s="44" t="s">
        <v>535</v>
      </c>
      <c r="AC249" s="44"/>
      <c r="AD249" s="325" t="s">
        <v>6810</v>
      </c>
      <c r="AE249" s="392" t="s">
        <v>1120</v>
      </c>
      <c r="AF249" s="325" t="s">
        <v>1815</v>
      </c>
      <c r="AG249" s="325" t="s">
        <v>1811</v>
      </c>
      <c r="AH249" s="325" t="s">
        <v>1815</v>
      </c>
      <c r="AI249" s="325" t="s">
        <v>1811</v>
      </c>
      <c r="AJ249" s="325" t="s">
        <v>1811</v>
      </c>
      <c r="AK249" s="325" t="s">
        <v>1811</v>
      </c>
      <c r="AL249" s="325" t="s">
        <v>2622</v>
      </c>
      <c r="AM249" s="392" t="s">
        <v>1824</v>
      </c>
      <c r="AN249" s="392" t="s">
        <v>2622</v>
      </c>
      <c r="AO249" s="392" t="s">
        <v>1824</v>
      </c>
      <c r="AP249" s="392" t="s">
        <v>1153</v>
      </c>
      <c r="AQ249" s="392" t="s">
        <v>1824</v>
      </c>
      <c r="AR249" s="392" t="s">
        <v>1153</v>
      </c>
      <c r="AS249" s="392" t="s">
        <v>1824</v>
      </c>
      <c r="AT249" s="392" t="s">
        <v>1153</v>
      </c>
      <c r="AU249" s="392" t="s">
        <v>1824</v>
      </c>
      <c r="AV249" s="392" t="s">
        <v>1153</v>
      </c>
      <c r="AW249" s="392" t="s">
        <v>1824</v>
      </c>
      <c r="AX249" s="392" t="s">
        <v>1153</v>
      </c>
      <c r="AY249" s="392" t="s">
        <v>1824</v>
      </c>
      <c r="AZ249" s="269" t="s">
        <v>781</v>
      </c>
      <c r="BA249" s="336">
        <v>43829</v>
      </c>
      <c r="BB249" s="269" t="s">
        <v>4409</v>
      </c>
      <c r="BC249" s="340"/>
      <c r="BD249" s="44"/>
      <c r="BE249" s="44"/>
      <c r="BF249" s="44"/>
      <c r="BG249" s="44"/>
      <c r="BH249" s="280" t="s">
        <v>956</v>
      </c>
      <c r="BI249" s="340"/>
      <c r="BJ249" s="340"/>
      <c r="BO249" s="253" t="s">
        <v>5275</v>
      </c>
      <c r="BP249" s="253" t="s">
        <v>5302</v>
      </c>
      <c r="BQ249" s="253" t="s">
        <v>8989</v>
      </c>
      <c r="BR249" s="253" t="s">
        <v>5303</v>
      </c>
    </row>
    <row r="250" spans="1:70" s="298" customFormat="1" ht="115.5" hidden="1" customHeight="1">
      <c r="A250" s="342" t="s">
        <v>1500</v>
      </c>
      <c r="B250" s="253" t="s">
        <v>1325</v>
      </c>
      <c r="C250" s="328">
        <v>43630</v>
      </c>
      <c r="D250" s="328" t="s">
        <v>4405</v>
      </c>
      <c r="E250" s="342" t="s">
        <v>1020</v>
      </c>
      <c r="F250" s="404" t="s">
        <v>6811</v>
      </c>
      <c r="G250" s="44" t="s">
        <v>575</v>
      </c>
      <c r="H250" s="44" t="s">
        <v>576</v>
      </c>
      <c r="I250" s="44" t="s">
        <v>577</v>
      </c>
      <c r="J250" s="44" t="s">
        <v>314</v>
      </c>
      <c r="K250" s="345">
        <v>1</v>
      </c>
      <c r="L250" s="829">
        <v>43668</v>
      </c>
      <c r="M250" s="829">
        <v>43830</v>
      </c>
      <c r="N250" s="275">
        <f t="shared" si="7"/>
        <v>24</v>
      </c>
      <c r="O250" s="389">
        <v>1</v>
      </c>
      <c r="P250" s="402" t="s">
        <v>44</v>
      </c>
      <c r="Q250" s="402" t="s">
        <v>578</v>
      </c>
      <c r="R250" s="44" t="s">
        <v>6812</v>
      </c>
      <c r="S250" s="387">
        <f t="shared" si="6"/>
        <v>381</v>
      </c>
      <c r="T250" s="402"/>
      <c r="U250" s="402"/>
      <c r="V250" s="402" t="s">
        <v>937</v>
      </c>
      <c r="W250" s="402" t="s">
        <v>937</v>
      </c>
      <c r="X250" s="402" t="s">
        <v>937</v>
      </c>
      <c r="Y250" s="402" t="s">
        <v>937</v>
      </c>
      <c r="Z250" s="402" t="s">
        <v>937</v>
      </c>
      <c r="AA250" s="44" t="s">
        <v>937</v>
      </c>
      <c r="AB250" s="44" t="s">
        <v>936</v>
      </c>
      <c r="AC250" s="44" t="s">
        <v>940</v>
      </c>
      <c r="AD250" s="44" t="s">
        <v>1139</v>
      </c>
      <c r="AE250" s="44" t="s">
        <v>6813</v>
      </c>
      <c r="AF250" s="44" t="s">
        <v>1820</v>
      </c>
      <c r="AG250" s="44" t="s">
        <v>1822</v>
      </c>
      <c r="AH250" s="44" t="s">
        <v>1820</v>
      </c>
      <c r="AI250" s="44" t="s">
        <v>1822</v>
      </c>
      <c r="AJ250" s="44" t="s">
        <v>1822</v>
      </c>
      <c r="AK250" s="44" t="s">
        <v>1822</v>
      </c>
      <c r="AL250" s="44" t="s">
        <v>2622</v>
      </c>
      <c r="AM250" s="44" t="s">
        <v>1822</v>
      </c>
      <c r="AN250" s="44" t="s">
        <v>2622</v>
      </c>
      <c r="AO250" s="44" t="s">
        <v>1822</v>
      </c>
      <c r="AP250" s="44" t="s">
        <v>1153</v>
      </c>
      <c r="AQ250" s="44" t="s">
        <v>1822</v>
      </c>
      <c r="AR250" s="44" t="s">
        <v>1153</v>
      </c>
      <c r="AS250" s="44" t="s">
        <v>1822</v>
      </c>
      <c r="AT250" s="44" t="s">
        <v>1153</v>
      </c>
      <c r="AU250" s="44" t="s">
        <v>1822</v>
      </c>
      <c r="AV250" s="44" t="s">
        <v>1153</v>
      </c>
      <c r="AW250" s="44" t="s">
        <v>1822</v>
      </c>
      <c r="AX250" s="44" t="s">
        <v>1153</v>
      </c>
      <c r="AY250" s="44" t="s">
        <v>1822</v>
      </c>
      <c r="AZ250" s="269" t="s">
        <v>902</v>
      </c>
      <c r="BA250" s="336">
        <v>43948</v>
      </c>
      <c r="BB250" s="269" t="s">
        <v>4393</v>
      </c>
      <c r="BC250" s="336">
        <v>43991</v>
      </c>
      <c r="BD250" s="301" t="s">
        <v>6814</v>
      </c>
      <c r="BE250" s="332" t="s">
        <v>1158</v>
      </c>
      <c r="BF250" s="44" t="s">
        <v>2300</v>
      </c>
      <c r="BG250" s="44" t="s">
        <v>2301</v>
      </c>
      <c r="BH250" s="280" t="s">
        <v>1889</v>
      </c>
      <c r="BI250" s="340" t="s">
        <v>2587</v>
      </c>
      <c r="BJ250" s="340" t="s">
        <v>2603</v>
      </c>
      <c r="BO250" s="253" t="s">
        <v>5295</v>
      </c>
      <c r="BP250" s="253" t="s">
        <v>5297</v>
      </c>
      <c r="BQ250" s="253"/>
      <c r="BR250" s="297"/>
    </row>
    <row r="251" spans="1:70" s="298" customFormat="1" ht="115.5" hidden="1" customHeight="1">
      <c r="A251" s="342" t="s">
        <v>1501</v>
      </c>
      <c r="B251" s="253" t="s">
        <v>1325</v>
      </c>
      <c r="C251" s="328">
        <v>43630</v>
      </c>
      <c r="D251" s="328" t="s">
        <v>4405</v>
      </c>
      <c r="E251" s="342" t="s">
        <v>1020</v>
      </c>
      <c r="F251" s="404" t="s">
        <v>6811</v>
      </c>
      <c r="G251" s="44" t="s">
        <v>575</v>
      </c>
      <c r="H251" s="44" t="s">
        <v>579</v>
      </c>
      <c r="I251" s="44" t="s">
        <v>8990</v>
      </c>
      <c r="J251" s="253" t="s">
        <v>580</v>
      </c>
      <c r="K251" s="345">
        <v>2</v>
      </c>
      <c r="L251" s="829">
        <v>43668</v>
      </c>
      <c r="M251" s="829">
        <v>43920</v>
      </c>
      <c r="N251" s="275">
        <f t="shared" si="7"/>
        <v>36</v>
      </c>
      <c r="O251" s="389">
        <v>2</v>
      </c>
      <c r="P251" s="402" t="s">
        <v>44</v>
      </c>
      <c r="Q251" s="402" t="s">
        <v>578</v>
      </c>
      <c r="R251" s="44" t="s">
        <v>6815</v>
      </c>
      <c r="S251" s="387">
        <f t="shared" si="6"/>
        <v>321</v>
      </c>
      <c r="T251" s="402"/>
      <c r="U251" s="402"/>
      <c r="V251" s="402" t="s">
        <v>937</v>
      </c>
      <c r="W251" s="402" t="s">
        <v>937</v>
      </c>
      <c r="X251" s="402" t="s">
        <v>937</v>
      </c>
      <c r="Y251" s="402" t="s">
        <v>937</v>
      </c>
      <c r="Z251" s="402" t="s">
        <v>937</v>
      </c>
      <c r="AA251" s="44" t="s">
        <v>937</v>
      </c>
      <c r="AB251" s="44" t="s">
        <v>936</v>
      </c>
      <c r="AC251" s="44" t="s">
        <v>940</v>
      </c>
      <c r="AD251" s="325" t="s">
        <v>6816</v>
      </c>
      <c r="AE251" s="325" t="s">
        <v>6817</v>
      </c>
      <c r="AF251" s="44" t="s">
        <v>9133</v>
      </c>
      <c r="AG251" s="44" t="s">
        <v>6818</v>
      </c>
      <c r="AH251" s="297" t="s">
        <v>2213</v>
      </c>
      <c r="AI251" s="44" t="s">
        <v>2214</v>
      </c>
      <c r="AJ251" s="44" t="s">
        <v>2214</v>
      </c>
      <c r="AK251" s="44" t="s">
        <v>2214</v>
      </c>
      <c r="AL251" s="44" t="s">
        <v>2622</v>
      </c>
      <c r="AM251" s="44" t="s">
        <v>2214</v>
      </c>
      <c r="AN251" s="44" t="s">
        <v>2622</v>
      </c>
      <c r="AO251" s="44" t="s">
        <v>2214</v>
      </c>
      <c r="AP251" s="44" t="s">
        <v>1153</v>
      </c>
      <c r="AQ251" s="44" t="s">
        <v>2214</v>
      </c>
      <c r="AR251" s="44" t="s">
        <v>1153</v>
      </c>
      <c r="AS251" s="44" t="s">
        <v>2214</v>
      </c>
      <c r="AT251" s="44" t="s">
        <v>1153</v>
      </c>
      <c r="AU251" s="44" t="s">
        <v>2214</v>
      </c>
      <c r="AV251" s="44" t="s">
        <v>1153</v>
      </c>
      <c r="AW251" s="44" t="s">
        <v>2214</v>
      </c>
      <c r="AX251" s="44" t="s">
        <v>1153</v>
      </c>
      <c r="AY251" s="44" t="s">
        <v>2214</v>
      </c>
      <c r="AZ251" s="269" t="s">
        <v>902</v>
      </c>
      <c r="BA251" s="336">
        <v>44026</v>
      </c>
      <c r="BB251" s="269" t="s">
        <v>4393</v>
      </c>
      <c r="BC251" s="328">
        <v>44498</v>
      </c>
      <c r="BD251" s="44" t="s">
        <v>4291</v>
      </c>
      <c r="BE251" s="332" t="s">
        <v>8991</v>
      </c>
      <c r="BF251" s="332" t="s">
        <v>5617</v>
      </c>
      <c r="BG251" s="44" t="s">
        <v>5620</v>
      </c>
      <c r="BH251" s="280" t="s">
        <v>1889</v>
      </c>
      <c r="BI251" s="340" t="s">
        <v>2586</v>
      </c>
      <c r="BJ251" s="340"/>
      <c r="BO251" s="253" t="s">
        <v>5295</v>
      </c>
      <c r="BP251" s="253" t="s">
        <v>5297</v>
      </c>
      <c r="BQ251" s="253"/>
      <c r="BR251" s="297"/>
    </row>
    <row r="252" spans="1:70" s="298" customFormat="1" ht="115.5" hidden="1" customHeight="1">
      <c r="A252" s="342" t="s">
        <v>1502</v>
      </c>
      <c r="B252" s="253" t="s">
        <v>1325</v>
      </c>
      <c r="C252" s="328">
        <v>43630</v>
      </c>
      <c r="D252" s="328" t="s">
        <v>4405</v>
      </c>
      <c r="E252" s="342" t="s">
        <v>1020</v>
      </c>
      <c r="F252" s="404" t="s">
        <v>6811</v>
      </c>
      <c r="G252" s="44" t="s">
        <v>575</v>
      </c>
      <c r="H252" s="44" t="s">
        <v>581</v>
      </c>
      <c r="I252" s="44" t="s">
        <v>582</v>
      </c>
      <c r="J252" s="253" t="s">
        <v>583</v>
      </c>
      <c r="K252" s="345">
        <v>1</v>
      </c>
      <c r="L252" s="829">
        <v>43668</v>
      </c>
      <c r="M252" s="829">
        <v>44012</v>
      </c>
      <c r="N252" s="275">
        <f t="shared" si="7"/>
        <v>50</v>
      </c>
      <c r="O252" s="389">
        <v>1</v>
      </c>
      <c r="P252" s="402" t="s">
        <v>44</v>
      </c>
      <c r="Q252" s="402" t="s">
        <v>578</v>
      </c>
      <c r="R252" s="44" t="s">
        <v>2298</v>
      </c>
      <c r="S252" s="387">
        <f t="shared" si="6"/>
        <v>350</v>
      </c>
      <c r="T252" s="402"/>
      <c r="U252" s="402"/>
      <c r="V252" s="402" t="s">
        <v>937</v>
      </c>
      <c r="W252" s="402" t="s">
        <v>937</v>
      </c>
      <c r="X252" s="402" t="s">
        <v>937</v>
      </c>
      <c r="Y252" s="402" t="s">
        <v>937</v>
      </c>
      <c r="Z252" s="402" t="s">
        <v>937</v>
      </c>
      <c r="AA252" s="44" t="s">
        <v>937</v>
      </c>
      <c r="AB252" s="44" t="s">
        <v>936</v>
      </c>
      <c r="AC252" s="44" t="s">
        <v>940</v>
      </c>
      <c r="AD252" s="325" t="s">
        <v>6819</v>
      </c>
      <c r="AE252" s="325" t="s">
        <v>1143</v>
      </c>
      <c r="AF252" s="392" t="s">
        <v>1814</v>
      </c>
      <c r="AG252" s="392" t="s">
        <v>1824</v>
      </c>
      <c r="AH252" s="392" t="s">
        <v>1814</v>
      </c>
      <c r="AI252" s="392" t="s">
        <v>1824</v>
      </c>
      <c r="AJ252" s="392" t="s">
        <v>1824</v>
      </c>
      <c r="AK252" s="392" t="s">
        <v>1824</v>
      </c>
      <c r="AL252" s="392" t="s">
        <v>2622</v>
      </c>
      <c r="AM252" s="392" t="s">
        <v>1824</v>
      </c>
      <c r="AN252" s="392" t="s">
        <v>2622</v>
      </c>
      <c r="AO252" s="392" t="s">
        <v>1824</v>
      </c>
      <c r="AP252" s="392" t="s">
        <v>1153</v>
      </c>
      <c r="AQ252" s="392" t="s">
        <v>1824</v>
      </c>
      <c r="AR252" s="392" t="s">
        <v>1153</v>
      </c>
      <c r="AS252" s="392" t="s">
        <v>1824</v>
      </c>
      <c r="AT252" s="392" t="s">
        <v>1153</v>
      </c>
      <c r="AU252" s="392" t="s">
        <v>1824</v>
      </c>
      <c r="AV252" s="392" t="s">
        <v>1153</v>
      </c>
      <c r="AW252" s="392" t="s">
        <v>1824</v>
      </c>
      <c r="AX252" s="392" t="s">
        <v>1153</v>
      </c>
      <c r="AY252" s="392" t="s">
        <v>1824</v>
      </c>
      <c r="AZ252" s="269" t="s">
        <v>781</v>
      </c>
      <c r="BA252" s="336">
        <v>43829</v>
      </c>
      <c r="BB252" s="269" t="s">
        <v>4393</v>
      </c>
      <c r="BC252" s="328">
        <v>44498</v>
      </c>
      <c r="BD252" s="332" t="s">
        <v>4292</v>
      </c>
      <c r="BE252" s="332" t="s">
        <v>8991</v>
      </c>
      <c r="BF252" s="332" t="s">
        <v>5617</v>
      </c>
      <c r="BG252" s="44" t="s">
        <v>5620</v>
      </c>
      <c r="BH252" s="280" t="s">
        <v>1889</v>
      </c>
      <c r="BI252" s="340" t="s">
        <v>2586</v>
      </c>
      <c r="BJ252" s="340"/>
      <c r="BO252" s="253" t="s">
        <v>5295</v>
      </c>
      <c r="BP252" s="253" t="s">
        <v>5297</v>
      </c>
      <c r="BQ252" s="253"/>
      <c r="BR252" s="141"/>
    </row>
    <row r="253" spans="1:70" s="298" customFormat="1" ht="115.5" hidden="1" customHeight="1">
      <c r="A253" s="342" t="s">
        <v>1503</v>
      </c>
      <c r="B253" s="253" t="s">
        <v>1325</v>
      </c>
      <c r="C253" s="328">
        <v>43630</v>
      </c>
      <c r="D253" s="328" t="s">
        <v>4308</v>
      </c>
      <c r="E253" s="342" t="s">
        <v>1108</v>
      </c>
      <c r="F253" s="404" t="s">
        <v>6820</v>
      </c>
      <c r="G253" s="44" t="s">
        <v>8992</v>
      </c>
      <c r="H253" s="44" t="s">
        <v>584</v>
      </c>
      <c r="I253" s="44" t="s">
        <v>585</v>
      </c>
      <c r="J253" s="44" t="s">
        <v>586</v>
      </c>
      <c r="K253" s="345">
        <v>1</v>
      </c>
      <c r="L253" s="829">
        <v>43710</v>
      </c>
      <c r="M253" s="829">
        <v>43738</v>
      </c>
      <c r="N253" s="275">
        <f t="shared" si="7"/>
        <v>4</v>
      </c>
      <c r="O253" s="389">
        <v>1</v>
      </c>
      <c r="P253" s="402" t="s">
        <v>116</v>
      </c>
      <c r="Q253" s="402"/>
      <c r="R253" s="44" t="s">
        <v>813</v>
      </c>
      <c r="S253" s="387">
        <f t="shared" si="6"/>
        <v>375</v>
      </c>
      <c r="T253" s="402"/>
      <c r="U253" s="402"/>
      <c r="V253" s="402" t="s">
        <v>937</v>
      </c>
      <c r="W253" s="402" t="s">
        <v>937</v>
      </c>
      <c r="X253" s="402" t="s">
        <v>937</v>
      </c>
      <c r="Y253" s="402" t="s">
        <v>937</v>
      </c>
      <c r="Z253" s="402" t="s">
        <v>937</v>
      </c>
      <c r="AA253" s="44" t="s">
        <v>937</v>
      </c>
      <c r="AB253" s="44" t="s">
        <v>936</v>
      </c>
      <c r="AC253" s="44" t="s">
        <v>940</v>
      </c>
      <c r="AD253" s="44" t="s">
        <v>6821</v>
      </c>
      <c r="AE253" s="44" t="s">
        <v>1120</v>
      </c>
      <c r="AF253" s="392" t="s">
        <v>1814</v>
      </c>
      <c r="AG253" s="392" t="s">
        <v>1824</v>
      </c>
      <c r="AH253" s="392" t="s">
        <v>1814</v>
      </c>
      <c r="AI253" s="392" t="s">
        <v>1824</v>
      </c>
      <c r="AJ253" s="392" t="s">
        <v>1824</v>
      </c>
      <c r="AK253" s="392" t="s">
        <v>1824</v>
      </c>
      <c r="AL253" s="392" t="s">
        <v>2622</v>
      </c>
      <c r="AM253" s="392" t="s">
        <v>1824</v>
      </c>
      <c r="AN253" s="392" t="s">
        <v>2622</v>
      </c>
      <c r="AO253" s="392" t="s">
        <v>1824</v>
      </c>
      <c r="AP253" s="392" t="s">
        <v>1153</v>
      </c>
      <c r="AQ253" s="392" t="s">
        <v>1824</v>
      </c>
      <c r="AR253" s="392" t="s">
        <v>1153</v>
      </c>
      <c r="AS253" s="392" t="s">
        <v>1824</v>
      </c>
      <c r="AT253" s="392" t="s">
        <v>1153</v>
      </c>
      <c r="AU253" s="392" t="s">
        <v>1824</v>
      </c>
      <c r="AV253" s="392" t="s">
        <v>1153</v>
      </c>
      <c r="AW253" s="392" t="s">
        <v>1824</v>
      </c>
      <c r="AX253" s="392" t="s">
        <v>1153</v>
      </c>
      <c r="AY253" s="392" t="s">
        <v>1824</v>
      </c>
      <c r="AZ253" s="269" t="s">
        <v>781</v>
      </c>
      <c r="BA253" s="336">
        <v>43829</v>
      </c>
      <c r="BB253" s="269" t="s">
        <v>4393</v>
      </c>
      <c r="BC253" s="336">
        <v>43991</v>
      </c>
      <c r="BD253" s="301" t="s">
        <v>6814</v>
      </c>
      <c r="BE253" s="332" t="s">
        <v>1158</v>
      </c>
      <c r="BF253" s="44" t="s">
        <v>2300</v>
      </c>
      <c r="BG253" s="44" t="s">
        <v>2301</v>
      </c>
      <c r="BH253" s="280" t="s">
        <v>1889</v>
      </c>
      <c r="BI253" s="340" t="s">
        <v>2587</v>
      </c>
      <c r="BJ253" s="345" t="s">
        <v>4925</v>
      </c>
      <c r="BO253" s="253" t="s">
        <v>5275</v>
      </c>
      <c r="BP253" s="253" t="s">
        <v>5302</v>
      </c>
      <c r="BQ253" s="402" t="s">
        <v>5304</v>
      </c>
      <c r="BR253" s="141"/>
    </row>
    <row r="254" spans="1:70" s="298" customFormat="1" ht="115.5" hidden="1" customHeight="1">
      <c r="A254" s="342" t="s">
        <v>1504</v>
      </c>
      <c r="B254" s="253" t="s">
        <v>1325</v>
      </c>
      <c r="C254" s="328">
        <v>43630</v>
      </c>
      <c r="D254" s="328" t="s">
        <v>4308</v>
      </c>
      <c r="E254" s="342" t="s">
        <v>1108</v>
      </c>
      <c r="F254" s="404" t="s">
        <v>6822</v>
      </c>
      <c r="G254" s="44" t="s">
        <v>8992</v>
      </c>
      <c r="H254" s="44" t="s">
        <v>584</v>
      </c>
      <c r="I254" s="44" t="s">
        <v>587</v>
      </c>
      <c r="J254" s="44" t="s">
        <v>588</v>
      </c>
      <c r="K254" s="345">
        <v>1</v>
      </c>
      <c r="L254" s="829">
        <v>43710</v>
      </c>
      <c r="M254" s="829">
        <v>43738</v>
      </c>
      <c r="N254" s="275">
        <f t="shared" si="7"/>
        <v>4</v>
      </c>
      <c r="O254" s="389">
        <v>1</v>
      </c>
      <c r="P254" s="402" t="s">
        <v>116</v>
      </c>
      <c r="Q254" s="402"/>
      <c r="R254" s="44" t="s">
        <v>789</v>
      </c>
      <c r="S254" s="387">
        <f t="shared" si="6"/>
        <v>95</v>
      </c>
      <c r="T254" s="402"/>
      <c r="U254" s="402"/>
      <c r="V254" s="402" t="s">
        <v>937</v>
      </c>
      <c r="W254" s="402" t="s">
        <v>937</v>
      </c>
      <c r="X254" s="402" t="s">
        <v>937</v>
      </c>
      <c r="Y254" s="402" t="s">
        <v>937</v>
      </c>
      <c r="Z254" s="402" t="s">
        <v>937</v>
      </c>
      <c r="AA254" s="44" t="s">
        <v>937</v>
      </c>
      <c r="AB254" s="44" t="s">
        <v>936</v>
      </c>
      <c r="AC254" s="44" t="s">
        <v>940</v>
      </c>
      <c r="AD254" s="44" t="s">
        <v>6823</v>
      </c>
      <c r="AE254" s="44" t="s">
        <v>1120</v>
      </c>
      <c r="AF254" s="392" t="s">
        <v>1814</v>
      </c>
      <c r="AG254" s="392" t="s">
        <v>1824</v>
      </c>
      <c r="AH254" s="392" t="s">
        <v>1814</v>
      </c>
      <c r="AI254" s="392" t="s">
        <v>1824</v>
      </c>
      <c r="AJ254" s="392" t="s">
        <v>1824</v>
      </c>
      <c r="AK254" s="392" t="s">
        <v>1824</v>
      </c>
      <c r="AL254" s="392" t="s">
        <v>2622</v>
      </c>
      <c r="AM254" s="392" t="s">
        <v>1824</v>
      </c>
      <c r="AN254" s="392" t="s">
        <v>2622</v>
      </c>
      <c r="AO254" s="392" t="s">
        <v>1824</v>
      </c>
      <c r="AP254" s="392" t="s">
        <v>1153</v>
      </c>
      <c r="AQ254" s="392" t="s">
        <v>1824</v>
      </c>
      <c r="AR254" s="392" t="s">
        <v>1153</v>
      </c>
      <c r="AS254" s="392" t="s">
        <v>1824</v>
      </c>
      <c r="AT254" s="392" t="s">
        <v>1153</v>
      </c>
      <c r="AU254" s="392" t="s">
        <v>1824</v>
      </c>
      <c r="AV254" s="392" t="s">
        <v>1153</v>
      </c>
      <c r="AW254" s="392" t="s">
        <v>1824</v>
      </c>
      <c r="AX254" s="392" t="s">
        <v>1153</v>
      </c>
      <c r="AY254" s="392" t="s">
        <v>1824</v>
      </c>
      <c r="AZ254" s="269" t="s">
        <v>781</v>
      </c>
      <c r="BA254" s="336">
        <v>43829</v>
      </c>
      <c r="BB254" s="269" t="s">
        <v>954</v>
      </c>
      <c r="BC254" s="336">
        <v>43991</v>
      </c>
      <c r="BD254" s="301" t="s">
        <v>1335</v>
      </c>
      <c r="BE254" s="44" t="s">
        <v>1187</v>
      </c>
      <c r="BF254" s="44" t="s">
        <v>2300</v>
      </c>
      <c r="BG254" s="44" t="s">
        <v>2301</v>
      </c>
      <c r="BH254" s="280" t="s">
        <v>1888</v>
      </c>
      <c r="BI254" s="340" t="s">
        <v>1153</v>
      </c>
      <c r="BJ254" s="340" t="s">
        <v>1153</v>
      </c>
      <c r="BO254" s="253" t="s">
        <v>5275</v>
      </c>
      <c r="BP254" s="253" t="s">
        <v>5302</v>
      </c>
      <c r="BQ254" s="402" t="s">
        <v>5304</v>
      </c>
      <c r="BR254" s="402"/>
    </row>
    <row r="255" spans="1:70" s="298" customFormat="1" ht="115.5" hidden="1" customHeight="1">
      <c r="A255" s="342" t="s">
        <v>1505</v>
      </c>
      <c r="B255" s="253" t="s">
        <v>1325</v>
      </c>
      <c r="C255" s="328">
        <v>43630</v>
      </c>
      <c r="D255" s="328" t="s">
        <v>4308</v>
      </c>
      <c r="E255" s="342" t="s">
        <v>1108</v>
      </c>
      <c r="F255" s="404" t="s">
        <v>6822</v>
      </c>
      <c r="G255" s="44" t="s">
        <v>8992</v>
      </c>
      <c r="H255" s="44" t="s">
        <v>584</v>
      </c>
      <c r="I255" s="44" t="s">
        <v>589</v>
      </c>
      <c r="J255" s="44" t="s">
        <v>590</v>
      </c>
      <c r="K255" s="345">
        <v>1</v>
      </c>
      <c r="L255" s="829">
        <v>43710</v>
      </c>
      <c r="M255" s="829">
        <v>43738</v>
      </c>
      <c r="N255" s="275">
        <f t="shared" si="7"/>
        <v>4</v>
      </c>
      <c r="O255" s="389">
        <v>1</v>
      </c>
      <c r="P255" s="402" t="s">
        <v>116</v>
      </c>
      <c r="Q255" s="402"/>
      <c r="R255" s="44" t="s">
        <v>6824</v>
      </c>
      <c r="S255" s="387">
        <f t="shared" si="6"/>
        <v>363</v>
      </c>
      <c r="T255" s="402"/>
      <c r="U255" s="402"/>
      <c r="V255" s="402" t="s">
        <v>937</v>
      </c>
      <c r="W255" s="402" t="s">
        <v>937</v>
      </c>
      <c r="X255" s="402" t="s">
        <v>937</v>
      </c>
      <c r="Y255" s="402" t="s">
        <v>937</v>
      </c>
      <c r="Z255" s="402" t="s">
        <v>937</v>
      </c>
      <c r="AA255" s="44" t="s">
        <v>937</v>
      </c>
      <c r="AB255" s="44" t="s">
        <v>936</v>
      </c>
      <c r="AC255" s="44" t="s">
        <v>940</v>
      </c>
      <c r="AD255" s="44" t="s">
        <v>6825</v>
      </c>
      <c r="AE255" s="44" t="s">
        <v>1120</v>
      </c>
      <c r="AF255" s="392" t="s">
        <v>1814</v>
      </c>
      <c r="AG255" s="392" t="s">
        <v>1824</v>
      </c>
      <c r="AH255" s="392" t="s">
        <v>1814</v>
      </c>
      <c r="AI255" s="392" t="s">
        <v>1824</v>
      </c>
      <c r="AJ255" s="392" t="s">
        <v>1824</v>
      </c>
      <c r="AK255" s="392" t="s">
        <v>1824</v>
      </c>
      <c r="AL255" s="392" t="s">
        <v>2622</v>
      </c>
      <c r="AM255" s="392" t="s">
        <v>1824</v>
      </c>
      <c r="AN255" s="392" t="s">
        <v>2622</v>
      </c>
      <c r="AO255" s="392" t="s">
        <v>1824</v>
      </c>
      <c r="AP255" s="392" t="s">
        <v>1153</v>
      </c>
      <c r="AQ255" s="392" t="s">
        <v>1824</v>
      </c>
      <c r="AR255" s="392" t="s">
        <v>1153</v>
      </c>
      <c r="AS255" s="392" t="s">
        <v>1824</v>
      </c>
      <c r="AT255" s="392" t="s">
        <v>1153</v>
      </c>
      <c r="AU255" s="392" t="s">
        <v>1824</v>
      </c>
      <c r="AV255" s="392" t="s">
        <v>1153</v>
      </c>
      <c r="AW255" s="392" t="s">
        <v>1824</v>
      </c>
      <c r="AX255" s="392" t="s">
        <v>1153</v>
      </c>
      <c r="AY255" s="392" t="s">
        <v>1824</v>
      </c>
      <c r="AZ255" s="269" t="s">
        <v>781</v>
      </c>
      <c r="BA255" s="328">
        <v>43851</v>
      </c>
      <c r="BB255" s="269" t="s">
        <v>4393</v>
      </c>
      <c r="BC255" s="336">
        <v>43991</v>
      </c>
      <c r="BD255" s="301" t="s">
        <v>6814</v>
      </c>
      <c r="BE255" s="332" t="s">
        <v>1158</v>
      </c>
      <c r="BF255" s="44" t="s">
        <v>2300</v>
      </c>
      <c r="BG255" s="44" t="s">
        <v>2301</v>
      </c>
      <c r="BH255" s="280" t="s">
        <v>1889</v>
      </c>
      <c r="BI255" s="340" t="s">
        <v>2587</v>
      </c>
      <c r="BJ255" s="345" t="s">
        <v>4925</v>
      </c>
      <c r="BO255" s="253" t="s">
        <v>5275</v>
      </c>
      <c r="BP255" s="253" t="s">
        <v>5302</v>
      </c>
      <c r="BQ255" s="402" t="s">
        <v>5304</v>
      </c>
      <c r="BR255" s="402"/>
    </row>
    <row r="256" spans="1:70" s="298" customFormat="1" ht="115.5" hidden="1" customHeight="1">
      <c r="A256" s="342" t="s">
        <v>1506</v>
      </c>
      <c r="B256" s="253" t="s">
        <v>1325</v>
      </c>
      <c r="C256" s="328">
        <v>43630</v>
      </c>
      <c r="D256" s="328" t="s">
        <v>4308</v>
      </c>
      <c r="E256" s="342" t="s">
        <v>1021</v>
      </c>
      <c r="F256" s="404" t="s">
        <v>8993</v>
      </c>
      <c r="G256" s="44" t="s">
        <v>591</v>
      </c>
      <c r="H256" s="44" t="s">
        <v>592</v>
      </c>
      <c r="I256" s="44" t="s">
        <v>593</v>
      </c>
      <c r="J256" s="44" t="s">
        <v>590</v>
      </c>
      <c r="K256" s="345">
        <v>1</v>
      </c>
      <c r="L256" s="829">
        <v>43710</v>
      </c>
      <c r="M256" s="829">
        <v>43738</v>
      </c>
      <c r="N256" s="275">
        <f t="shared" si="7"/>
        <v>4</v>
      </c>
      <c r="O256" s="389">
        <v>1</v>
      </c>
      <c r="P256" s="402" t="s">
        <v>116</v>
      </c>
      <c r="Q256" s="402"/>
      <c r="R256" s="44" t="s">
        <v>6826</v>
      </c>
      <c r="S256" s="387">
        <f t="shared" si="6"/>
        <v>347</v>
      </c>
      <c r="T256" s="402"/>
      <c r="U256" s="402"/>
      <c r="V256" s="402" t="s">
        <v>937</v>
      </c>
      <c r="W256" s="402" t="s">
        <v>937</v>
      </c>
      <c r="X256" s="402" t="s">
        <v>937</v>
      </c>
      <c r="Y256" s="402" t="s">
        <v>937</v>
      </c>
      <c r="Z256" s="402" t="s">
        <v>937</v>
      </c>
      <c r="AA256" s="44" t="s">
        <v>937</v>
      </c>
      <c r="AB256" s="44" t="s">
        <v>936</v>
      </c>
      <c r="AC256" s="44" t="s">
        <v>940</v>
      </c>
      <c r="AD256" s="44" t="s">
        <v>6827</v>
      </c>
      <c r="AE256" s="44" t="s">
        <v>1120</v>
      </c>
      <c r="AF256" s="392" t="s">
        <v>1814</v>
      </c>
      <c r="AG256" s="392" t="s">
        <v>1824</v>
      </c>
      <c r="AH256" s="392" t="s">
        <v>1814</v>
      </c>
      <c r="AI256" s="392" t="s">
        <v>1824</v>
      </c>
      <c r="AJ256" s="392" t="s">
        <v>1824</v>
      </c>
      <c r="AK256" s="392" t="s">
        <v>1824</v>
      </c>
      <c r="AL256" s="392" t="s">
        <v>2622</v>
      </c>
      <c r="AM256" s="392" t="s">
        <v>1824</v>
      </c>
      <c r="AN256" s="392" t="s">
        <v>2622</v>
      </c>
      <c r="AO256" s="392" t="s">
        <v>1824</v>
      </c>
      <c r="AP256" s="392" t="s">
        <v>1153</v>
      </c>
      <c r="AQ256" s="392" t="s">
        <v>1824</v>
      </c>
      <c r="AR256" s="392" t="s">
        <v>1153</v>
      </c>
      <c r="AS256" s="392" t="s">
        <v>1824</v>
      </c>
      <c r="AT256" s="392" t="s">
        <v>1153</v>
      </c>
      <c r="AU256" s="392" t="s">
        <v>1824</v>
      </c>
      <c r="AV256" s="392" t="s">
        <v>1153</v>
      </c>
      <c r="AW256" s="392" t="s">
        <v>1824</v>
      </c>
      <c r="AX256" s="392" t="s">
        <v>1153</v>
      </c>
      <c r="AY256" s="392" t="s">
        <v>1824</v>
      </c>
      <c r="AZ256" s="269" t="s">
        <v>902</v>
      </c>
      <c r="BA256" s="328">
        <v>43851</v>
      </c>
      <c r="BB256" s="269" t="s">
        <v>4393</v>
      </c>
      <c r="BC256" s="336">
        <v>43991</v>
      </c>
      <c r="BD256" s="301" t="s">
        <v>6814</v>
      </c>
      <c r="BE256" s="332" t="s">
        <v>1158</v>
      </c>
      <c r="BF256" s="44" t="s">
        <v>2300</v>
      </c>
      <c r="BG256" s="44" t="s">
        <v>2301</v>
      </c>
      <c r="BH256" s="280" t="s">
        <v>1889</v>
      </c>
      <c r="BI256" s="340" t="s">
        <v>2587</v>
      </c>
      <c r="BJ256" s="345" t="s">
        <v>4925</v>
      </c>
      <c r="BO256" s="253" t="s">
        <v>5275</v>
      </c>
      <c r="BP256" s="405" t="s">
        <v>5305</v>
      </c>
      <c r="BQ256" s="405" t="s">
        <v>5306</v>
      </c>
      <c r="BR256" s="402"/>
    </row>
    <row r="257" spans="1:70" s="298" customFormat="1" ht="115.5" hidden="1" customHeight="1">
      <c r="A257" s="342" t="s">
        <v>1507</v>
      </c>
      <c r="B257" s="253" t="s">
        <v>1325</v>
      </c>
      <c r="C257" s="328">
        <v>43630</v>
      </c>
      <c r="D257" s="328" t="s">
        <v>4308</v>
      </c>
      <c r="E257" s="342" t="s">
        <v>1021</v>
      </c>
      <c r="F257" s="404" t="s">
        <v>8993</v>
      </c>
      <c r="G257" s="44" t="s">
        <v>591</v>
      </c>
      <c r="H257" s="44" t="s">
        <v>592</v>
      </c>
      <c r="I257" s="44" t="s">
        <v>587</v>
      </c>
      <c r="J257" s="44" t="s">
        <v>588</v>
      </c>
      <c r="K257" s="345">
        <v>1</v>
      </c>
      <c r="L257" s="829">
        <v>43710</v>
      </c>
      <c r="M257" s="829">
        <v>43738</v>
      </c>
      <c r="N257" s="275">
        <f t="shared" si="7"/>
        <v>4</v>
      </c>
      <c r="O257" s="389">
        <v>1</v>
      </c>
      <c r="P257" s="313" t="s">
        <v>116</v>
      </c>
      <c r="Q257" s="253"/>
      <c r="R257" s="44" t="s">
        <v>789</v>
      </c>
      <c r="S257" s="387">
        <f t="shared" si="6"/>
        <v>95</v>
      </c>
      <c r="T257" s="402"/>
      <c r="U257" s="402"/>
      <c r="V257" s="402" t="s">
        <v>937</v>
      </c>
      <c r="W257" s="402" t="s">
        <v>937</v>
      </c>
      <c r="X257" s="402" t="s">
        <v>937</v>
      </c>
      <c r="Y257" s="402" t="s">
        <v>937</v>
      </c>
      <c r="Z257" s="402" t="s">
        <v>937</v>
      </c>
      <c r="AA257" s="44" t="s">
        <v>937</v>
      </c>
      <c r="AB257" s="44" t="s">
        <v>936</v>
      </c>
      <c r="AC257" s="44" t="s">
        <v>940</v>
      </c>
      <c r="AD257" s="44" t="s">
        <v>6823</v>
      </c>
      <c r="AE257" s="44" t="s">
        <v>1120</v>
      </c>
      <c r="AF257" s="392" t="s">
        <v>1814</v>
      </c>
      <c r="AG257" s="392" t="s">
        <v>1824</v>
      </c>
      <c r="AH257" s="392" t="s">
        <v>1814</v>
      </c>
      <c r="AI257" s="392" t="s">
        <v>1824</v>
      </c>
      <c r="AJ257" s="392" t="s">
        <v>1824</v>
      </c>
      <c r="AK257" s="392" t="s">
        <v>1824</v>
      </c>
      <c r="AL257" s="392" t="s">
        <v>2622</v>
      </c>
      <c r="AM257" s="392" t="s">
        <v>1824</v>
      </c>
      <c r="AN257" s="392" t="s">
        <v>2622</v>
      </c>
      <c r="AO257" s="392" t="s">
        <v>1824</v>
      </c>
      <c r="AP257" s="392" t="s">
        <v>1153</v>
      </c>
      <c r="AQ257" s="392" t="s">
        <v>1824</v>
      </c>
      <c r="AR257" s="392" t="s">
        <v>1153</v>
      </c>
      <c r="AS257" s="392" t="s">
        <v>1824</v>
      </c>
      <c r="AT257" s="392" t="s">
        <v>1153</v>
      </c>
      <c r="AU257" s="392" t="s">
        <v>1824</v>
      </c>
      <c r="AV257" s="392" t="s">
        <v>1153</v>
      </c>
      <c r="AW257" s="392" t="s">
        <v>1824</v>
      </c>
      <c r="AX257" s="392" t="s">
        <v>1153</v>
      </c>
      <c r="AY257" s="392" t="s">
        <v>1824</v>
      </c>
      <c r="AZ257" s="269" t="s">
        <v>781</v>
      </c>
      <c r="BA257" s="336">
        <v>43829</v>
      </c>
      <c r="BB257" s="269" t="s">
        <v>4393</v>
      </c>
      <c r="BC257" s="336">
        <v>43991</v>
      </c>
      <c r="BD257" s="301" t="s">
        <v>6814</v>
      </c>
      <c r="BE257" s="332" t="s">
        <v>1158</v>
      </c>
      <c r="BF257" s="44" t="s">
        <v>2300</v>
      </c>
      <c r="BG257" s="44" t="s">
        <v>2301</v>
      </c>
      <c r="BH257" s="280" t="s">
        <v>1889</v>
      </c>
      <c r="BI257" s="340" t="s">
        <v>2587</v>
      </c>
      <c r="BJ257" s="345" t="s">
        <v>4925</v>
      </c>
      <c r="BO257" s="253" t="s">
        <v>5275</v>
      </c>
      <c r="BP257" s="405" t="s">
        <v>5305</v>
      </c>
      <c r="BQ257" s="405" t="s">
        <v>5306</v>
      </c>
      <c r="BR257" s="402"/>
    </row>
    <row r="258" spans="1:70" s="298" customFormat="1" ht="115.5" hidden="1" customHeight="1">
      <c r="A258" s="342" t="s">
        <v>1508</v>
      </c>
      <c r="B258" s="253" t="s">
        <v>1325</v>
      </c>
      <c r="C258" s="328">
        <v>43630</v>
      </c>
      <c r="D258" s="328" t="s">
        <v>4308</v>
      </c>
      <c r="E258" s="342" t="s">
        <v>1021</v>
      </c>
      <c r="F258" s="404" t="s">
        <v>8993</v>
      </c>
      <c r="G258" s="44" t="s">
        <v>591</v>
      </c>
      <c r="H258" s="44" t="s">
        <v>592</v>
      </c>
      <c r="I258" s="44" t="s">
        <v>594</v>
      </c>
      <c r="J258" s="44" t="s">
        <v>586</v>
      </c>
      <c r="K258" s="345">
        <v>1</v>
      </c>
      <c r="L258" s="829">
        <v>43710</v>
      </c>
      <c r="M258" s="829">
        <v>43738</v>
      </c>
      <c r="N258" s="275">
        <f t="shared" si="7"/>
        <v>4</v>
      </c>
      <c r="O258" s="389">
        <v>1</v>
      </c>
      <c r="P258" s="402" t="s">
        <v>116</v>
      </c>
      <c r="Q258" s="402"/>
      <c r="R258" s="44" t="s">
        <v>814</v>
      </c>
      <c r="S258" s="387">
        <f t="shared" si="6"/>
        <v>361</v>
      </c>
      <c r="T258" s="402"/>
      <c r="U258" s="402"/>
      <c r="V258" s="402" t="s">
        <v>937</v>
      </c>
      <c r="W258" s="402" t="s">
        <v>937</v>
      </c>
      <c r="X258" s="402" t="s">
        <v>937</v>
      </c>
      <c r="Y258" s="402" t="s">
        <v>937</v>
      </c>
      <c r="Z258" s="402" t="s">
        <v>937</v>
      </c>
      <c r="AA258" s="44" t="s">
        <v>937</v>
      </c>
      <c r="AB258" s="44" t="s">
        <v>936</v>
      </c>
      <c r="AC258" s="44" t="s">
        <v>940</v>
      </c>
      <c r="AD258" s="44" t="s">
        <v>6828</v>
      </c>
      <c r="AE258" s="44" t="s">
        <v>1120</v>
      </c>
      <c r="AF258" s="392" t="s">
        <v>1814</v>
      </c>
      <c r="AG258" s="392" t="s">
        <v>1824</v>
      </c>
      <c r="AH258" s="392" t="s">
        <v>1814</v>
      </c>
      <c r="AI258" s="392" t="s">
        <v>1824</v>
      </c>
      <c r="AJ258" s="392" t="s">
        <v>1824</v>
      </c>
      <c r="AK258" s="392" t="s">
        <v>1824</v>
      </c>
      <c r="AL258" s="392" t="s">
        <v>2622</v>
      </c>
      <c r="AM258" s="392" t="s">
        <v>1824</v>
      </c>
      <c r="AN258" s="392" t="s">
        <v>2622</v>
      </c>
      <c r="AO258" s="392" t="s">
        <v>1824</v>
      </c>
      <c r="AP258" s="392" t="s">
        <v>1153</v>
      </c>
      <c r="AQ258" s="392" t="s">
        <v>1824</v>
      </c>
      <c r="AR258" s="392" t="s">
        <v>1153</v>
      </c>
      <c r="AS258" s="392" t="s">
        <v>1824</v>
      </c>
      <c r="AT258" s="392" t="s">
        <v>1153</v>
      </c>
      <c r="AU258" s="392" t="s">
        <v>1824</v>
      </c>
      <c r="AV258" s="392" t="s">
        <v>1153</v>
      </c>
      <c r="AW258" s="392" t="s">
        <v>1824</v>
      </c>
      <c r="AX258" s="392" t="s">
        <v>1153</v>
      </c>
      <c r="AY258" s="392" t="s">
        <v>1824</v>
      </c>
      <c r="AZ258" s="269" t="s">
        <v>781</v>
      </c>
      <c r="BA258" s="336">
        <v>43829</v>
      </c>
      <c r="BB258" s="269" t="s">
        <v>954</v>
      </c>
      <c r="BC258" s="336">
        <v>43991</v>
      </c>
      <c r="BD258" s="332" t="s">
        <v>1336</v>
      </c>
      <c r="BE258" s="44" t="s">
        <v>1187</v>
      </c>
      <c r="BF258" s="44" t="s">
        <v>2300</v>
      </c>
      <c r="BG258" s="44" t="s">
        <v>2301</v>
      </c>
      <c r="BH258" s="280" t="s">
        <v>1888</v>
      </c>
      <c r="BI258" s="340" t="s">
        <v>1153</v>
      </c>
      <c r="BJ258" s="340" t="s">
        <v>1153</v>
      </c>
      <c r="BO258" s="253" t="s">
        <v>5275</v>
      </c>
      <c r="BP258" s="405" t="s">
        <v>5305</v>
      </c>
      <c r="BQ258" s="405" t="s">
        <v>5306</v>
      </c>
      <c r="BR258" s="402"/>
    </row>
    <row r="259" spans="1:70" s="298" customFormat="1" ht="115.5" hidden="1" customHeight="1">
      <c r="A259" s="342" t="s">
        <v>1509</v>
      </c>
      <c r="B259" s="253" t="s">
        <v>1325</v>
      </c>
      <c r="C259" s="328">
        <v>43630</v>
      </c>
      <c r="D259" s="328" t="s">
        <v>4308</v>
      </c>
      <c r="E259" s="342" t="s">
        <v>1037</v>
      </c>
      <c r="F259" s="404" t="s">
        <v>8994</v>
      </c>
      <c r="G259" s="44" t="s">
        <v>595</v>
      </c>
      <c r="H259" s="44" t="s">
        <v>596</v>
      </c>
      <c r="I259" s="44" t="s">
        <v>597</v>
      </c>
      <c r="J259" s="44" t="s">
        <v>598</v>
      </c>
      <c r="K259" s="345">
        <v>2</v>
      </c>
      <c r="L259" s="829">
        <v>43710</v>
      </c>
      <c r="M259" s="829">
        <v>43799</v>
      </c>
      <c r="N259" s="275">
        <f t="shared" si="7"/>
        <v>13</v>
      </c>
      <c r="O259" s="389">
        <v>2</v>
      </c>
      <c r="P259" s="402" t="s">
        <v>116</v>
      </c>
      <c r="Q259" s="402"/>
      <c r="R259" s="44" t="s">
        <v>6830</v>
      </c>
      <c r="S259" s="387">
        <f t="shared" ref="S259:S322" si="8">LEN(R259)</f>
        <v>374</v>
      </c>
      <c r="T259" s="402" t="s">
        <v>2584</v>
      </c>
      <c r="U259" s="402"/>
      <c r="V259" s="402" t="s">
        <v>937</v>
      </c>
      <c r="W259" s="402" t="s">
        <v>937</v>
      </c>
      <c r="X259" s="402" t="s">
        <v>937</v>
      </c>
      <c r="Y259" s="402" t="s">
        <v>937</v>
      </c>
      <c r="Z259" s="402" t="s">
        <v>937</v>
      </c>
      <c r="AA259" s="44" t="s">
        <v>937</v>
      </c>
      <c r="AB259" s="44" t="s">
        <v>936</v>
      </c>
      <c r="AC259" s="44" t="s">
        <v>940</v>
      </c>
      <c r="AD259" s="273" t="s">
        <v>6831</v>
      </c>
      <c r="AE259" s="44" t="s">
        <v>1120</v>
      </c>
      <c r="AF259" s="392" t="s">
        <v>1814</v>
      </c>
      <c r="AG259" s="392" t="s">
        <v>1824</v>
      </c>
      <c r="AH259" s="392" t="s">
        <v>1814</v>
      </c>
      <c r="AI259" s="392" t="s">
        <v>1824</v>
      </c>
      <c r="AJ259" s="392" t="s">
        <v>1824</v>
      </c>
      <c r="AK259" s="392" t="s">
        <v>1824</v>
      </c>
      <c r="AL259" s="392" t="s">
        <v>2622</v>
      </c>
      <c r="AM259" s="392" t="s">
        <v>1824</v>
      </c>
      <c r="AN259" s="392" t="s">
        <v>2622</v>
      </c>
      <c r="AO259" s="392" t="s">
        <v>1824</v>
      </c>
      <c r="AP259" s="392" t="s">
        <v>1153</v>
      </c>
      <c r="AQ259" s="392" t="s">
        <v>1824</v>
      </c>
      <c r="AR259" s="392" t="s">
        <v>1153</v>
      </c>
      <c r="AS259" s="392" t="s">
        <v>1824</v>
      </c>
      <c r="AT259" s="392" t="s">
        <v>1153</v>
      </c>
      <c r="AU259" s="392" t="s">
        <v>1824</v>
      </c>
      <c r="AV259" s="392" t="s">
        <v>1153</v>
      </c>
      <c r="AW259" s="392" t="s">
        <v>1824</v>
      </c>
      <c r="AX259" s="392" t="s">
        <v>1153</v>
      </c>
      <c r="AY259" s="392" t="s">
        <v>1824</v>
      </c>
      <c r="AZ259" s="269" t="s">
        <v>781</v>
      </c>
      <c r="BA259" s="328">
        <v>43851</v>
      </c>
      <c r="BB259" s="269" t="s">
        <v>4393</v>
      </c>
      <c r="BC259" s="328">
        <v>43883</v>
      </c>
      <c r="BD259" s="44" t="s">
        <v>1337</v>
      </c>
      <c r="BE259" s="44" t="s">
        <v>8995</v>
      </c>
      <c r="BF259" s="44" t="s">
        <v>2302</v>
      </c>
      <c r="BG259" s="44" t="s">
        <v>4394</v>
      </c>
      <c r="BH259" s="280" t="s">
        <v>1889</v>
      </c>
      <c r="BI259" s="340" t="s">
        <v>2587</v>
      </c>
      <c r="BJ259" s="345" t="s">
        <v>2611</v>
      </c>
      <c r="BO259" s="253" t="s">
        <v>5266</v>
      </c>
      <c r="BP259" s="402" t="s">
        <v>5307</v>
      </c>
      <c r="BQ259" s="402" t="s">
        <v>5308</v>
      </c>
      <c r="BR259" s="402"/>
    </row>
    <row r="260" spans="1:70" s="298" customFormat="1" ht="115.5" hidden="1" customHeight="1">
      <c r="A260" s="342" t="s">
        <v>1510</v>
      </c>
      <c r="B260" s="253" t="s">
        <v>1325</v>
      </c>
      <c r="C260" s="328">
        <v>43630</v>
      </c>
      <c r="D260" s="328" t="s">
        <v>4308</v>
      </c>
      <c r="E260" s="342" t="s">
        <v>1037</v>
      </c>
      <c r="F260" s="404" t="s">
        <v>8994</v>
      </c>
      <c r="G260" s="44" t="s">
        <v>8996</v>
      </c>
      <c r="H260" s="44" t="s">
        <v>599</v>
      </c>
      <c r="I260" s="44" t="s">
        <v>600</v>
      </c>
      <c r="J260" s="44" t="s">
        <v>305</v>
      </c>
      <c r="K260" s="345">
        <v>1</v>
      </c>
      <c r="L260" s="829">
        <v>43668</v>
      </c>
      <c r="M260" s="829">
        <v>43830</v>
      </c>
      <c r="N260" s="275">
        <f t="shared" ref="N260:N323" si="9">+WEEKNUM(M260-L260)</f>
        <v>24</v>
      </c>
      <c r="O260" s="389">
        <v>1</v>
      </c>
      <c r="P260" s="402" t="s">
        <v>116</v>
      </c>
      <c r="Q260" s="402"/>
      <c r="R260" s="44" t="s">
        <v>6832</v>
      </c>
      <c r="S260" s="387">
        <f t="shared" si="8"/>
        <v>375</v>
      </c>
      <c r="T260" s="402" t="s">
        <v>2584</v>
      </c>
      <c r="U260" s="402"/>
      <c r="V260" s="402" t="s">
        <v>937</v>
      </c>
      <c r="W260" s="402" t="s">
        <v>937</v>
      </c>
      <c r="X260" s="402" t="s">
        <v>937</v>
      </c>
      <c r="Y260" s="402" t="s">
        <v>937</v>
      </c>
      <c r="Z260" s="402" t="s">
        <v>937</v>
      </c>
      <c r="AA260" s="44" t="s">
        <v>937</v>
      </c>
      <c r="AB260" s="44" t="s">
        <v>936</v>
      </c>
      <c r="AC260" s="44" t="s">
        <v>940</v>
      </c>
      <c r="AD260" s="273" t="s">
        <v>6833</v>
      </c>
      <c r="AE260" s="44" t="s">
        <v>1120</v>
      </c>
      <c r="AF260" s="392" t="s">
        <v>1814</v>
      </c>
      <c r="AG260" s="392" t="s">
        <v>1824</v>
      </c>
      <c r="AH260" s="392" t="s">
        <v>1814</v>
      </c>
      <c r="AI260" s="392" t="s">
        <v>1824</v>
      </c>
      <c r="AJ260" s="392" t="s">
        <v>1824</v>
      </c>
      <c r="AK260" s="392" t="s">
        <v>1824</v>
      </c>
      <c r="AL260" s="392" t="s">
        <v>2622</v>
      </c>
      <c r="AM260" s="392" t="s">
        <v>1824</v>
      </c>
      <c r="AN260" s="392" t="s">
        <v>2622</v>
      </c>
      <c r="AO260" s="392" t="s">
        <v>1824</v>
      </c>
      <c r="AP260" s="392" t="s">
        <v>1153</v>
      </c>
      <c r="AQ260" s="392" t="s">
        <v>1824</v>
      </c>
      <c r="AR260" s="392" t="s">
        <v>1153</v>
      </c>
      <c r="AS260" s="392" t="s">
        <v>1824</v>
      </c>
      <c r="AT260" s="392" t="s">
        <v>1153</v>
      </c>
      <c r="AU260" s="392" t="s">
        <v>1824</v>
      </c>
      <c r="AV260" s="392" t="s">
        <v>1153</v>
      </c>
      <c r="AW260" s="392" t="s">
        <v>1824</v>
      </c>
      <c r="AX260" s="392" t="s">
        <v>1153</v>
      </c>
      <c r="AY260" s="392" t="s">
        <v>1824</v>
      </c>
      <c r="AZ260" s="269" t="s">
        <v>781</v>
      </c>
      <c r="BA260" s="328">
        <v>43851</v>
      </c>
      <c r="BB260" s="269" t="s">
        <v>4393</v>
      </c>
      <c r="BC260" s="328">
        <v>43883</v>
      </c>
      <c r="BD260" s="44" t="s">
        <v>1337</v>
      </c>
      <c r="BE260" s="44" t="s">
        <v>8995</v>
      </c>
      <c r="BF260" s="44" t="s">
        <v>2302</v>
      </c>
      <c r="BG260" s="44" t="s">
        <v>4394</v>
      </c>
      <c r="BH260" s="280" t="s">
        <v>1889</v>
      </c>
      <c r="BI260" s="340" t="s">
        <v>2587</v>
      </c>
      <c r="BJ260" s="345" t="s">
        <v>2611</v>
      </c>
      <c r="BO260" s="253" t="s">
        <v>5266</v>
      </c>
      <c r="BP260" s="402" t="s">
        <v>5307</v>
      </c>
      <c r="BQ260" s="402" t="s">
        <v>5308</v>
      </c>
      <c r="BR260" s="402"/>
    </row>
    <row r="261" spans="1:70" s="298" customFormat="1" ht="115.5" hidden="1" customHeight="1">
      <c r="A261" s="342" t="s">
        <v>1511</v>
      </c>
      <c r="B261" s="253" t="s">
        <v>1325</v>
      </c>
      <c r="C261" s="328">
        <v>43630</v>
      </c>
      <c r="D261" s="328" t="s">
        <v>4308</v>
      </c>
      <c r="E261" s="342" t="s">
        <v>1037</v>
      </c>
      <c r="F261" s="404" t="s">
        <v>8994</v>
      </c>
      <c r="G261" s="44" t="s">
        <v>8996</v>
      </c>
      <c r="H261" s="44" t="s">
        <v>599</v>
      </c>
      <c r="I261" s="44" t="s">
        <v>601</v>
      </c>
      <c r="J261" s="332" t="s">
        <v>602</v>
      </c>
      <c r="K261" s="345">
        <v>1</v>
      </c>
      <c r="L261" s="829">
        <v>43668</v>
      </c>
      <c r="M261" s="829">
        <v>43830</v>
      </c>
      <c r="N261" s="275">
        <f t="shared" si="9"/>
        <v>24</v>
      </c>
      <c r="O261" s="389">
        <v>1</v>
      </c>
      <c r="P261" s="402" t="s">
        <v>116</v>
      </c>
      <c r="Q261" s="402"/>
      <c r="R261" s="44" t="s">
        <v>6834</v>
      </c>
      <c r="S261" s="387">
        <f t="shared" si="8"/>
        <v>316</v>
      </c>
      <c r="T261" s="402" t="s">
        <v>2584</v>
      </c>
      <c r="U261" s="402"/>
      <c r="V261" s="402" t="s">
        <v>937</v>
      </c>
      <c r="W261" s="402" t="s">
        <v>937</v>
      </c>
      <c r="X261" s="402" t="s">
        <v>937</v>
      </c>
      <c r="Y261" s="402" t="s">
        <v>937</v>
      </c>
      <c r="Z261" s="402" t="s">
        <v>937</v>
      </c>
      <c r="AA261" s="44" t="s">
        <v>937</v>
      </c>
      <c r="AB261" s="44" t="s">
        <v>936</v>
      </c>
      <c r="AC261" s="44" t="s">
        <v>940</v>
      </c>
      <c r="AD261" s="273" t="s">
        <v>6835</v>
      </c>
      <c r="AE261" s="44" t="s">
        <v>1120</v>
      </c>
      <c r="AF261" s="392" t="s">
        <v>1814</v>
      </c>
      <c r="AG261" s="392" t="s">
        <v>1824</v>
      </c>
      <c r="AH261" s="392" t="s">
        <v>1814</v>
      </c>
      <c r="AI261" s="392" t="s">
        <v>1824</v>
      </c>
      <c r="AJ261" s="392" t="s">
        <v>1824</v>
      </c>
      <c r="AK261" s="392" t="s">
        <v>1824</v>
      </c>
      <c r="AL261" s="392" t="s">
        <v>2622</v>
      </c>
      <c r="AM261" s="392" t="s">
        <v>1824</v>
      </c>
      <c r="AN261" s="392" t="s">
        <v>2622</v>
      </c>
      <c r="AO261" s="392" t="s">
        <v>1824</v>
      </c>
      <c r="AP261" s="392" t="s">
        <v>1153</v>
      </c>
      <c r="AQ261" s="392" t="s">
        <v>1824</v>
      </c>
      <c r="AR261" s="392" t="s">
        <v>1153</v>
      </c>
      <c r="AS261" s="392" t="s">
        <v>1824</v>
      </c>
      <c r="AT261" s="392" t="s">
        <v>1153</v>
      </c>
      <c r="AU261" s="392" t="s">
        <v>1824</v>
      </c>
      <c r="AV261" s="392" t="s">
        <v>1153</v>
      </c>
      <c r="AW261" s="392" t="s">
        <v>1824</v>
      </c>
      <c r="AX261" s="392" t="s">
        <v>1153</v>
      </c>
      <c r="AY261" s="392" t="s">
        <v>1824</v>
      </c>
      <c r="AZ261" s="269" t="s">
        <v>781</v>
      </c>
      <c r="BA261" s="328">
        <v>43851</v>
      </c>
      <c r="BB261" s="269" t="s">
        <v>4393</v>
      </c>
      <c r="BC261" s="328">
        <v>43883</v>
      </c>
      <c r="BD261" s="44" t="s">
        <v>1337</v>
      </c>
      <c r="BE261" s="44" t="s">
        <v>8995</v>
      </c>
      <c r="BF261" s="44" t="s">
        <v>2302</v>
      </c>
      <c r="BG261" s="44" t="s">
        <v>4394</v>
      </c>
      <c r="BH261" s="280" t="s">
        <v>1889</v>
      </c>
      <c r="BI261" s="340" t="s">
        <v>2587</v>
      </c>
      <c r="BJ261" s="345" t="s">
        <v>2611</v>
      </c>
      <c r="BO261" s="253" t="s">
        <v>5266</v>
      </c>
      <c r="BP261" s="402" t="s">
        <v>5307</v>
      </c>
      <c r="BQ261" s="402" t="s">
        <v>5308</v>
      </c>
      <c r="BR261" s="402"/>
    </row>
    <row r="262" spans="1:70" s="298" customFormat="1" ht="115.5" hidden="1" customHeight="1">
      <c r="A262" s="342" t="s">
        <v>1512</v>
      </c>
      <c r="B262" s="253" t="s">
        <v>1325</v>
      </c>
      <c r="C262" s="328">
        <v>43630</v>
      </c>
      <c r="D262" s="328" t="s">
        <v>4308</v>
      </c>
      <c r="E262" s="342" t="s">
        <v>1037</v>
      </c>
      <c r="F262" s="404" t="s">
        <v>8994</v>
      </c>
      <c r="G262" s="44" t="s">
        <v>8996</v>
      </c>
      <c r="H262" s="44" t="s">
        <v>599</v>
      </c>
      <c r="I262" s="44" t="s">
        <v>603</v>
      </c>
      <c r="J262" s="44" t="s">
        <v>604</v>
      </c>
      <c r="K262" s="345">
        <v>1</v>
      </c>
      <c r="L262" s="829">
        <v>43668</v>
      </c>
      <c r="M262" s="829">
        <v>43830</v>
      </c>
      <c r="N262" s="275">
        <f t="shared" si="9"/>
        <v>24</v>
      </c>
      <c r="O262" s="389">
        <v>1</v>
      </c>
      <c r="P262" s="313" t="s">
        <v>116</v>
      </c>
      <c r="Q262" s="402"/>
      <c r="R262" s="44" t="s">
        <v>6836</v>
      </c>
      <c r="S262" s="387">
        <f t="shared" si="8"/>
        <v>221</v>
      </c>
      <c r="T262" s="402" t="s">
        <v>2584</v>
      </c>
      <c r="U262" s="402"/>
      <c r="V262" s="402" t="s">
        <v>937</v>
      </c>
      <c r="W262" s="402" t="s">
        <v>937</v>
      </c>
      <c r="X262" s="402" t="s">
        <v>937</v>
      </c>
      <c r="Y262" s="402" t="s">
        <v>937</v>
      </c>
      <c r="Z262" s="402" t="s">
        <v>937</v>
      </c>
      <c r="AA262" s="44" t="s">
        <v>937</v>
      </c>
      <c r="AB262" s="44" t="s">
        <v>936</v>
      </c>
      <c r="AC262" s="44" t="s">
        <v>940</v>
      </c>
      <c r="AD262" s="273" t="s">
        <v>6837</v>
      </c>
      <c r="AE262" s="273" t="s">
        <v>9456</v>
      </c>
      <c r="AF262" s="392" t="s">
        <v>8997</v>
      </c>
      <c r="AG262" s="392" t="s">
        <v>6838</v>
      </c>
      <c r="AH262" s="297" t="s">
        <v>1816</v>
      </c>
      <c r="AI262" s="44" t="s">
        <v>1812</v>
      </c>
      <c r="AJ262" s="44" t="s">
        <v>1812</v>
      </c>
      <c r="AK262" s="44" t="s">
        <v>1812</v>
      </c>
      <c r="AL262" s="44" t="s">
        <v>2622</v>
      </c>
      <c r="AM262" s="44" t="s">
        <v>1812</v>
      </c>
      <c r="AN262" s="44" t="s">
        <v>2622</v>
      </c>
      <c r="AO262" s="44" t="s">
        <v>1812</v>
      </c>
      <c r="AP262" s="44" t="s">
        <v>1153</v>
      </c>
      <c r="AQ262" s="44" t="s">
        <v>1812</v>
      </c>
      <c r="AR262" s="44" t="s">
        <v>1153</v>
      </c>
      <c r="AS262" s="44" t="s">
        <v>1812</v>
      </c>
      <c r="AT262" s="44" t="s">
        <v>1153</v>
      </c>
      <c r="AU262" s="44" t="s">
        <v>1812</v>
      </c>
      <c r="AV262" s="44" t="s">
        <v>1153</v>
      </c>
      <c r="AW262" s="44" t="s">
        <v>1812</v>
      </c>
      <c r="AX262" s="44" t="s">
        <v>1153</v>
      </c>
      <c r="AY262" s="44" t="s">
        <v>1812</v>
      </c>
      <c r="AZ262" s="269" t="s">
        <v>902</v>
      </c>
      <c r="BA262" s="328">
        <v>44027</v>
      </c>
      <c r="BB262" s="269" t="s">
        <v>4393</v>
      </c>
      <c r="BC262" s="336">
        <v>43991</v>
      </c>
      <c r="BD262" s="301" t="s">
        <v>6814</v>
      </c>
      <c r="BE262" s="332" t="s">
        <v>1158</v>
      </c>
      <c r="BF262" s="44" t="s">
        <v>2300</v>
      </c>
      <c r="BG262" s="44" t="s">
        <v>2301</v>
      </c>
      <c r="BH262" s="280" t="s">
        <v>1889</v>
      </c>
      <c r="BI262" s="340" t="s">
        <v>2587</v>
      </c>
      <c r="BJ262" s="345" t="s">
        <v>2611</v>
      </c>
      <c r="BO262" s="253" t="s">
        <v>5266</v>
      </c>
      <c r="BP262" s="402" t="s">
        <v>5307</v>
      </c>
      <c r="BQ262" s="402" t="s">
        <v>5308</v>
      </c>
      <c r="BR262" s="402"/>
    </row>
    <row r="263" spans="1:70" s="298" customFormat="1" ht="115.5" hidden="1" customHeight="1">
      <c r="A263" s="342" t="s">
        <v>1513</v>
      </c>
      <c r="B263" s="253" t="s">
        <v>1325</v>
      </c>
      <c r="C263" s="328">
        <v>43630</v>
      </c>
      <c r="D263" s="328" t="s">
        <v>4308</v>
      </c>
      <c r="E263" s="342" t="s">
        <v>1027</v>
      </c>
      <c r="F263" s="404" t="s">
        <v>6839</v>
      </c>
      <c r="G263" s="44" t="s">
        <v>8998</v>
      </c>
      <c r="H263" s="44" t="s">
        <v>605</v>
      </c>
      <c r="I263" s="44" t="s">
        <v>606</v>
      </c>
      <c r="J263" s="44" t="s">
        <v>607</v>
      </c>
      <c r="K263" s="345">
        <v>1</v>
      </c>
      <c r="L263" s="829">
        <v>43678</v>
      </c>
      <c r="M263" s="829">
        <v>43708</v>
      </c>
      <c r="N263" s="275">
        <f t="shared" si="9"/>
        <v>5</v>
      </c>
      <c r="O263" s="389">
        <v>1</v>
      </c>
      <c r="P263" s="402" t="s">
        <v>116</v>
      </c>
      <c r="Q263" s="402"/>
      <c r="R263" s="44" t="s">
        <v>790</v>
      </c>
      <c r="S263" s="387">
        <f t="shared" si="8"/>
        <v>377</v>
      </c>
      <c r="T263" s="402" t="s">
        <v>8999</v>
      </c>
      <c r="U263" s="402"/>
      <c r="V263" s="402" t="s">
        <v>937</v>
      </c>
      <c r="W263" s="402" t="s">
        <v>937</v>
      </c>
      <c r="X263" s="402" t="s">
        <v>937</v>
      </c>
      <c r="Y263" s="402" t="s">
        <v>937</v>
      </c>
      <c r="Z263" s="402" t="s">
        <v>937</v>
      </c>
      <c r="AA263" s="44" t="s">
        <v>937</v>
      </c>
      <c r="AB263" s="44" t="s">
        <v>936</v>
      </c>
      <c r="AC263" s="44" t="s">
        <v>940</v>
      </c>
      <c r="AD263" s="44" t="s">
        <v>6840</v>
      </c>
      <c r="AE263" s="44" t="s">
        <v>1120</v>
      </c>
      <c r="AF263" s="392" t="s">
        <v>1814</v>
      </c>
      <c r="AG263" s="392" t="s">
        <v>1824</v>
      </c>
      <c r="AH263" s="392" t="s">
        <v>1814</v>
      </c>
      <c r="AI263" s="392" t="s">
        <v>1824</v>
      </c>
      <c r="AJ263" s="392" t="s">
        <v>1824</v>
      </c>
      <c r="AK263" s="392" t="s">
        <v>1824</v>
      </c>
      <c r="AL263" s="392" t="s">
        <v>2622</v>
      </c>
      <c r="AM263" s="392" t="s">
        <v>1824</v>
      </c>
      <c r="AN263" s="392" t="s">
        <v>2622</v>
      </c>
      <c r="AO263" s="392" t="s">
        <v>1824</v>
      </c>
      <c r="AP263" s="392" t="s">
        <v>1153</v>
      </c>
      <c r="AQ263" s="392" t="s">
        <v>1824</v>
      </c>
      <c r="AR263" s="392" t="s">
        <v>1153</v>
      </c>
      <c r="AS263" s="392" t="s">
        <v>1824</v>
      </c>
      <c r="AT263" s="392" t="s">
        <v>1153</v>
      </c>
      <c r="AU263" s="392" t="s">
        <v>1824</v>
      </c>
      <c r="AV263" s="392" t="s">
        <v>1153</v>
      </c>
      <c r="AW263" s="392" t="s">
        <v>1824</v>
      </c>
      <c r="AX263" s="392" t="s">
        <v>1153</v>
      </c>
      <c r="AY263" s="392" t="s">
        <v>1824</v>
      </c>
      <c r="AZ263" s="269" t="s">
        <v>781</v>
      </c>
      <c r="BA263" s="328">
        <v>43829</v>
      </c>
      <c r="BB263" s="269" t="s">
        <v>4393</v>
      </c>
      <c r="BC263" s="328">
        <v>43883</v>
      </c>
      <c r="BD263" s="44" t="s">
        <v>1338</v>
      </c>
      <c r="BE263" s="44" t="s">
        <v>1130</v>
      </c>
      <c r="BF263" s="44" t="s">
        <v>2302</v>
      </c>
      <c r="BG263" s="44" t="s">
        <v>4394</v>
      </c>
      <c r="BH263" s="280" t="s">
        <v>1889</v>
      </c>
      <c r="BI263" s="340" t="s">
        <v>2587</v>
      </c>
      <c r="BJ263" s="345" t="s">
        <v>4926</v>
      </c>
      <c r="BO263" s="402" t="s">
        <v>5309</v>
      </c>
      <c r="BP263" s="402" t="s">
        <v>5310</v>
      </c>
      <c r="BQ263" s="402" t="s">
        <v>5311</v>
      </c>
      <c r="BR263" s="402"/>
    </row>
    <row r="264" spans="1:70" s="298" customFormat="1" ht="115.5" hidden="1" customHeight="1">
      <c r="A264" s="342" t="s">
        <v>1514</v>
      </c>
      <c r="B264" s="253" t="s">
        <v>1325</v>
      </c>
      <c r="C264" s="328">
        <v>43630</v>
      </c>
      <c r="D264" s="328" t="s">
        <v>4308</v>
      </c>
      <c r="E264" s="342" t="s">
        <v>1027</v>
      </c>
      <c r="F264" s="404" t="s">
        <v>6839</v>
      </c>
      <c r="G264" s="44" t="s">
        <v>8998</v>
      </c>
      <c r="H264" s="44" t="s">
        <v>605</v>
      </c>
      <c r="I264" s="44" t="s">
        <v>608</v>
      </c>
      <c r="J264" s="44" t="s">
        <v>207</v>
      </c>
      <c r="K264" s="345">
        <v>1</v>
      </c>
      <c r="L264" s="829">
        <v>43678</v>
      </c>
      <c r="M264" s="829">
        <v>43830</v>
      </c>
      <c r="N264" s="275">
        <f t="shared" si="9"/>
        <v>22</v>
      </c>
      <c r="O264" s="389">
        <v>1</v>
      </c>
      <c r="P264" s="402" t="s">
        <v>44</v>
      </c>
      <c r="Q264" s="402" t="s">
        <v>116</v>
      </c>
      <c r="R264" s="44" t="s">
        <v>2297</v>
      </c>
      <c r="S264" s="387">
        <f t="shared" si="8"/>
        <v>388</v>
      </c>
      <c r="T264" s="402" t="s">
        <v>8999</v>
      </c>
      <c r="U264" s="402"/>
      <c r="V264" s="402" t="s">
        <v>937</v>
      </c>
      <c r="W264" s="402" t="s">
        <v>937</v>
      </c>
      <c r="X264" s="402" t="s">
        <v>937</v>
      </c>
      <c r="Y264" s="402" t="s">
        <v>937</v>
      </c>
      <c r="Z264" s="402" t="s">
        <v>937</v>
      </c>
      <c r="AA264" s="44" t="s">
        <v>937</v>
      </c>
      <c r="AB264" s="44" t="s">
        <v>936</v>
      </c>
      <c r="AC264" s="44" t="s">
        <v>940</v>
      </c>
      <c r="AD264" s="44" t="s">
        <v>6841</v>
      </c>
      <c r="AE264" s="44" t="s">
        <v>6842</v>
      </c>
      <c r="AF264" s="44" t="s">
        <v>1820</v>
      </c>
      <c r="AG264" s="44" t="s">
        <v>1822</v>
      </c>
      <c r="AH264" s="44" t="s">
        <v>1820</v>
      </c>
      <c r="AI264" s="44" t="s">
        <v>1822</v>
      </c>
      <c r="AJ264" s="44" t="s">
        <v>1822</v>
      </c>
      <c r="AK264" s="44" t="s">
        <v>1822</v>
      </c>
      <c r="AL264" s="44" t="s">
        <v>2622</v>
      </c>
      <c r="AM264" s="44" t="s">
        <v>1822</v>
      </c>
      <c r="AN264" s="44" t="s">
        <v>2622</v>
      </c>
      <c r="AO264" s="44" t="s">
        <v>1822</v>
      </c>
      <c r="AP264" s="44" t="s">
        <v>1153</v>
      </c>
      <c r="AQ264" s="44" t="s">
        <v>1822</v>
      </c>
      <c r="AR264" s="44" t="s">
        <v>1153</v>
      </c>
      <c r="AS264" s="44" t="s">
        <v>1822</v>
      </c>
      <c r="AT264" s="44" t="s">
        <v>1153</v>
      </c>
      <c r="AU264" s="44" t="s">
        <v>1822</v>
      </c>
      <c r="AV264" s="44" t="s">
        <v>1153</v>
      </c>
      <c r="AW264" s="44" t="s">
        <v>1822</v>
      </c>
      <c r="AX264" s="44" t="s">
        <v>1153</v>
      </c>
      <c r="AY264" s="44" t="s">
        <v>1822</v>
      </c>
      <c r="AZ264" s="269" t="s">
        <v>902</v>
      </c>
      <c r="BA264" s="336">
        <v>43943</v>
      </c>
      <c r="BB264" s="269" t="s">
        <v>4393</v>
      </c>
      <c r="BC264" s="328">
        <v>43883</v>
      </c>
      <c r="BD264" s="44" t="s">
        <v>1338</v>
      </c>
      <c r="BE264" s="44" t="s">
        <v>1130</v>
      </c>
      <c r="BF264" s="44" t="s">
        <v>2302</v>
      </c>
      <c r="BG264" s="44" t="s">
        <v>4394</v>
      </c>
      <c r="BH264" s="280" t="s">
        <v>1889</v>
      </c>
      <c r="BI264" s="340" t="s">
        <v>2587</v>
      </c>
      <c r="BJ264" s="345" t="s">
        <v>4926</v>
      </c>
      <c r="BO264" s="402" t="s">
        <v>5309</v>
      </c>
      <c r="BP264" s="402" t="s">
        <v>5310</v>
      </c>
      <c r="BQ264" s="402" t="s">
        <v>5311</v>
      </c>
      <c r="BR264" s="402"/>
    </row>
    <row r="265" spans="1:70" s="298" customFormat="1" ht="115.5" hidden="1" customHeight="1">
      <c r="A265" s="342" t="s">
        <v>1515</v>
      </c>
      <c r="B265" s="253" t="s">
        <v>1325</v>
      </c>
      <c r="C265" s="328">
        <v>43630</v>
      </c>
      <c r="D265" s="328" t="s">
        <v>4308</v>
      </c>
      <c r="E265" s="342" t="s">
        <v>1027</v>
      </c>
      <c r="F265" s="404" t="s">
        <v>6839</v>
      </c>
      <c r="G265" s="44" t="s">
        <v>8998</v>
      </c>
      <c r="H265" s="273" t="s">
        <v>610</v>
      </c>
      <c r="I265" s="273" t="s">
        <v>611</v>
      </c>
      <c r="J265" s="44" t="s">
        <v>612</v>
      </c>
      <c r="K265" s="345">
        <v>1</v>
      </c>
      <c r="L265" s="829">
        <v>43801</v>
      </c>
      <c r="M265" s="829">
        <v>43830</v>
      </c>
      <c r="N265" s="275">
        <f t="shared" si="9"/>
        <v>5</v>
      </c>
      <c r="O265" s="389">
        <v>1</v>
      </c>
      <c r="P265" s="402" t="s">
        <v>609</v>
      </c>
      <c r="Q265" s="402" t="s">
        <v>44</v>
      </c>
      <c r="R265" s="44" t="s">
        <v>6843</v>
      </c>
      <c r="S265" s="387">
        <f t="shared" si="8"/>
        <v>380</v>
      </c>
      <c r="T265" s="402" t="s">
        <v>8999</v>
      </c>
      <c r="U265" s="402"/>
      <c r="V265" s="402" t="s">
        <v>937</v>
      </c>
      <c r="W265" s="402" t="s">
        <v>937</v>
      </c>
      <c r="X265" s="402" t="s">
        <v>937</v>
      </c>
      <c r="Y265" s="402" t="s">
        <v>937</v>
      </c>
      <c r="Z265" s="402" t="s">
        <v>937</v>
      </c>
      <c r="AA265" s="44" t="s">
        <v>937</v>
      </c>
      <c r="AB265" s="44" t="s">
        <v>936</v>
      </c>
      <c r="AC265" s="44" t="s">
        <v>940</v>
      </c>
      <c r="AD265" s="273" t="s">
        <v>6844</v>
      </c>
      <c r="AE265" s="273" t="s">
        <v>6845</v>
      </c>
      <c r="AF265" s="44" t="s">
        <v>1820</v>
      </c>
      <c r="AG265" s="44" t="s">
        <v>1822</v>
      </c>
      <c r="AH265" s="44" t="s">
        <v>1820</v>
      </c>
      <c r="AI265" s="44" t="s">
        <v>1822</v>
      </c>
      <c r="AJ265" s="44" t="s">
        <v>1822</v>
      </c>
      <c r="AK265" s="44" t="s">
        <v>1822</v>
      </c>
      <c r="AL265" s="44" t="s">
        <v>2622</v>
      </c>
      <c r="AM265" s="44" t="s">
        <v>1822</v>
      </c>
      <c r="AN265" s="44" t="s">
        <v>2622</v>
      </c>
      <c r="AO265" s="44" t="s">
        <v>1822</v>
      </c>
      <c r="AP265" s="44" t="s">
        <v>1153</v>
      </c>
      <c r="AQ265" s="44" t="s">
        <v>1822</v>
      </c>
      <c r="AR265" s="44" t="s">
        <v>1153</v>
      </c>
      <c r="AS265" s="44" t="s">
        <v>1822</v>
      </c>
      <c r="AT265" s="44" t="s">
        <v>1153</v>
      </c>
      <c r="AU265" s="44" t="s">
        <v>1822</v>
      </c>
      <c r="AV265" s="44" t="s">
        <v>1153</v>
      </c>
      <c r="AW265" s="44" t="s">
        <v>1822</v>
      </c>
      <c r="AX265" s="44" t="s">
        <v>1153</v>
      </c>
      <c r="AY265" s="44" t="s">
        <v>1822</v>
      </c>
      <c r="AZ265" s="269" t="s">
        <v>902</v>
      </c>
      <c r="BA265" s="328">
        <v>43941</v>
      </c>
      <c r="BB265" s="269" t="s">
        <v>4393</v>
      </c>
      <c r="BC265" s="328">
        <v>43883</v>
      </c>
      <c r="BD265" s="44" t="s">
        <v>1338</v>
      </c>
      <c r="BE265" s="44" t="s">
        <v>1130</v>
      </c>
      <c r="BF265" s="44" t="s">
        <v>2302</v>
      </c>
      <c r="BG265" s="44" t="s">
        <v>4394</v>
      </c>
      <c r="BH265" s="280" t="s">
        <v>1889</v>
      </c>
      <c r="BI265" s="340" t="s">
        <v>2587</v>
      </c>
      <c r="BJ265" s="345" t="s">
        <v>4926</v>
      </c>
      <c r="BO265" s="402" t="s">
        <v>5309</v>
      </c>
      <c r="BP265" s="402" t="s">
        <v>5310</v>
      </c>
      <c r="BQ265" s="402" t="s">
        <v>5311</v>
      </c>
      <c r="BR265" s="402"/>
    </row>
    <row r="266" spans="1:70" s="298" customFormat="1" ht="115.5" hidden="1" customHeight="1">
      <c r="A266" s="342" t="s">
        <v>1516</v>
      </c>
      <c r="B266" s="253" t="s">
        <v>1325</v>
      </c>
      <c r="C266" s="328">
        <v>43630</v>
      </c>
      <c r="D266" s="328" t="s">
        <v>4307</v>
      </c>
      <c r="E266" s="342" t="s">
        <v>1025</v>
      </c>
      <c r="F266" s="404" t="s">
        <v>6846</v>
      </c>
      <c r="G266" s="44" t="s">
        <v>613</v>
      </c>
      <c r="H266" s="44" t="s">
        <v>614</v>
      </c>
      <c r="I266" s="44" t="s">
        <v>615</v>
      </c>
      <c r="J266" s="44" t="s">
        <v>616</v>
      </c>
      <c r="K266" s="340">
        <v>3</v>
      </c>
      <c r="L266" s="829">
        <v>43656</v>
      </c>
      <c r="M266" s="829">
        <v>43718</v>
      </c>
      <c r="N266" s="275">
        <f t="shared" si="9"/>
        <v>9</v>
      </c>
      <c r="O266" s="389">
        <v>3</v>
      </c>
      <c r="P266" s="313" t="s">
        <v>29</v>
      </c>
      <c r="Q266" s="402"/>
      <c r="R266" s="44" t="s">
        <v>6847</v>
      </c>
      <c r="S266" s="387">
        <f t="shared" si="8"/>
        <v>276</v>
      </c>
      <c r="T266" s="402"/>
      <c r="U266" s="402"/>
      <c r="V266" s="402" t="s">
        <v>937</v>
      </c>
      <c r="W266" s="402" t="s">
        <v>937</v>
      </c>
      <c r="X266" s="402" t="s">
        <v>937</v>
      </c>
      <c r="Y266" s="402" t="s">
        <v>937</v>
      </c>
      <c r="Z266" s="402" t="s">
        <v>937</v>
      </c>
      <c r="AA266" s="44" t="s">
        <v>937</v>
      </c>
      <c r="AB266" s="44" t="s">
        <v>936</v>
      </c>
      <c r="AC266" s="44" t="s">
        <v>940</v>
      </c>
      <c r="AD266" s="44" t="s">
        <v>6848</v>
      </c>
      <c r="AE266" s="44" t="s">
        <v>6849</v>
      </c>
      <c r="AF266" s="44" t="s">
        <v>1820</v>
      </c>
      <c r="AG266" s="44" t="s">
        <v>1822</v>
      </c>
      <c r="AH266" s="44" t="s">
        <v>1820</v>
      </c>
      <c r="AI266" s="44" t="s">
        <v>1822</v>
      </c>
      <c r="AJ266" s="44" t="s">
        <v>1822</v>
      </c>
      <c r="AK266" s="44" t="s">
        <v>1822</v>
      </c>
      <c r="AL266" s="44" t="s">
        <v>2622</v>
      </c>
      <c r="AM266" s="44" t="s">
        <v>1822</v>
      </c>
      <c r="AN266" s="44" t="s">
        <v>2622</v>
      </c>
      <c r="AO266" s="44" t="s">
        <v>1822</v>
      </c>
      <c r="AP266" s="44" t="s">
        <v>1153</v>
      </c>
      <c r="AQ266" s="44" t="s">
        <v>1822</v>
      </c>
      <c r="AR266" s="44" t="s">
        <v>1153</v>
      </c>
      <c r="AS266" s="44" t="s">
        <v>1822</v>
      </c>
      <c r="AT266" s="44" t="s">
        <v>1153</v>
      </c>
      <c r="AU266" s="44" t="s">
        <v>1822</v>
      </c>
      <c r="AV266" s="44" t="s">
        <v>1153</v>
      </c>
      <c r="AW266" s="44" t="s">
        <v>1822</v>
      </c>
      <c r="AX266" s="44" t="s">
        <v>1153</v>
      </c>
      <c r="AY266" s="44" t="s">
        <v>1822</v>
      </c>
      <c r="AZ266" s="269" t="s">
        <v>902</v>
      </c>
      <c r="BA266" s="336">
        <v>43942</v>
      </c>
      <c r="BB266" s="269" t="s">
        <v>4393</v>
      </c>
      <c r="BC266" s="336">
        <v>43991</v>
      </c>
      <c r="BD266" s="301" t="s">
        <v>6814</v>
      </c>
      <c r="BE266" s="332" t="s">
        <v>1158</v>
      </c>
      <c r="BF266" s="44" t="s">
        <v>2300</v>
      </c>
      <c r="BG266" s="44" t="s">
        <v>2301</v>
      </c>
      <c r="BH266" s="280" t="s">
        <v>1889</v>
      </c>
      <c r="BI266" s="340" t="s">
        <v>2587</v>
      </c>
      <c r="BJ266" s="345" t="s">
        <v>4927</v>
      </c>
      <c r="BO266" s="253" t="s">
        <v>5270</v>
      </c>
      <c r="BP266" s="405" t="s">
        <v>5312</v>
      </c>
      <c r="BQ266" s="405" t="s">
        <v>5313</v>
      </c>
      <c r="BR266" s="405"/>
    </row>
    <row r="267" spans="1:70" s="298" customFormat="1" ht="115.5" hidden="1" customHeight="1">
      <c r="A267" s="342" t="s">
        <v>1517</v>
      </c>
      <c r="B267" s="253" t="s">
        <v>1325</v>
      </c>
      <c r="C267" s="328">
        <v>43630</v>
      </c>
      <c r="D267" s="328" t="s">
        <v>4307</v>
      </c>
      <c r="E267" s="342" t="s">
        <v>1025</v>
      </c>
      <c r="F267" s="404" t="s">
        <v>6846</v>
      </c>
      <c r="G267" s="44" t="s">
        <v>613</v>
      </c>
      <c r="H267" s="44" t="s">
        <v>614</v>
      </c>
      <c r="I267" s="44" t="s">
        <v>617</v>
      </c>
      <c r="J267" s="332" t="s">
        <v>618</v>
      </c>
      <c r="K267" s="340">
        <v>3</v>
      </c>
      <c r="L267" s="829">
        <v>43738</v>
      </c>
      <c r="M267" s="829">
        <v>43791</v>
      </c>
      <c r="N267" s="275">
        <f t="shared" si="9"/>
        <v>8</v>
      </c>
      <c r="O267" s="406">
        <v>1.6</v>
      </c>
      <c r="P267" s="402" t="s">
        <v>29</v>
      </c>
      <c r="Q267" s="402"/>
      <c r="R267" s="44" t="s">
        <v>6850</v>
      </c>
      <c r="S267" s="387">
        <f t="shared" si="8"/>
        <v>341</v>
      </c>
      <c r="T267" s="402"/>
      <c r="U267" s="402"/>
      <c r="V267" s="402" t="s">
        <v>937</v>
      </c>
      <c r="W267" s="402" t="s">
        <v>937</v>
      </c>
      <c r="X267" s="402" t="s">
        <v>937</v>
      </c>
      <c r="Y267" s="402" t="s">
        <v>937</v>
      </c>
      <c r="Z267" s="402" t="s">
        <v>937</v>
      </c>
      <c r="AA267" s="44" t="s">
        <v>937</v>
      </c>
      <c r="AB267" s="44" t="s">
        <v>936</v>
      </c>
      <c r="AC267" s="44" t="s">
        <v>940</v>
      </c>
      <c r="AD267" s="44" t="s">
        <v>6851</v>
      </c>
      <c r="AE267" s="44" t="s">
        <v>6852</v>
      </c>
      <c r="AF267" s="44" t="s">
        <v>9000</v>
      </c>
      <c r="AG267" s="44" t="s">
        <v>6853</v>
      </c>
      <c r="AH267" s="44" t="s">
        <v>1826</v>
      </c>
      <c r="AI267" s="44" t="s">
        <v>9001</v>
      </c>
      <c r="AJ267" s="392" t="s">
        <v>2622</v>
      </c>
      <c r="AK267" s="392" t="s">
        <v>3875</v>
      </c>
      <c r="AL267" s="392" t="s">
        <v>2622</v>
      </c>
      <c r="AM267" s="392" t="s">
        <v>3875</v>
      </c>
      <c r="AN267" s="392" t="s">
        <v>2622</v>
      </c>
      <c r="AO267" s="392" t="s">
        <v>3875</v>
      </c>
      <c r="AP267" s="392" t="s">
        <v>1153</v>
      </c>
      <c r="AQ267" s="392" t="s">
        <v>3875</v>
      </c>
      <c r="AR267" s="392" t="s">
        <v>1153</v>
      </c>
      <c r="AS267" s="392" t="s">
        <v>3875</v>
      </c>
      <c r="AT267" s="392" t="s">
        <v>1153</v>
      </c>
      <c r="AU267" s="392" t="s">
        <v>3875</v>
      </c>
      <c r="AV267" s="392" t="s">
        <v>1153</v>
      </c>
      <c r="AW267" s="392" t="s">
        <v>3875</v>
      </c>
      <c r="AX267" s="392" t="s">
        <v>1153</v>
      </c>
      <c r="AY267" s="392" t="s">
        <v>3875</v>
      </c>
      <c r="AZ267" s="269" t="s">
        <v>1330</v>
      </c>
      <c r="BA267" s="336">
        <v>44070</v>
      </c>
      <c r="BB267" s="269" t="s">
        <v>4393</v>
      </c>
      <c r="BC267" s="336">
        <v>43991</v>
      </c>
      <c r="BD267" s="44" t="s">
        <v>9002</v>
      </c>
      <c r="BE267" s="44" t="s">
        <v>9003</v>
      </c>
      <c r="BF267" s="44" t="s">
        <v>2300</v>
      </c>
      <c r="BG267" s="44" t="s">
        <v>2301</v>
      </c>
      <c r="BH267" s="280" t="s">
        <v>1889</v>
      </c>
      <c r="BI267" s="340" t="s">
        <v>2587</v>
      </c>
      <c r="BJ267" s="345" t="s">
        <v>4928</v>
      </c>
      <c r="BO267" s="253" t="s">
        <v>5270</v>
      </c>
      <c r="BP267" s="405" t="s">
        <v>5312</v>
      </c>
      <c r="BQ267" s="405" t="s">
        <v>5313</v>
      </c>
      <c r="BR267" s="405"/>
    </row>
    <row r="268" spans="1:70" s="298" customFormat="1" ht="115.5" hidden="1" customHeight="1">
      <c r="A268" s="342" t="s">
        <v>1517</v>
      </c>
      <c r="B268" s="253" t="s">
        <v>1325</v>
      </c>
      <c r="C268" s="328">
        <v>43630</v>
      </c>
      <c r="D268" s="328" t="s">
        <v>4307</v>
      </c>
      <c r="E268" s="342" t="s">
        <v>1025</v>
      </c>
      <c r="F268" s="404" t="s">
        <v>6846</v>
      </c>
      <c r="G268" s="44" t="s">
        <v>613</v>
      </c>
      <c r="H268" s="44" t="s">
        <v>614</v>
      </c>
      <c r="I268" s="44" t="s">
        <v>617</v>
      </c>
      <c r="J268" s="327" t="s">
        <v>618</v>
      </c>
      <c r="K268" s="340">
        <v>4</v>
      </c>
      <c r="L268" s="829">
        <v>43738</v>
      </c>
      <c r="M268" s="829">
        <v>44165</v>
      </c>
      <c r="N268" s="275">
        <f t="shared" si="9"/>
        <v>9</v>
      </c>
      <c r="O268" s="389">
        <v>4</v>
      </c>
      <c r="P268" s="402" t="s">
        <v>29</v>
      </c>
      <c r="Q268" s="402"/>
      <c r="R268" s="334" t="s">
        <v>6854</v>
      </c>
      <c r="S268" s="387">
        <f t="shared" si="8"/>
        <v>316</v>
      </c>
      <c r="T268" s="402"/>
      <c r="U268" s="402"/>
      <c r="V268" s="402" t="s">
        <v>937</v>
      </c>
      <c r="W268" s="402" t="s">
        <v>937</v>
      </c>
      <c r="X268" s="402" t="s">
        <v>937</v>
      </c>
      <c r="Y268" s="402" t="s">
        <v>937</v>
      </c>
      <c r="Z268" s="402" t="s">
        <v>937</v>
      </c>
      <c r="AA268" s="44" t="s">
        <v>937</v>
      </c>
      <c r="AB268" s="44" t="s">
        <v>936</v>
      </c>
      <c r="AC268" s="44" t="s">
        <v>940</v>
      </c>
      <c r="AD268" s="44" t="s">
        <v>6851</v>
      </c>
      <c r="AE268" s="44" t="s">
        <v>6852</v>
      </c>
      <c r="AF268" s="44" t="s">
        <v>9000</v>
      </c>
      <c r="AG268" s="44" t="s">
        <v>6853</v>
      </c>
      <c r="AH268" s="44" t="s">
        <v>9134</v>
      </c>
      <c r="AI268" s="44" t="s">
        <v>6855</v>
      </c>
      <c r="AJ268" s="44" t="s">
        <v>9004</v>
      </c>
      <c r="AK268" s="334" t="s">
        <v>6856</v>
      </c>
      <c r="AL268" s="44" t="s">
        <v>2622</v>
      </c>
      <c r="AM268" s="44" t="s">
        <v>3656</v>
      </c>
      <c r="AN268" s="44" t="s">
        <v>2622</v>
      </c>
      <c r="AO268" s="44" t="s">
        <v>3656</v>
      </c>
      <c r="AP268" s="44" t="s">
        <v>1153</v>
      </c>
      <c r="AQ268" s="44" t="s">
        <v>3656</v>
      </c>
      <c r="AR268" s="44" t="s">
        <v>1153</v>
      </c>
      <c r="AS268" s="44" t="s">
        <v>3656</v>
      </c>
      <c r="AT268" s="44" t="s">
        <v>1153</v>
      </c>
      <c r="AU268" s="44" t="s">
        <v>3656</v>
      </c>
      <c r="AV268" s="44" t="s">
        <v>1153</v>
      </c>
      <c r="AW268" s="44" t="s">
        <v>3656</v>
      </c>
      <c r="AX268" s="44" t="s">
        <v>1153</v>
      </c>
      <c r="AY268" s="44" t="s">
        <v>3656</v>
      </c>
      <c r="AZ268" s="269" t="s">
        <v>902</v>
      </c>
      <c r="BA268" s="336">
        <v>44223</v>
      </c>
      <c r="BB268" s="269" t="s">
        <v>4393</v>
      </c>
      <c r="BC268" s="336">
        <v>44757</v>
      </c>
      <c r="BD268" s="44" t="s">
        <v>9005</v>
      </c>
      <c r="BE268" s="44" t="s">
        <v>5215</v>
      </c>
      <c r="BF268" s="44" t="s">
        <v>5659</v>
      </c>
      <c r="BG268" s="44" t="s">
        <v>5614</v>
      </c>
      <c r="BH268" s="280" t="s">
        <v>1889</v>
      </c>
      <c r="BI268" s="340" t="s">
        <v>2586</v>
      </c>
      <c r="BJ268" s="340"/>
      <c r="BO268" s="253" t="s">
        <v>5270</v>
      </c>
      <c r="BP268" s="405" t="s">
        <v>5312</v>
      </c>
      <c r="BQ268" s="405" t="s">
        <v>5313</v>
      </c>
      <c r="BR268" s="405"/>
    </row>
    <row r="269" spans="1:70" s="298" customFormat="1" ht="115.5" hidden="1" customHeight="1">
      <c r="A269" s="342" t="s">
        <v>1518</v>
      </c>
      <c r="B269" s="253" t="s">
        <v>1325</v>
      </c>
      <c r="C269" s="328">
        <v>43630</v>
      </c>
      <c r="D269" s="328" t="s">
        <v>4307</v>
      </c>
      <c r="E269" s="342" t="s">
        <v>1025</v>
      </c>
      <c r="F269" s="404" t="s">
        <v>6846</v>
      </c>
      <c r="G269" s="44" t="s">
        <v>613</v>
      </c>
      <c r="H269" s="44" t="s">
        <v>614</v>
      </c>
      <c r="I269" s="301" t="s">
        <v>9006</v>
      </c>
      <c r="J269" s="332" t="s">
        <v>619</v>
      </c>
      <c r="K269" s="340">
        <v>3</v>
      </c>
      <c r="L269" s="829">
        <v>43801</v>
      </c>
      <c r="M269" s="829">
        <v>43814</v>
      </c>
      <c r="N269" s="275">
        <f t="shared" si="9"/>
        <v>2</v>
      </c>
      <c r="O269" s="406">
        <v>1.6</v>
      </c>
      <c r="P269" s="402" t="s">
        <v>29</v>
      </c>
      <c r="Q269" s="402"/>
      <c r="R269" s="44" t="s">
        <v>6857</v>
      </c>
      <c r="S269" s="387">
        <f t="shared" si="8"/>
        <v>340</v>
      </c>
      <c r="T269" s="402"/>
      <c r="U269" s="402"/>
      <c r="V269" s="402" t="s">
        <v>937</v>
      </c>
      <c r="W269" s="402" t="s">
        <v>937</v>
      </c>
      <c r="X269" s="402" t="s">
        <v>937</v>
      </c>
      <c r="Y269" s="402" t="s">
        <v>937</v>
      </c>
      <c r="Z269" s="402" t="s">
        <v>937</v>
      </c>
      <c r="AA269" s="44" t="s">
        <v>937</v>
      </c>
      <c r="AB269" s="44" t="s">
        <v>936</v>
      </c>
      <c r="AC269" s="44" t="s">
        <v>940</v>
      </c>
      <c r="AD269" s="44" t="s">
        <v>6858</v>
      </c>
      <c r="AE269" s="44" t="s">
        <v>6859</v>
      </c>
      <c r="AF269" s="334" t="s">
        <v>9007</v>
      </c>
      <c r="AG269" s="44" t="s">
        <v>6860</v>
      </c>
      <c r="AH269" s="44" t="s">
        <v>1826</v>
      </c>
      <c r="AI269" s="44" t="s">
        <v>9008</v>
      </c>
      <c r="AJ269" s="392" t="s">
        <v>2622</v>
      </c>
      <c r="AK269" s="392" t="s">
        <v>3875</v>
      </c>
      <c r="AL269" s="392" t="s">
        <v>2622</v>
      </c>
      <c r="AM269" s="392" t="s">
        <v>3875</v>
      </c>
      <c r="AN269" s="392" t="s">
        <v>2622</v>
      </c>
      <c r="AO269" s="392" t="s">
        <v>3875</v>
      </c>
      <c r="AP269" s="392" t="s">
        <v>1153</v>
      </c>
      <c r="AQ269" s="392" t="s">
        <v>3875</v>
      </c>
      <c r="AR269" s="392" t="s">
        <v>1153</v>
      </c>
      <c r="AS269" s="392" t="s">
        <v>3875</v>
      </c>
      <c r="AT269" s="392" t="s">
        <v>1153</v>
      </c>
      <c r="AU269" s="392" t="s">
        <v>3875</v>
      </c>
      <c r="AV269" s="392" t="s">
        <v>1153</v>
      </c>
      <c r="AW269" s="392" t="s">
        <v>3875</v>
      </c>
      <c r="AX269" s="392" t="s">
        <v>1153</v>
      </c>
      <c r="AY269" s="392" t="s">
        <v>3875</v>
      </c>
      <c r="AZ269" s="269" t="s">
        <v>1330</v>
      </c>
      <c r="BA269" s="336">
        <v>44070</v>
      </c>
      <c r="BB269" s="269" t="s">
        <v>4393</v>
      </c>
      <c r="BC269" s="336">
        <v>43991</v>
      </c>
      <c r="BD269" s="44" t="s">
        <v>6861</v>
      </c>
      <c r="BE269" s="44" t="s">
        <v>9009</v>
      </c>
      <c r="BF269" s="44" t="s">
        <v>2300</v>
      </c>
      <c r="BG269" s="44" t="s">
        <v>2301</v>
      </c>
      <c r="BH269" s="280" t="s">
        <v>1889</v>
      </c>
      <c r="BI269" s="340" t="s">
        <v>2587</v>
      </c>
      <c r="BJ269" s="345" t="s">
        <v>4929</v>
      </c>
      <c r="BO269" s="253" t="s">
        <v>5270</v>
      </c>
      <c r="BP269" s="405" t="s">
        <v>5312</v>
      </c>
      <c r="BQ269" s="405" t="s">
        <v>5313</v>
      </c>
      <c r="BR269" s="405"/>
    </row>
    <row r="270" spans="1:70" s="298" customFormat="1" ht="115.5" hidden="1" customHeight="1">
      <c r="A270" s="342" t="s">
        <v>1518</v>
      </c>
      <c r="B270" s="253" t="s">
        <v>1325</v>
      </c>
      <c r="C270" s="328">
        <v>43630</v>
      </c>
      <c r="D270" s="328" t="s">
        <v>4307</v>
      </c>
      <c r="E270" s="342" t="s">
        <v>1025</v>
      </c>
      <c r="F270" s="404" t="s">
        <v>6846</v>
      </c>
      <c r="G270" s="44" t="s">
        <v>613</v>
      </c>
      <c r="H270" s="44" t="s">
        <v>614</v>
      </c>
      <c r="I270" s="301" t="s">
        <v>9006</v>
      </c>
      <c r="J270" s="327" t="s">
        <v>619</v>
      </c>
      <c r="K270" s="340">
        <v>4</v>
      </c>
      <c r="L270" s="829">
        <v>43801</v>
      </c>
      <c r="M270" s="829">
        <v>44185</v>
      </c>
      <c r="N270" s="275">
        <f>+WEEKNUM(M270-L270)</f>
        <v>3</v>
      </c>
      <c r="O270" s="389">
        <v>4</v>
      </c>
      <c r="P270" s="402" t="s">
        <v>29</v>
      </c>
      <c r="Q270" s="402"/>
      <c r="R270" s="44" t="s">
        <v>6862</v>
      </c>
      <c r="S270" s="387">
        <f t="shared" si="8"/>
        <v>304</v>
      </c>
      <c r="T270" s="402"/>
      <c r="U270" s="402"/>
      <c r="V270" s="402" t="s">
        <v>937</v>
      </c>
      <c r="W270" s="402" t="s">
        <v>937</v>
      </c>
      <c r="X270" s="402" t="s">
        <v>937</v>
      </c>
      <c r="Y270" s="402" t="s">
        <v>937</v>
      </c>
      <c r="Z270" s="402" t="s">
        <v>937</v>
      </c>
      <c r="AA270" s="44" t="s">
        <v>937</v>
      </c>
      <c r="AB270" s="44" t="s">
        <v>936</v>
      </c>
      <c r="AC270" s="44" t="s">
        <v>940</v>
      </c>
      <c r="AD270" s="44" t="s">
        <v>6858</v>
      </c>
      <c r="AE270" s="44" t="s">
        <v>6859</v>
      </c>
      <c r="AF270" s="334" t="s">
        <v>9007</v>
      </c>
      <c r="AG270" s="44" t="s">
        <v>6860</v>
      </c>
      <c r="AH270" s="44" t="s">
        <v>9010</v>
      </c>
      <c r="AI270" s="44" t="s">
        <v>6863</v>
      </c>
      <c r="AJ270" s="334" t="s">
        <v>9011</v>
      </c>
      <c r="AK270" s="44" t="s">
        <v>6864</v>
      </c>
      <c r="AL270" s="44" t="s">
        <v>2622</v>
      </c>
      <c r="AM270" s="44" t="s">
        <v>3656</v>
      </c>
      <c r="AN270" s="44" t="s">
        <v>2622</v>
      </c>
      <c r="AO270" s="44" t="s">
        <v>3656</v>
      </c>
      <c r="AP270" s="44" t="s">
        <v>1153</v>
      </c>
      <c r="AQ270" s="44" t="s">
        <v>3656</v>
      </c>
      <c r="AR270" s="44" t="s">
        <v>1153</v>
      </c>
      <c r="AS270" s="44" t="s">
        <v>3656</v>
      </c>
      <c r="AT270" s="44" t="s">
        <v>1153</v>
      </c>
      <c r="AU270" s="44" t="s">
        <v>3656</v>
      </c>
      <c r="AV270" s="44" t="s">
        <v>1153</v>
      </c>
      <c r="AW270" s="44" t="s">
        <v>3656</v>
      </c>
      <c r="AX270" s="44" t="s">
        <v>1153</v>
      </c>
      <c r="AY270" s="44" t="s">
        <v>3656</v>
      </c>
      <c r="AZ270" s="269" t="s">
        <v>902</v>
      </c>
      <c r="BA270" s="336">
        <v>44224</v>
      </c>
      <c r="BB270" s="269" t="s">
        <v>4393</v>
      </c>
      <c r="BC270" s="336">
        <v>44757</v>
      </c>
      <c r="BD270" s="44" t="s">
        <v>9005</v>
      </c>
      <c r="BE270" s="44" t="s">
        <v>5215</v>
      </c>
      <c r="BF270" s="44" t="s">
        <v>5659</v>
      </c>
      <c r="BG270" s="44" t="s">
        <v>5614</v>
      </c>
      <c r="BH270" s="280" t="s">
        <v>1889</v>
      </c>
      <c r="BI270" s="340" t="s">
        <v>2586</v>
      </c>
      <c r="BJ270" s="340"/>
      <c r="BO270" s="253" t="s">
        <v>5270</v>
      </c>
      <c r="BP270" s="405" t="s">
        <v>5312</v>
      </c>
      <c r="BQ270" s="405" t="s">
        <v>5313</v>
      </c>
      <c r="BR270" s="405"/>
    </row>
    <row r="271" spans="1:70" s="298" customFormat="1" ht="115.5" hidden="1" customHeight="1">
      <c r="A271" s="342" t="s">
        <v>1519</v>
      </c>
      <c r="B271" s="253" t="s">
        <v>1325</v>
      </c>
      <c r="C271" s="328">
        <v>43630</v>
      </c>
      <c r="D271" s="328" t="s">
        <v>4307</v>
      </c>
      <c r="E271" s="342" t="s">
        <v>1025</v>
      </c>
      <c r="F271" s="404" t="s">
        <v>6846</v>
      </c>
      <c r="G271" s="44" t="s">
        <v>613</v>
      </c>
      <c r="H271" s="44" t="s">
        <v>620</v>
      </c>
      <c r="I271" s="301" t="s">
        <v>621</v>
      </c>
      <c r="J271" s="332" t="s">
        <v>622</v>
      </c>
      <c r="K271" s="340">
        <v>1</v>
      </c>
      <c r="L271" s="829">
        <v>43668</v>
      </c>
      <c r="M271" s="829">
        <v>43830</v>
      </c>
      <c r="N271" s="275">
        <f t="shared" si="9"/>
        <v>24</v>
      </c>
      <c r="O271" s="407">
        <v>0</v>
      </c>
      <c r="P271" s="402" t="s">
        <v>29</v>
      </c>
      <c r="Q271" s="402" t="s">
        <v>626</v>
      </c>
      <c r="R271" s="44" t="s">
        <v>6865</v>
      </c>
      <c r="S271" s="387">
        <f t="shared" si="8"/>
        <v>291</v>
      </c>
      <c r="T271" s="402"/>
      <c r="U271" s="402"/>
      <c r="V271" s="402" t="s">
        <v>937</v>
      </c>
      <c r="W271" s="402" t="s">
        <v>937</v>
      </c>
      <c r="X271" s="402" t="s">
        <v>937</v>
      </c>
      <c r="Y271" s="402" t="s">
        <v>937</v>
      </c>
      <c r="Z271" s="402" t="s">
        <v>937</v>
      </c>
      <c r="AA271" s="44" t="s">
        <v>937</v>
      </c>
      <c r="AB271" s="44" t="s">
        <v>936</v>
      </c>
      <c r="AC271" s="44" t="s">
        <v>940</v>
      </c>
      <c r="AD271" s="408" t="s">
        <v>6866</v>
      </c>
      <c r="AE271" s="409" t="s">
        <v>6867</v>
      </c>
      <c r="AF271" s="392" t="s">
        <v>9012</v>
      </c>
      <c r="AG271" s="392" t="s">
        <v>6868</v>
      </c>
      <c r="AH271" s="392" t="s">
        <v>1825</v>
      </c>
      <c r="AI271" s="44" t="s">
        <v>9013</v>
      </c>
      <c r="AJ271" s="392" t="s">
        <v>2622</v>
      </c>
      <c r="AK271" s="392" t="s">
        <v>3875</v>
      </c>
      <c r="AL271" s="392" t="s">
        <v>2622</v>
      </c>
      <c r="AM271" s="392" t="s">
        <v>3875</v>
      </c>
      <c r="AN271" s="392" t="s">
        <v>2622</v>
      </c>
      <c r="AO271" s="392" t="s">
        <v>3875</v>
      </c>
      <c r="AP271" s="392" t="s">
        <v>1153</v>
      </c>
      <c r="AQ271" s="392" t="s">
        <v>3875</v>
      </c>
      <c r="AR271" s="392" t="s">
        <v>1153</v>
      </c>
      <c r="AS271" s="392" t="s">
        <v>3875</v>
      </c>
      <c r="AT271" s="392" t="s">
        <v>1153</v>
      </c>
      <c r="AU271" s="392" t="s">
        <v>3875</v>
      </c>
      <c r="AV271" s="392" t="s">
        <v>1153</v>
      </c>
      <c r="AW271" s="392" t="s">
        <v>3875</v>
      </c>
      <c r="AX271" s="392" t="s">
        <v>1153</v>
      </c>
      <c r="AY271" s="392" t="s">
        <v>3875</v>
      </c>
      <c r="AZ271" s="269" t="s">
        <v>1331</v>
      </c>
      <c r="BA271" s="336">
        <v>44070</v>
      </c>
      <c r="BB271" s="269" t="s">
        <v>4393</v>
      </c>
      <c r="BC271" s="336">
        <v>43991</v>
      </c>
      <c r="BD271" s="301" t="s">
        <v>6869</v>
      </c>
      <c r="BE271" s="332" t="s">
        <v>1158</v>
      </c>
      <c r="BF271" s="44" t="s">
        <v>2300</v>
      </c>
      <c r="BG271" s="44" t="s">
        <v>2301</v>
      </c>
      <c r="BH271" s="280" t="s">
        <v>1889</v>
      </c>
      <c r="BI271" s="340" t="s">
        <v>2587</v>
      </c>
      <c r="BJ271" s="345" t="s">
        <v>4927</v>
      </c>
      <c r="BO271" s="253" t="s">
        <v>5270</v>
      </c>
      <c r="BP271" s="405" t="s">
        <v>5312</v>
      </c>
      <c r="BQ271" s="405" t="s">
        <v>5313</v>
      </c>
      <c r="BR271" s="405"/>
    </row>
    <row r="272" spans="1:70" s="298" customFormat="1" ht="115.5" hidden="1" customHeight="1">
      <c r="A272" s="342" t="s">
        <v>1520</v>
      </c>
      <c r="B272" s="253" t="s">
        <v>1325</v>
      </c>
      <c r="C272" s="328">
        <v>43630</v>
      </c>
      <c r="D272" s="328" t="s">
        <v>4308</v>
      </c>
      <c r="E272" s="342" t="s">
        <v>1114</v>
      </c>
      <c r="F272" s="404" t="s">
        <v>9014</v>
      </c>
      <c r="G272" s="301" t="s">
        <v>9015</v>
      </c>
      <c r="H272" s="44" t="s">
        <v>623</v>
      </c>
      <c r="I272" s="44" t="s">
        <v>624</v>
      </c>
      <c r="J272" s="44" t="s">
        <v>625</v>
      </c>
      <c r="K272" s="345">
        <v>1</v>
      </c>
      <c r="L272" s="829">
        <v>43710</v>
      </c>
      <c r="M272" s="829">
        <v>43769</v>
      </c>
      <c r="N272" s="275">
        <f t="shared" si="9"/>
        <v>9</v>
      </c>
      <c r="O272" s="389">
        <v>1</v>
      </c>
      <c r="P272" s="253" t="s">
        <v>116</v>
      </c>
      <c r="Q272" s="253" t="s">
        <v>626</v>
      </c>
      <c r="R272" s="44" t="s">
        <v>791</v>
      </c>
      <c r="S272" s="387">
        <f t="shared" si="8"/>
        <v>381</v>
      </c>
      <c r="T272" s="402"/>
      <c r="U272" s="402"/>
      <c r="V272" s="402" t="s">
        <v>937</v>
      </c>
      <c r="W272" s="402" t="s">
        <v>937</v>
      </c>
      <c r="X272" s="402" t="s">
        <v>937</v>
      </c>
      <c r="Y272" s="402" t="s">
        <v>937</v>
      </c>
      <c r="Z272" s="402" t="s">
        <v>937</v>
      </c>
      <c r="AA272" s="44" t="s">
        <v>937</v>
      </c>
      <c r="AB272" s="44" t="s">
        <v>936</v>
      </c>
      <c r="AC272" s="44" t="s">
        <v>940</v>
      </c>
      <c r="AD272" s="44" t="s">
        <v>6870</v>
      </c>
      <c r="AE272" s="44" t="s">
        <v>1120</v>
      </c>
      <c r="AF272" s="392" t="s">
        <v>1814</v>
      </c>
      <c r="AG272" s="392" t="s">
        <v>1824</v>
      </c>
      <c r="AH272" s="392" t="s">
        <v>1814</v>
      </c>
      <c r="AI272" s="392" t="s">
        <v>1824</v>
      </c>
      <c r="AJ272" s="392" t="s">
        <v>1824</v>
      </c>
      <c r="AK272" s="392" t="s">
        <v>1824</v>
      </c>
      <c r="AL272" s="392" t="s">
        <v>2622</v>
      </c>
      <c r="AM272" s="392" t="s">
        <v>1824</v>
      </c>
      <c r="AN272" s="392" t="s">
        <v>2622</v>
      </c>
      <c r="AO272" s="392" t="s">
        <v>1824</v>
      </c>
      <c r="AP272" s="392" t="s">
        <v>1153</v>
      </c>
      <c r="AQ272" s="392" t="s">
        <v>1824</v>
      </c>
      <c r="AR272" s="392" t="s">
        <v>1153</v>
      </c>
      <c r="AS272" s="392" t="s">
        <v>1824</v>
      </c>
      <c r="AT272" s="392" t="s">
        <v>1153</v>
      </c>
      <c r="AU272" s="392" t="s">
        <v>1824</v>
      </c>
      <c r="AV272" s="392" t="s">
        <v>1153</v>
      </c>
      <c r="AW272" s="392" t="s">
        <v>1824</v>
      </c>
      <c r="AX272" s="392" t="s">
        <v>1153</v>
      </c>
      <c r="AY272" s="392" t="s">
        <v>1824</v>
      </c>
      <c r="AZ272" s="269" t="s">
        <v>781</v>
      </c>
      <c r="BA272" s="328">
        <v>43829</v>
      </c>
      <c r="BB272" s="269" t="s">
        <v>954</v>
      </c>
      <c r="BC272" s="328">
        <v>43883</v>
      </c>
      <c r="BD272" s="44" t="s">
        <v>1339</v>
      </c>
      <c r="BE272" s="44" t="s">
        <v>1188</v>
      </c>
      <c r="BF272" s="44" t="s">
        <v>2302</v>
      </c>
      <c r="BG272" s="44" t="s">
        <v>4394</v>
      </c>
      <c r="BH272" s="280" t="s">
        <v>1888</v>
      </c>
      <c r="BI272" s="340" t="s">
        <v>1153</v>
      </c>
      <c r="BJ272" s="340" t="s">
        <v>1153</v>
      </c>
      <c r="BO272" s="253" t="s">
        <v>5266</v>
      </c>
      <c r="BP272" s="405" t="s">
        <v>5314</v>
      </c>
      <c r="BQ272" s="405" t="s">
        <v>5315</v>
      </c>
      <c r="BR272" s="405"/>
    </row>
    <row r="273" spans="1:275" s="298" customFormat="1" ht="115.5" hidden="1" customHeight="1">
      <c r="A273" s="342" t="s">
        <v>1521</v>
      </c>
      <c r="B273" s="253" t="s">
        <v>1325</v>
      </c>
      <c r="C273" s="328">
        <v>43630</v>
      </c>
      <c r="D273" s="328" t="s">
        <v>4308</v>
      </c>
      <c r="E273" s="342" t="s">
        <v>1026</v>
      </c>
      <c r="F273" s="404" t="s">
        <v>9016</v>
      </c>
      <c r="G273" s="44" t="s">
        <v>627</v>
      </c>
      <c r="H273" s="44" t="s">
        <v>628</v>
      </c>
      <c r="I273" s="44" t="s">
        <v>629</v>
      </c>
      <c r="J273" s="44" t="s">
        <v>625</v>
      </c>
      <c r="K273" s="345">
        <v>1</v>
      </c>
      <c r="L273" s="829">
        <v>43710</v>
      </c>
      <c r="M273" s="829">
        <v>43769</v>
      </c>
      <c r="N273" s="275">
        <f>+WEEKNUM(M273-L273)</f>
        <v>9</v>
      </c>
      <c r="O273" s="389">
        <v>1</v>
      </c>
      <c r="P273" s="402" t="s">
        <v>116</v>
      </c>
      <c r="Q273" s="402"/>
      <c r="R273" s="44" t="s">
        <v>791</v>
      </c>
      <c r="S273" s="387">
        <f t="shared" si="8"/>
        <v>381</v>
      </c>
      <c r="T273" s="402"/>
      <c r="U273" s="402"/>
      <c r="V273" s="402" t="s">
        <v>937</v>
      </c>
      <c r="W273" s="402" t="s">
        <v>937</v>
      </c>
      <c r="X273" s="402" t="s">
        <v>937</v>
      </c>
      <c r="Y273" s="402" t="s">
        <v>937</v>
      </c>
      <c r="Z273" s="402" t="s">
        <v>937</v>
      </c>
      <c r="AA273" s="44" t="s">
        <v>937</v>
      </c>
      <c r="AB273" s="44" t="s">
        <v>936</v>
      </c>
      <c r="AC273" s="44" t="s">
        <v>940</v>
      </c>
      <c r="AD273" s="334" t="s">
        <v>6871</v>
      </c>
      <c r="AE273" s="44" t="s">
        <v>1120</v>
      </c>
      <c r="AF273" s="392" t="s">
        <v>1814</v>
      </c>
      <c r="AG273" s="392" t="s">
        <v>1824</v>
      </c>
      <c r="AH273" s="392" t="s">
        <v>1814</v>
      </c>
      <c r="AI273" s="392" t="s">
        <v>1824</v>
      </c>
      <c r="AJ273" s="392" t="s">
        <v>1824</v>
      </c>
      <c r="AK273" s="392" t="s">
        <v>1824</v>
      </c>
      <c r="AL273" s="392" t="s">
        <v>2622</v>
      </c>
      <c r="AM273" s="392" t="s">
        <v>1824</v>
      </c>
      <c r="AN273" s="392" t="s">
        <v>2622</v>
      </c>
      <c r="AO273" s="392" t="s">
        <v>1824</v>
      </c>
      <c r="AP273" s="392" t="s">
        <v>1153</v>
      </c>
      <c r="AQ273" s="392" t="s">
        <v>1824</v>
      </c>
      <c r="AR273" s="392" t="s">
        <v>1153</v>
      </c>
      <c r="AS273" s="392" t="s">
        <v>1824</v>
      </c>
      <c r="AT273" s="392" t="s">
        <v>1153</v>
      </c>
      <c r="AU273" s="392" t="s">
        <v>1824</v>
      </c>
      <c r="AV273" s="392" t="s">
        <v>1153</v>
      </c>
      <c r="AW273" s="392" t="s">
        <v>1824</v>
      </c>
      <c r="AX273" s="392" t="s">
        <v>1153</v>
      </c>
      <c r="AY273" s="392" t="s">
        <v>1824</v>
      </c>
      <c r="AZ273" s="269" t="s">
        <v>781</v>
      </c>
      <c r="BA273" s="328">
        <v>43829</v>
      </c>
      <c r="BB273" s="269" t="s">
        <v>4393</v>
      </c>
      <c r="BC273" s="328">
        <v>43883</v>
      </c>
      <c r="BD273" s="44" t="s">
        <v>1340</v>
      </c>
      <c r="BE273" s="44" t="s">
        <v>1131</v>
      </c>
      <c r="BF273" s="44" t="s">
        <v>2302</v>
      </c>
      <c r="BG273" s="44" t="s">
        <v>4394</v>
      </c>
      <c r="BH273" s="280" t="s">
        <v>1889</v>
      </c>
      <c r="BI273" s="340" t="s">
        <v>2587</v>
      </c>
      <c r="BJ273" s="345" t="s">
        <v>2596</v>
      </c>
      <c r="BO273" s="253" t="s">
        <v>5266</v>
      </c>
      <c r="BP273" s="405" t="s">
        <v>9017</v>
      </c>
      <c r="BQ273" s="405"/>
      <c r="BR273" s="405"/>
    </row>
    <row r="274" spans="1:275" s="298" customFormat="1" ht="115.5" hidden="1" customHeight="1">
      <c r="A274" s="342" t="s">
        <v>1522</v>
      </c>
      <c r="B274" s="253" t="s">
        <v>1325</v>
      </c>
      <c r="C274" s="328">
        <v>43630</v>
      </c>
      <c r="D274" s="328" t="s">
        <v>4308</v>
      </c>
      <c r="E274" s="342" t="s">
        <v>1115</v>
      </c>
      <c r="F274" s="404" t="s">
        <v>6872</v>
      </c>
      <c r="G274" s="44" t="s">
        <v>630</v>
      </c>
      <c r="H274" s="44" t="s">
        <v>631</v>
      </c>
      <c r="I274" s="44" t="s">
        <v>632</v>
      </c>
      <c r="J274" s="44" t="s">
        <v>633</v>
      </c>
      <c r="K274" s="345">
        <v>1</v>
      </c>
      <c r="L274" s="829">
        <v>43678</v>
      </c>
      <c r="M274" s="829">
        <v>43830</v>
      </c>
      <c r="N274" s="275">
        <f t="shared" si="9"/>
        <v>22</v>
      </c>
      <c r="O274" s="389">
        <v>1</v>
      </c>
      <c r="P274" s="402" t="s">
        <v>24</v>
      </c>
      <c r="Q274" s="402" t="s">
        <v>1142</v>
      </c>
      <c r="R274" s="44" t="s">
        <v>6873</v>
      </c>
      <c r="S274" s="387">
        <f t="shared" si="8"/>
        <v>296</v>
      </c>
      <c r="T274" s="402"/>
      <c r="U274" s="402"/>
      <c r="V274" s="402" t="s">
        <v>937</v>
      </c>
      <c r="W274" s="402" t="s">
        <v>937</v>
      </c>
      <c r="X274" s="402" t="s">
        <v>937</v>
      </c>
      <c r="Y274" s="402" t="s">
        <v>937</v>
      </c>
      <c r="Z274" s="402" t="s">
        <v>937</v>
      </c>
      <c r="AA274" s="44" t="s">
        <v>937</v>
      </c>
      <c r="AB274" s="44" t="s">
        <v>936</v>
      </c>
      <c r="AC274" s="44" t="s">
        <v>940</v>
      </c>
      <c r="AD274" s="44" t="s">
        <v>792</v>
      </c>
      <c r="AE274" s="44" t="s">
        <v>6874</v>
      </c>
      <c r="AF274" s="44" t="s">
        <v>1820</v>
      </c>
      <c r="AG274" s="44" t="s">
        <v>1822</v>
      </c>
      <c r="AH274" s="44" t="s">
        <v>1820</v>
      </c>
      <c r="AI274" s="44" t="s">
        <v>1822</v>
      </c>
      <c r="AJ274" s="44" t="s">
        <v>1822</v>
      </c>
      <c r="AK274" s="44" t="s">
        <v>1822</v>
      </c>
      <c r="AL274" s="44" t="s">
        <v>2622</v>
      </c>
      <c r="AM274" s="44" t="s">
        <v>1822</v>
      </c>
      <c r="AN274" s="44" t="s">
        <v>2622</v>
      </c>
      <c r="AO274" s="44" t="s">
        <v>1822</v>
      </c>
      <c r="AP274" s="44" t="s">
        <v>1153</v>
      </c>
      <c r="AQ274" s="44" t="s">
        <v>1822</v>
      </c>
      <c r="AR274" s="44" t="s">
        <v>1153</v>
      </c>
      <c r="AS274" s="44" t="s">
        <v>1822</v>
      </c>
      <c r="AT274" s="44" t="s">
        <v>1153</v>
      </c>
      <c r="AU274" s="44" t="s">
        <v>1822</v>
      </c>
      <c r="AV274" s="44" t="s">
        <v>1153</v>
      </c>
      <c r="AW274" s="44" t="s">
        <v>1822</v>
      </c>
      <c r="AX274" s="44" t="s">
        <v>1153</v>
      </c>
      <c r="AY274" s="44" t="s">
        <v>1822</v>
      </c>
      <c r="AZ274" s="269" t="s">
        <v>781</v>
      </c>
      <c r="BA274" s="336">
        <v>43942</v>
      </c>
      <c r="BB274" s="269" t="s">
        <v>4393</v>
      </c>
      <c r="BC274" s="336">
        <v>43991</v>
      </c>
      <c r="BD274" s="301" t="s">
        <v>6814</v>
      </c>
      <c r="BE274" s="332" t="s">
        <v>1158</v>
      </c>
      <c r="BF274" s="44" t="s">
        <v>2300</v>
      </c>
      <c r="BG274" s="44" t="s">
        <v>2301</v>
      </c>
      <c r="BH274" s="280" t="s">
        <v>1889</v>
      </c>
      <c r="BI274" s="340" t="s">
        <v>2587</v>
      </c>
      <c r="BJ274" s="345" t="s">
        <v>2597</v>
      </c>
      <c r="BO274" s="405" t="s">
        <v>5278</v>
      </c>
      <c r="BP274" s="405" t="s">
        <v>5316</v>
      </c>
      <c r="BQ274" s="405"/>
      <c r="BR274" s="405"/>
    </row>
    <row r="275" spans="1:275" s="298" customFormat="1" ht="115.5" hidden="1" customHeight="1">
      <c r="A275" s="342" t="s">
        <v>1523</v>
      </c>
      <c r="B275" s="253" t="s">
        <v>1325</v>
      </c>
      <c r="C275" s="328">
        <v>43630</v>
      </c>
      <c r="D275" s="328" t="s">
        <v>4307</v>
      </c>
      <c r="E275" s="342" t="s">
        <v>1029</v>
      </c>
      <c r="F275" s="404" t="s">
        <v>6875</v>
      </c>
      <c r="G275" s="44" t="s">
        <v>9018</v>
      </c>
      <c r="H275" s="44" t="s">
        <v>634</v>
      </c>
      <c r="I275" s="44" t="s">
        <v>635</v>
      </c>
      <c r="J275" s="44" t="s">
        <v>636</v>
      </c>
      <c r="K275" s="340">
        <v>1</v>
      </c>
      <c r="L275" s="829">
        <v>43668</v>
      </c>
      <c r="M275" s="829">
        <v>43814</v>
      </c>
      <c r="N275" s="275">
        <f t="shared" si="9"/>
        <v>21</v>
      </c>
      <c r="O275" s="389">
        <v>1</v>
      </c>
      <c r="P275" s="402" t="s">
        <v>48</v>
      </c>
      <c r="Q275" s="402" t="s">
        <v>637</v>
      </c>
      <c r="R275" s="44" t="s">
        <v>815</v>
      </c>
      <c r="S275" s="387">
        <f t="shared" si="8"/>
        <v>197</v>
      </c>
      <c r="T275" s="402"/>
      <c r="U275" s="402"/>
      <c r="V275" s="402" t="s">
        <v>937</v>
      </c>
      <c r="W275" s="402" t="s">
        <v>937</v>
      </c>
      <c r="X275" s="402" t="s">
        <v>937</v>
      </c>
      <c r="Y275" s="402" t="s">
        <v>937</v>
      </c>
      <c r="Z275" s="402" t="s">
        <v>937</v>
      </c>
      <c r="AA275" s="44" t="s">
        <v>937</v>
      </c>
      <c r="AB275" s="44" t="s">
        <v>936</v>
      </c>
      <c r="AC275" s="44" t="s">
        <v>940</v>
      </c>
      <c r="AD275" s="44" t="s">
        <v>6876</v>
      </c>
      <c r="AE275" s="392" t="s">
        <v>1120</v>
      </c>
      <c r="AF275" s="392" t="s">
        <v>1814</v>
      </c>
      <c r="AG275" s="392" t="s">
        <v>1824</v>
      </c>
      <c r="AH275" s="392" t="s">
        <v>1814</v>
      </c>
      <c r="AI275" s="392" t="s">
        <v>1824</v>
      </c>
      <c r="AJ275" s="392" t="s">
        <v>1824</v>
      </c>
      <c r="AK275" s="392" t="s">
        <v>1824</v>
      </c>
      <c r="AL275" s="392" t="s">
        <v>2622</v>
      </c>
      <c r="AM275" s="392" t="s">
        <v>1824</v>
      </c>
      <c r="AN275" s="392" t="s">
        <v>2622</v>
      </c>
      <c r="AO275" s="392" t="s">
        <v>1824</v>
      </c>
      <c r="AP275" s="392" t="s">
        <v>1153</v>
      </c>
      <c r="AQ275" s="392" t="s">
        <v>1824</v>
      </c>
      <c r="AR275" s="392" t="s">
        <v>1153</v>
      </c>
      <c r="AS275" s="392" t="s">
        <v>1824</v>
      </c>
      <c r="AT275" s="392" t="s">
        <v>1153</v>
      </c>
      <c r="AU275" s="392" t="s">
        <v>1824</v>
      </c>
      <c r="AV275" s="392" t="s">
        <v>1153</v>
      </c>
      <c r="AW275" s="392" t="s">
        <v>1824</v>
      </c>
      <c r="AX275" s="392" t="s">
        <v>1153</v>
      </c>
      <c r="AY275" s="392" t="s">
        <v>1824</v>
      </c>
      <c r="AZ275" s="269" t="s">
        <v>781</v>
      </c>
      <c r="BA275" s="328">
        <v>43829</v>
      </c>
      <c r="BB275" s="269" t="s">
        <v>4393</v>
      </c>
      <c r="BC275" s="336">
        <v>43991</v>
      </c>
      <c r="BD275" s="301" t="s">
        <v>6814</v>
      </c>
      <c r="BE275" s="332" t="s">
        <v>1158</v>
      </c>
      <c r="BF275" s="44" t="s">
        <v>2300</v>
      </c>
      <c r="BG275" s="44" t="s">
        <v>2301</v>
      </c>
      <c r="BH275" s="280" t="s">
        <v>1889</v>
      </c>
      <c r="BI275" s="340" t="s">
        <v>2587</v>
      </c>
      <c r="BJ275" s="345" t="s">
        <v>2598</v>
      </c>
      <c r="BO275" s="405" t="s">
        <v>5278</v>
      </c>
      <c r="BP275" s="253" t="s">
        <v>5317</v>
      </c>
      <c r="BQ275" s="405"/>
      <c r="BR275" s="405"/>
    </row>
    <row r="276" spans="1:275" s="298" customFormat="1" ht="115.5" hidden="1" customHeight="1">
      <c r="A276" s="342" t="s">
        <v>1524</v>
      </c>
      <c r="B276" s="253" t="s">
        <v>1325</v>
      </c>
      <c r="C276" s="328">
        <v>43630</v>
      </c>
      <c r="D276" s="328" t="s">
        <v>4307</v>
      </c>
      <c r="E276" s="342" t="s">
        <v>1029</v>
      </c>
      <c r="F276" s="404" t="s">
        <v>6875</v>
      </c>
      <c r="G276" s="44" t="s">
        <v>9018</v>
      </c>
      <c r="H276" s="44" t="s">
        <v>638</v>
      </c>
      <c r="I276" s="44" t="s">
        <v>639</v>
      </c>
      <c r="J276" s="44" t="s">
        <v>640</v>
      </c>
      <c r="K276" s="340">
        <v>1</v>
      </c>
      <c r="L276" s="829">
        <v>43668</v>
      </c>
      <c r="M276" s="829">
        <v>43814</v>
      </c>
      <c r="N276" s="275">
        <f t="shared" si="9"/>
        <v>21</v>
      </c>
      <c r="O276" s="389">
        <v>1</v>
      </c>
      <c r="P276" s="402" t="s">
        <v>48</v>
      </c>
      <c r="Q276" s="402" t="s">
        <v>637</v>
      </c>
      <c r="R276" s="44" t="s">
        <v>1185</v>
      </c>
      <c r="S276" s="387">
        <f t="shared" si="8"/>
        <v>316</v>
      </c>
      <c r="T276" s="402"/>
      <c r="U276" s="402"/>
      <c r="V276" s="402" t="s">
        <v>937</v>
      </c>
      <c r="W276" s="402" t="s">
        <v>937</v>
      </c>
      <c r="X276" s="402" t="s">
        <v>937</v>
      </c>
      <c r="Y276" s="402" t="s">
        <v>937</v>
      </c>
      <c r="Z276" s="402" t="s">
        <v>937</v>
      </c>
      <c r="AA276" s="44" t="s">
        <v>937</v>
      </c>
      <c r="AB276" s="44" t="s">
        <v>936</v>
      </c>
      <c r="AC276" s="44" t="s">
        <v>940</v>
      </c>
      <c r="AD276" s="44" t="s">
        <v>6877</v>
      </c>
      <c r="AE276" s="392" t="s">
        <v>1120</v>
      </c>
      <c r="AF276" s="392" t="s">
        <v>1814</v>
      </c>
      <c r="AG276" s="392" t="s">
        <v>1824</v>
      </c>
      <c r="AH276" s="392" t="s">
        <v>1814</v>
      </c>
      <c r="AI276" s="392" t="s">
        <v>1824</v>
      </c>
      <c r="AJ276" s="392" t="s">
        <v>1824</v>
      </c>
      <c r="AK276" s="392" t="s">
        <v>1824</v>
      </c>
      <c r="AL276" s="392" t="s">
        <v>2622</v>
      </c>
      <c r="AM276" s="392" t="s">
        <v>1824</v>
      </c>
      <c r="AN276" s="392" t="s">
        <v>2622</v>
      </c>
      <c r="AO276" s="392" t="s">
        <v>1824</v>
      </c>
      <c r="AP276" s="392" t="s">
        <v>1153</v>
      </c>
      <c r="AQ276" s="392" t="s">
        <v>1824</v>
      </c>
      <c r="AR276" s="392" t="s">
        <v>1153</v>
      </c>
      <c r="AS276" s="392" t="s">
        <v>1824</v>
      </c>
      <c r="AT276" s="392" t="s">
        <v>1153</v>
      </c>
      <c r="AU276" s="392" t="s">
        <v>1824</v>
      </c>
      <c r="AV276" s="392" t="s">
        <v>1153</v>
      </c>
      <c r="AW276" s="392" t="s">
        <v>1824</v>
      </c>
      <c r="AX276" s="392" t="s">
        <v>1153</v>
      </c>
      <c r="AY276" s="392" t="s">
        <v>1824</v>
      </c>
      <c r="AZ276" s="269" t="s">
        <v>781</v>
      </c>
      <c r="BA276" s="328">
        <v>43829</v>
      </c>
      <c r="BB276" s="269" t="s">
        <v>4393</v>
      </c>
      <c r="BC276" s="336">
        <v>43991</v>
      </c>
      <c r="BD276" s="301" t="s">
        <v>6814</v>
      </c>
      <c r="BE276" s="332" t="s">
        <v>1158</v>
      </c>
      <c r="BF276" s="44" t="s">
        <v>2300</v>
      </c>
      <c r="BG276" s="44" t="s">
        <v>2301</v>
      </c>
      <c r="BH276" s="280" t="s">
        <v>1889</v>
      </c>
      <c r="BI276" s="340" t="s">
        <v>2587</v>
      </c>
      <c r="BJ276" s="345" t="s">
        <v>2598</v>
      </c>
      <c r="BO276" s="405" t="s">
        <v>5278</v>
      </c>
      <c r="BP276" s="253" t="s">
        <v>5317</v>
      </c>
      <c r="BQ276" s="405"/>
      <c r="BR276" s="405"/>
    </row>
    <row r="277" spans="1:275" s="298" customFormat="1" ht="115.5" hidden="1" customHeight="1">
      <c r="A277" s="342" t="s">
        <v>1525</v>
      </c>
      <c r="B277" s="253" t="s">
        <v>1325</v>
      </c>
      <c r="C277" s="328">
        <v>43630</v>
      </c>
      <c r="D277" s="328" t="s">
        <v>4307</v>
      </c>
      <c r="E277" s="342" t="s">
        <v>1029</v>
      </c>
      <c r="F277" s="404" t="s">
        <v>6875</v>
      </c>
      <c r="G277" s="44" t="s">
        <v>638</v>
      </c>
      <c r="H277" s="44" t="s">
        <v>639</v>
      </c>
      <c r="I277" s="44" t="s">
        <v>640</v>
      </c>
      <c r="J277" s="44" t="s">
        <v>779</v>
      </c>
      <c r="K277" s="340">
        <v>1</v>
      </c>
      <c r="L277" s="829">
        <v>43668</v>
      </c>
      <c r="M277" s="829">
        <v>43814</v>
      </c>
      <c r="N277" s="275">
        <f t="shared" si="9"/>
        <v>21</v>
      </c>
      <c r="O277" s="389">
        <v>1</v>
      </c>
      <c r="P277" s="402" t="s">
        <v>48</v>
      </c>
      <c r="Q277" s="402" t="s">
        <v>637</v>
      </c>
      <c r="R277" s="44" t="s">
        <v>1185</v>
      </c>
      <c r="S277" s="387">
        <f t="shared" si="8"/>
        <v>316</v>
      </c>
      <c r="T277" s="402"/>
      <c r="U277" s="402"/>
      <c r="V277" s="402" t="s">
        <v>937</v>
      </c>
      <c r="W277" s="402" t="s">
        <v>937</v>
      </c>
      <c r="X277" s="402" t="s">
        <v>937</v>
      </c>
      <c r="Y277" s="402" t="s">
        <v>937</v>
      </c>
      <c r="Z277" s="402" t="s">
        <v>937</v>
      </c>
      <c r="AA277" s="44" t="s">
        <v>937</v>
      </c>
      <c r="AB277" s="44" t="s">
        <v>936</v>
      </c>
      <c r="AC277" s="44" t="s">
        <v>940</v>
      </c>
      <c r="AD277" s="44" t="s">
        <v>6878</v>
      </c>
      <c r="AE277" s="392" t="s">
        <v>1120</v>
      </c>
      <c r="AF277" s="392" t="s">
        <v>1814</v>
      </c>
      <c r="AG277" s="392" t="s">
        <v>1824</v>
      </c>
      <c r="AH277" s="392" t="s">
        <v>1814</v>
      </c>
      <c r="AI277" s="392" t="s">
        <v>1824</v>
      </c>
      <c r="AJ277" s="392" t="s">
        <v>1824</v>
      </c>
      <c r="AK277" s="392" t="s">
        <v>1824</v>
      </c>
      <c r="AL277" s="392" t="s">
        <v>2622</v>
      </c>
      <c r="AM277" s="392" t="s">
        <v>1824</v>
      </c>
      <c r="AN277" s="392" t="s">
        <v>2622</v>
      </c>
      <c r="AO277" s="392" t="s">
        <v>1824</v>
      </c>
      <c r="AP277" s="392" t="s">
        <v>1153</v>
      </c>
      <c r="AQ277" s="392" t="s">
        <v>1824</v>
      </c>
      <c r="AR277" s="392" t="s">
        <v>1153</v>
      </c>
      <c r="AS277" s="392" t="s">
        <v>1824</v>
      </c>
      <c r="AT277" s="392" t="s">
        <v>1153</v>
      </c>
      <c r="AU277" s="392" t="s">
        <v>1824</v>
      </c>
      <c r="AV277" s="392" t="s">
        <v>1153</v>
      </c>
      <c r="AW277" s="392" t="s">
        <v>1824</v>
      </c>
      <c r="AX277" s="392" t="s">
        <v>1153</v>
      </c>
      <c r="AY277" s="392" t="s">
        <v>1824</v>
      </c>
      <c r="AZ277" s="269" t="s">
        <v>781</v>
      </c>
      <c r="BA277" s="328">
        <v>43829</v>
      </c>
      <c r="BB277" s="269" t="s">
        <v>4393</v>
      </c>
      <c r="BC277" s="336">
        <v>43991</v>
      </c>
      <c r="BD277" s="301" t="s">
        <v>6814</v>
      </c>
      <c r="BE277" s="332" t="s">
        <v>1158</v>
      </c>
      <c r="BF277" s="44" t="s">
        <v>2300</v>
      </c>
      <c r="BG277" s="44" t="s">
        <v>2301</v>
      </c>
      <c r="BH277" s="280" t="s">
        <v>1889</v>
      </c>
      <c r="BI277" s="340" t="s">
        <v>2587</v>
      </c>
      <c r="BJ277" s="345" t="s">
        <v>2598</v>
      </c>
      <c r="BO277" s="405" t="s">
        <v>5278</v>
      </c>
      <c r="BP277" s="253" t="s">
        <v>5317</v>
      </c>
      <c r="BQ277" s="405"/>
      <c r="BR277" s="405"/>
    </row>
    <row r="278" spans="1:275" s="298" customFormat="1" ht="115.5" hidden="1" customHeight="1">
      <c r="A278" s="342" t="s">
        <v>1526</v>
      </c>
      <c r="B278" s="253" t="s">
        <v>1325</v>
      </c>
      <c r="C278" s="328">
        <v>43630</v>
      </c>
      <c r="D278" s="328" t="s">
        <v>4307</v>
      </c>
      <c r="E278" s="342" t="s">
        <v>1029</v>
      </c>
      <c r="F278" s="404" t="s">
        <v>6875</v>
      </c>
      <c r="G278" s="44" t="s">
        <v>9018</v>
      </c>
      <c r="H278" s="44" t="s">
        <v>1290</v>
      </c>
      <c r="I278" s="44" t="s">
        <v>641</v>
      </c>
      <c r="J278" s="44" t="s">
        <v>642</v>
      </c>
      <c r="K278" s="340">
        <v>1</v>
      </c>
      <c r="L278" s="829">
        <v>43668</v>
      </c>
      <c r="M278" s="829">
        <v>43814</v>
      </c>
      <c r="N278" s="275">
        <f t="shared" si="9"/>
        <v>21</v>
      </c>
      <c r="O278" s="389">
        <v>1</v>
      </c>
      <c r="P278" s="402" t="s">
        <v>48</v>
      </c>
      <c r="Q278" s="402"/>
      <c r="R278" s="44" t="s">
        <v>6879</v>
      </c>
      <c r="S278" s="387">
        <f t="shared" si="8"/>
        <v>355</v>
      </c>
      <c r="T278" s="402"/>
      <c r="U278" s="402"/>
      <c r="V278" s="402" t="s">
        <v>937</v>
      </c>
      <c r="W278" s="402" t="s">
        <v>937</v>
      </c>
      <c r="X278" s="402" t="s">
        <v>937</v>
      </c>
      <c r="Y278" s="402" t="s">
        <v>937</v>
      </c>
      <c r="Z278" s="402" t="s">
        <v>937</v>
      </c>
      <c r="AA278" s="44" t="s">
        <v>937</v>
      </c>
      <c r="AB278" s="44" t="s">
        <v>936</v>
      </c>
      <c r="AC278" s="44" t="s">
        <v>940</v>
      </c>
      <c r="AD278" s="44" t="s">
        <v>6880</v>
      </c>
      <c r="AE278" s="44" t="s">
        <v>6881</v>
      </c>
      <c r="AF278" s="392" t="s">
        <v>9019</v>
      </c>
      <c r="AG278" s="392" t="s">
        <v>9020</v>
      </c>
      <c r="AH278" s="297" t="s">
        <v>1816</v>
      </c>
      <c r="AI278" s="44" t="s">
        <v>1812</v>
      </c>
      <c r="AJ278" s="44" t="s">
        <v>1812</v>
      </c>
      <c r="AK278" s="44" t="s">
        <v>1812</v>
      </c>
      <c r="AL278" s="44" t="s">
        <v>2622</v>
      </c>
      <c r="AM278" s="44" t="s">
        <v>1812</v>
      </c>
      <c r="AN278" s="44" t="s">
        <v>2622</v>
      </c>
      <c r="AO278" s="44" t="s">
        <v>1812</v>
      </c>
      <c r="AP278" s="44" t="s">
        <v>1153</v>
      </c>
      <c r="AQ278" s="44" t="s">
        <v>1812</v>
      </c>
      <c r="AR278" s="44" t="s">
        <v>1153</v>
      </c>
      <c r="AS278" s="44" t="s">
        <v>1812</v>
      </c>
      <c r="AT278" s="44" t="s">
        <v>1153</v>
      </c>
      <c r="AU278" s="44" t="s">
        <v>1812</v>
      </c>
      <c r="AV278" s="44" t="s">
        <v>1153</v>
      </c>
      <c r="AW278" s="44" t="s">
        <v>1812</v>
      </c>
      <c r="AX278" s="44" t="s">
        <v>1153</v>
      </c>
      <c r="AY278" s="44" t="s">
        <v>1812</v>
      </c>
      <c r="AZ278" s="269" t="s">
        <v>902</v>
      </c>
      <c r="BA278" s="336">
        <v>44021</v>
      </c>
      <c r="BB278" s="269" t="s">
        <v>4393</v>
      </c>
      <c r="BC278" s="336">
        <v>43991</v>
      </c>
      <c r="BD278" s="301" t="s">
        <v>6814</v>
      </c>
      <c r="BE278" s="332" t="s">
        <v>1158</v>
      </c>
      <c r="BF278" s="44" t="s">
        <v>2300</v>
      </c>
      <c r="BG278" s="44" t="s">
        <v>2301</v>
      </c>
      <c r="BH278" s="280" t="s">
        <v>1889</v>
      </c>
      <c r="BI278" s="340" t="s">
        <v>2587</v>
      </c>
      <c r="BJ278" s="345" t="s">
        <v>2598</v>
      </c>
      <c r="BO278" s="405" t="s">
        <v>5278</v>
      </c>
      <c r="BP278" s="253" t="s">
        <v>5317</v>
      </c>
      <c r="BQ278" s="405"/>
      <c r="BR278" s="405"/>
    </row>
    <row r="279" spans="1:275" s="298" customFormat="1" ht="115.5" hidden="1" customHeight="1">
      <c r="A279" s="342" t="s">
        <v>1527</v>
      </c>
      <c r="B279" s="253" t="s">
        <v>1325</v>
      </c>
      <c r="C279" s="328">
        <v>43630</v>
      </c>
      <c r="D279" s="328" t="s">
        <v>4307</v>
      </c>
      <c r="E279" s="342" t="s">
        <v>1030</v>
      </c>
      <c r="F279" s="404" t="s">
        <v>6882</v>
      </c>
      <c r="G279" s="44" t="s">
        <v>643</v>
      </c>
      <c r="H279" s="44" t="s">
        <v>644</v>
      </c>
      <c r="I279" s="44" t="s">
        <v>645</v>
      </c>
      <c r="J279" s="44" t="s">
        <v>625</v>
      </c>
      <c r="K279" s="345">
        <v>1</v>
      </c>
      <c r="L279" s="829">
        <v>43710</v>
      </c>
      <c r="M279" s="829">
        <v>43769</v>
      </c>
      <c r="N279" s="275">
        <f t="shared" si="9"/>
        <v>9</v>
      </c>
      <c r="O279" s="389">
        <v>1</v>
      </c>
      <c r="P279" s="402" t="s">
        <v>116</v>
      </c>
      <c r="Q279" s="402"/>
      <c r="R279" s="44" t="s">
        <v>6883</v>
      </c>
      <c r="S279" s="387">
        <f t="shared" si="8"/>
        <v>390</v>
      </c>
      <c r="T279" s="402"/>
      <c r="U279" s="402"/>
      <c r="V279" s="402" t="s">
        <v>937</v>
      </c>
      <c r="W279" s="402" t="s">
        <v>937</v>
      </c>
      <c r="X279" s="402" t="s">
        <v>937</v>
      </c>
      <c r="Y279" s="402" t="s">
        <v>937</v>
      </c>
      <c r="Z279" s="402" t="s">
        <v>937</v>
      </c>
      <c r="AA279" s="44" t="s">
        <v>937</v>
      </c>
      <c r="AB279" s="44" t="s">
        <v>936</v>
      </c>
      <c r="AC279" s="44" t="s">
        <v>940</v>
      </c>
      <c r="AD279" s="44" t="s">
        <v>6884</v>
      </c>
      <c r="AE279" s="44" t="s">
        <v>1120</v>
      </c>
      <c r="AF279" s="392" t="s">
        <v>1814</v>
      </c>
      <c r="AG279" s="392" t="s">
        <v>1824</v>
      </c>
      <c r="AH279" s="392" t="s">
        <v>1814</v>
      </c>
      <c r="AI279" s="392" t="s">
        <v>1824</v>
      </c>
      <c r="AJ279" s="392" t="s">
        <v>1824</v>
      </c>
      <c r="AK279" s="392" t="s">
        <v>1824</v>
      </c>
      <c r="AL279" s="392" t="s">
        <v>2622</v>
      </c>
      <c r="AM279" s="392" t="s">
        <v>1824</v>
      </c>
      <c r="AN279" s="392" t="s">
        <v>2622</v>
      </c>
      <c r="AO279" s="392" t="s">
        <v>1824</v>
      </c>
      <c r="AP279" s="392" t="s">
        <v>1153</v>
      </c>
      <c r="AQ279" s="392" t="s">
        <v>1824</v>
      </c>
      <c r="AR279" s="392" t="s">
        <v>1153</v>
      </c>
      <c r="AS279" s="392" t="s">
        <v>1824</v>
      </c>
      <c r="AT279" s="392" t="s">
        <v>1153</v>
      </c>
      <c r="AU279" s="392" t="s">
        <v>1824</v>
      </c>
      <c r="AV279" s="392" t="s">
        <v>1153</v>
      </c>
      <c r="AW279" s="392" t="s">
        <v>1824</v>
      </c>
      <c r="AX279" s="392" t="s">
        <v>1153</v>
      </c>
      <c r="AY279" s="392" t="s">
        <v>1824</v>
      </c>
      <c r="AZ279" s="269" t="s">
        <v>902</v>
      </c>
      <c r="BA279" s="328">
        <v>43851</v>
      </c>
      <c r="BB279" s="269" t="s">
        <v>4393</v>
      </c>
      <c r="BC279" s="328">
        <v>43883</v>
      </c>
      <c r="BD279" s="44" t="s">
        <v>1341</v>
      </c>
      <c r="BE279" s="44" t="s">
        <v>1132</v>
      </c>
      <c r="BF279" s="44" t="s">
        <v>2302</v>
      </c>
      <c r="BG279" s="44" t="s">
        <v>4394</v>
      </c>
      <c r="BH279" s="280" t="s">
        <v>1889</v>
      </c>
      <c r="BI279" s="340" t="s">
        <v>2587</v>
      </c>
      <c r="BJ279" s="345" t="s">
        <v>2597</v>
      </c>
      <c r="BO279" s="405" t="s">
        <v>5278</v>
      </c>
      <c r="BP279" s="253" t="s">
        <v>5318</v>
      </c>
      <c r="BQ279" s="405"/>
      <c r="BR279" s="405"/>
    </row>
    <row r="280" spans="1:275" s="298" customFormat="1" ht="115.5" hidden="1" customHeight="1">
      <c r="A280" s="342" t="s">
        <v>1528</v>
      </c>
      <c r="B280" s="253" t="s">
        <v>1325</v>
      </c>
      <c r="C280" s="328">
        <v>43630</v>
      </c>
      <c r="D280" s="328" t="s">
        <v>4307</v>
      </c>
      <c r="E280" s="342" t="s">
        <v>1030</v>
      </c>
      <c r="F280" s="404" t="s">
        <v>6882</v>
      </c>
      <c r="G280" s="44" t="s">
        <v>643</v>
      </c>
      <c r="H280" s="44" t="s">
        <v>646</v>
      </c>
      <c r="I280" s="44" t="s">
        <v>647</v>
      </c>
      <c r="J280" s="44" t="s">
        <v>648</v>
      </c>
      <c r="K280" s="345">
        <v>1</v>
      </c>
      <c r="L280" s="829">
        <v>43710</v>
      </c>
      <c r="M280" s="829">
        <v>43738</v>
      </c>
      <c r="N280" s="275">
        <f t="shared" si="9"/>
        <v>4</v>
      </c>
      <c r="O280" s="389">
        <v>1</v>
      </c>
      <c r="P280" s="253" t="s">
        <v>116</v>
      </c>
      <c r="Q280" s="402"/>
      <c r="R280" s="44" t="s">
        <v>6885</v>
      </c>
      <c r="S280" s="387">
        <f t="shared" si="8"/>
        <v>301</v>
      </c>
      <c r="T280" s="402"/>
      <c r="U280" s="402"/>
      <c r="V280" s="402" t="s">
        <v>937</v>
      </c>
      <c r="W280" s="402" t="s">
        <v>937</v>
      </c>
      <c r="X280" s="402" t="s">
        <v>937</v>
      </c>
      <c r="Y280" s="402" t="s">
        <v>937</v>
      </c>
      <c r="Z280" s="402" t="s">
        <v>937</v>
      </c>
      <c r="AA280" s="44" t="s">
        <v>937</v>
      </c>
      <c r="AB280" s="44" t="s">
        <v>936</v>
      </c>
      <c r="AC280" s="44" t="s">
        <v>940</v>
      </c>
      <c r="AD280" s="44" t="s">
        <v>6886</v>
      </c>
      <c r="AE280" s="44" t="s">
        <v>1120</v>
      </c>
      <c r="AF280" s="392" t="s">
        <v>1814</v>
      </c>
      <c r="AG280" s="392" t="s">
        <v>1824</v>
      </c>
      <c r="AH280" s="392" t="s">
        <v>1814</v>
      </c>
      <c r="AI280" s="392" t="s">
        <v>1824</v>
      </c>
      <c r="AJ280" s="392" t="s">
        <v>1824</v>
      </c>
      <c r="AK280" s="392" t="s">
        <v>1824</v>
      </c>
      <c r="AL280" s="392" t="s">
        <v>2622</v>
      </c>
      <c r="AM280" s="392" t="s">
        <v>1824</v>
      </c>
      <c r="AN280" s="392" t="s">
        <v>2622</v>
      </c>
      <c r="AO280" s="392" t="s">
        <v>1824</v>
      </c>
      <c r="AP280" s="392" t="s">
        <v>1153</v>
      </c>
      <c r="AQ280" s="392" t="s">
        <v>1824</v>
      </c>
      <c r="AR280" s="392" t="s">
        <v>1153</v>
      </c>
      <c r="AS280" s="392" t="s">
        <v>1824</v>
      </c>
      <c r="AT280" s="392" t="s">
        <v>1153</v>
      </c>
      <c r="AU280" s="392" t="s">
        <v>1824</v>
      </c>
      <c r="AV280" s="392" t="s">
        <v>1153</v>
      </c>
      <c r="AW280" s="392" t="s">
        <v>1824</v>
      </c>
      <c r="AX280" s="392" t="s">
        <v>1153</v>
      </c>
      <c r="AY280" s="392" t="s">
        <v>1824</v>
      </c>
      <c r="AZ280" s="269" t="s">
        <v>902</v>
      </c>
      <c r="BA280" s="328">
        <v>43851</v>
      </c>
      <c r="BB280" s="269" t="s">
        <v>4393</v>
      </c>
      <c r="BC280" s="328">
        <v>43883</v>
      </c>
      <c r="BD280" s="44" t="s">
        <v>1341</v>
      </c>
      <c r="BE280" s="44" t="s">
        <v>1132</v>
      </c>
      <c r="BF280" s="44" t="s">
        <v>2302</v>
      </c>
      <c r="BG280" s="44" t="s">
        <v>4394</v>
      </c>
      <c r="BH280" s="280" t="s">
        <v>1889</v>
      </c>
      <c r="BI280" s="340" t="s">
        <v>2587</v>
      </c>
      <c r="BJ280" s="345" t="s">
        <v>2597</v>
      </c>
      <c r="BO280" s="405" t="s">
        <v>5278</v>
      </c>
      <c r="BP280" s="253" t="s">
        <v>5318</v>
      </c>
      <c r="BQ280" s="405"/>
      <c r="BR280" s="405"/>
    </row>
    <row r="281" spans="1:275" s="298" customFormat="1" ht="115.5" hidden="1" customHeight="1">
      <c r="A281" s="342" t="s">
        <v>1529</v>
      </c>
      <c r="B281" s="253" t="s">
        <v>1325</v>
      </c>
      <c r="C281" s="328">
        <v>43630</v>
      </c>
      <c r="D281" s="328" t="s">
        <v>4307</v>
      </c>
      <c r="E281" s="342" t="s">
        <v>1030</v>
      </c>
      <c r="F281" s="404" t="s">
        <v>6882</v>
      </c>
      <c r="G281" s="44" t="s">
        <v>643</v>
      </c>
      <c r="H281" s="44" t="s">
        <v>649</v>
      </c>
      <c r="I281" s="44" t="s">
        <v>594</v>
      </c>
      <c r="J281" s="44" t="s">
        <v>586</v>
      </c>
      <c r="K281" s="345">
        <v>1</v>
      </c>
      <c r="L281" s="829">
        <v>43710</v>
      </c>
      <c r="M281" s="829">
        <v>43738</v>
      </c>
      <c r="N281" s="275">
        <f t="shared" si="9"/>
        <v>4</v>
      </c>
      <c r="O281" s="389">
        <v>1</v>
      </c>
      <c r="P281" s="402" t="s">
        <v>116</v>
      </c>
      <c r="Q281" s="402"/>
      <c r="R281" s="44" t="s">
        <v>816</v>
      </c>
      <c r="S281" s="387">
        <f t="shared" si="8"/>
        <v>380</v>
      </c>
      <c r="T281" s="402"/>
      <c r="U281" s="402"/>
      <c r="V281" s="402" t="s">
        <v>937</v>
      </c>
      <c r="W281" s="402" t="s">
        <v>937</v>
      </c>
      <c r="X281" s="402" t="s">
        <v>937</v>
      </c>
      <c r="Y281" s="402" t="s">
        <v>937</v>
      </c>
      <c r="Z281" s="402" t="s">
        <v>937</v>
      </c>
      <c r="AA281" s="44" t="s">
        <v>937</v>
      </c>
      <c r="AB281" s="44" t="s">
        <v>936</v>
      </c>
      <c r="AC281" s="44" t="s">
        <v>940</v>
      </c>
      <c r="AD281" s="44" t="s">
        <v>6887</v>
      </c>
      <c r="AE281" s="44" t="s">
        <v>1120</v>
      </c>
      <c r="AF281" s="392" t="s">
        <v>1814</v>
      </c>
      <c r="AG281" s="392" t="s">
        <v>1824</v>
      </c>
      <c r="AH281" s="392" t="s">
        <v>1814</v>
      </c>
      <c r="AI281" s="392" t="s">
        <v>1824</v>
      </c>
      <c r="AJ281" s="392" t="s">
        <v>1824</v>
      </c>
      <c r="AK281" s="392" t="s">
        <v>1824</v>
      </c>
      <c r="AL281" s="392" t="s">
        <v>2622</v>
      </c>
      <c r="AM281" s="392" t="s">
        <v>1824</v>
      </c>
      <c r="AN281" s="392" t="s">
        <v>2622</v>
      </c>
      <c r="AO281" s="392" t="s">
        <v>1824</v>
      </c>
      <c r="AP281" s="392" t="s">
        <v>1153</v>
      </c>
      <c r="AQ281" s="392" t="s">
        <v>1824</v>
      </c>
      <c r="AR281" s="392" t="s">
        <v>1153</v>
      </c>
      <c r="AS281" s="392" t="s">
        <v>1824</v>
      </c>
      <c r="AT281" s="392" t="s">
        <v>1153</v>
      </c>
      <c r="AU281" s="392" t="s">
        <v>1824</v>
      </c>
      <c r="AV281" s="392" t="s">
        <v>1153</v>
      </c>
      <c r="AW281" s="392" t="s">
        <v>1824</v>
      </c>
      <c r="AX281" s="392" t="s">
        <v>1153</v>
      </c>
      <c r="AY281" s="392" t="s">
        <v>1824</v>
      </c>
      <c r="AZ281" s="269" t="s">
        <v>781</v>
      </c>
      <c r="BA281" s="328">
        <v>43829</v>
      </c>
      <c r="BB281" s="269" t="s">
        <v>4393</v>
      </c>
      <c r="BC281" s="328">
        <v>43883</v>
      </c>
      <c r="BD281" s="44" t="s">
        <v>1342</v>
      </c>
      <c r="BE281" s="44" t="s">
        <v>1132</v>
      </c>
      <c r="BF281" s="44" t="s">
        <v>2302</v>
      </c>
      <c r="BG281" s="44" t="s">
        <v>4394</v>
      </c>
      <c r="BH281" s="280" t="s">
        <v>1889</v>
      </c>
      <c r="BI281" s="340" t="s">
        <v>2587</v>
      </c>
      <c r="BJ281" s="345" t="s">
        <v>2597</v>
      </c>
      <c r="BO281" s="405" t="s">
        <v>5278</v>
      </c>
      <c r="BP281" s="253" t="s">
        <v>5318</v>
      </c>
      <c r="BQ281" s="405"/>
      <c r="BR281" s="405"/>
    </row>
    <row r="282" spans="1:275" ht="115.5" hidden="1" customHeight="1">
      <c r="A282" s="342" t="s">
        <v>1530</v>
      </c>
      <c r="B282" s="253" t="s">
        <v>1325</v>
      </c>
      <c r="C282" s="328">
        <v>43630</v>
      </c>
      <c r="D282" s="328" t="s">
        <v>4308</v>
      </c>
      <c r="E282" s="342" t="s">
        <v>1031</v>
      </c>
      <c r="F282" s="404" t="s">
        <v>6888</v>
      </c>
      <c r="G282" s="44" t="s">
        <v>650</v>
      </c>
      <c r="H282" s="44" t="s">
        <v>651</v>
      </c>
      <c r="I282" s="44" t="s">
        <v>652</v>
      </c>
      <c r="J282" s="44" t="s">
        <v>648</v>
      </c>
      <c r="K282" s="345">
        <v>1</v>
      </c>
      <c r="L282" s="829">
        <v>43710</v>
      </c>
      <c r="M282" s="829">
        <v>43769</v>
      </c>
      <c r="N282" s="275">
        <f t="shared" si="9"/>
        <v>9</v>
      </c>
      <c r="O282" s="389">
        <v>1</v>
      </c>
      <c r="P282" s="402" t="s">
        <v>116</v>
      </c>
      <c r="Q282" s="402"/>
      <c r="R282" s="44" t="s">
        <v>6889</v>
      </c>
      <c r="S282" s="387">
        <f t="shared" si="8"/>
        <v>376</v>
      </c>
      <c r="T282" s="402"/>
      <c r="U282" s="402"/>
      <c r="V282" s="402" t="s">
        <v>937</v>
      </c>
      <c r="W282" s="402" t="s">
        <v>937</v>
      </c>
      <c r="X282" s="402" t="s">
        <v>937</v>
      </c>
      <c r="Y282" s="402" t="s">
        <v>937</v>
      </c>
      <c r="Z282" s="402" t="s">
        <v>937</v>
      </c>
      <c r="AA282" s="44" t="s">
        <v>937</v>
      </c>
      <c r="AB282" s="44" t="s">
        <v>936</v>
      </c>
      <c r="AC282" s="44" t="s">
        <v>940</v>
      </c>
      <c r="AD282" s="44" t="s">
        <v>6890</v>
      </c>
      <c r="AE282" s="44" t="s">
        <v>1129</v>
      </c>
      <c r="AF282" s="44" t="s">
        <v>1820</v>
      </c>
      <c r="AG282" s="44" t="s">
        <v>1822</v>
      </c>
      <c r="AH282" s="44" t="s">
        <v>1820</v>
      </c>
      <c r="AI282" s="44" t="s">
        <v>1822</v>
      </c>
      <c r="AJ282" s="44" t="s">
        <v>1822</v>
      </c>
      <c r="AK282" s="44" t="s">
        <v>1822</v>
      </c>
      <c r="AL282" s="44" t="s">
        <v>2622</v>
      </c>
      <c r="AM282" s="44" t="s">
        <v>1822</v>
      </c>
      <c r="AN282" s="44" t="s">
        <v>2622</v>
      </c>
      <c r="AO282" s="44" t="s">
        <v>1822</v>
      </c>
      <c r="AP282" s="44" t="s">
        <v>1153</v>
      </c>
      <c r="AQ282" s="44" t="s">
        <v>1822</v>
      </c>
      <c r="AR282" s="44" t="s">
        <v>1153</v>
      </c>
      <c r="AS282" s="44" t="s">
        <v>1822</v>
      </c>
      <c r="AT282" s="44" t="s">
        <v>1153</v>
      </c>
      <c r="AU282" s="44" t="s">
        <v>1822</v>
      </c>
      <c r="AV282" s="44" t="s">
        <v>1153</v>
      </c>
      <c r="AW282" s="44" t="s">
        <v>1822</v>
      </c>
      <c r="AX282" s="44" t="s">
        <v>1153</v>
      </c>
      <c r="AY282" s="44" t="s">
        <v>1822</v>
      </c>
      <c r="AZ282" s="269" t="s">
        <v>902</v>
      </c>
      <c r="BA282" s="328">
        <v>43941</v>
      </c>
      <c r="BB282" s="269" t="s">
        <v>954</v>
      </c>
      <c r="BC282" s="336">
        <v>43991</v>
      </c>
      <c r="BD282" s="332" t="s">
        <v>1336</v>
      </c>
      <c r="BE282" s="44" t="s">
        <v>1187</v>
      </c>
      <c r="BF282" s="44" t="s">
        <v>2300</v>
      </c>
      <c r="BG282" s="44" t="s">
        <v>2301</v>
      </c>
      <c r="BH282" s="280" t="s">
        <v>1888</v>
      </c>
      <c r="BI282" s="340" t="s">
        <v>1153</v>
      </c>
      <c r="BJ282" s="340" t="s">
        <v>1153</v>
      </c>
      <c r="BK282" s="298"/>
      <c r="BL282" s="298"/>
      <c r="BM282" s="298"/>
      <c r="BN282" s="298"/>
      <c r="BO282" s="405" t="s">
        <v>5278</v>
      </c>
      <c r="BP282" s="405" t="s">
        <v>5319</v>
      </c>
      <c r="BQ282" s="405"/>
      <c r="BR282" s="405"/>
      <c r="BS282" s="298"/>
      <c r="BT282" s="298"/>
      <c r="BU282" s="298"/>
      <c r="BV282" s="298"/>
      <c r="BW282" s="298"/>
      <c r="BX282" s="298"/>
      <c r="BY282" s="298"/>
      <c r="BZ282" s="298"/>
      <c r="CA282" s="298"/>
      <c r="CB282" s="298"/>
      <c r="CC282" s="298"/>
      <c r="CD282" s="298"/>
      <c r="CE282" s="298"/>
      <c r="CF282" s="298"/>
      <c r="CG282" s="298"/>
      <c r="CH282" s="298"/>
      <c r="CI282" s="298"/>
      <c r="CJ282" s="298"/>
      <c r="CK282" s="298"/>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298"/>
      <c r="DH282" s="298"/>
      <c r="DI282" s="298"/>
      <c r="DJ282" s="298"/>
      <c r="DK282" s="298"/>
      <c r="DL282" s="298"/>
      <c r="DM282" s="298"/>
      <c r="DN282" s="298"/>
      <c r="DO282" s="298"/>
      <c r="DP282" s="298"/>
      <c r="DQ282" s="298"/>
      <c r="DR282" s="298"/>
      <c r="DS282" s="298"/>
      <c r="DT282" s="298"/>
      <c r="DU282" s="298"/>
      <c r="DV282" s="298"/>
      <c r="DW282" s="298"/>
      <c r="DX282" s="298"/>
      <c r="DY282" s="298"/>
      <c r="DZ282" s="298"/>
      <c r="EA282" s="298"/>
      <c r="EB282" s="298"/>
      <c r="EC282" s="298"/>
      <c r="ED282" s="298"/>
      <c r="EE282" s="298"/>
      <c r="EF282" s="298"/>
      <c r="EG282" s="298"/>
      <c r="EH282" s="298"/>
      <c r="EI282" s="298"/>
      <c r="EJ282" s="298"/>
      <c r="EK282" s="298"/>
      <c r="EL282" s="298"/>
      <c r="EM282" s="298"/>
      <c r="EN282" s="298"/>
      <c r="EO282" s="298"/>
      <c r="EP282" s="298"/>
      <c r="EQ282" s="298"/>
      <c r="ER282" s="298"/>
      <c r="ES282" s="298"/>
      <c r="ET282" s="298"/>
      <c r="EU282" s="298"/>
      <c r="EV282" s="298"/>
      <c r="EW282" s="298"/>
      <c r="EX282" s="298"/>
      <c r="EY282" s="298"/>
      <c r="EZ282" s="298"/>
      <c r="FA282" s="298"/>
      <c r="FB282" s="298"/>
      <c r="FC282" s="298"/>
      <c r="FD282" s="298"/>
      <c r="FE282" s="298"/>
      <c r="FF282" s="298"/>
      <c r="FG282" s="298"/>
      <c r="FH282" s="298"/>
      <c r="FI282" s="298"/>
      <c r="FJ282" s="298"/>
      <c r="FK282" s="298"/>
      <c r="FL282" s="298"/>
      <c r="FM282" s="298"/>
      <c r="FN282" s="298"/>
      <c r="FO282" s="298"/>
      <c r="FP282" s="298"/>
      <c r="FQ282" s="298"/>
      <c r="FR282" s="298"/>
      <c r="FS282" s="298"/>
      <c r="FT282" s="298"/>
      <c r="FU282" s="298"/>
      <c r="FV282" s="298"/>
      <c r="FW282" s="298"/>
      <c r="FX282" s="298"/>
      <c r="FY282" s="298"/>
      <c r="FZ282" s="298"/>
      <c r="GA282" s="298"/>
      <c r="GB282" s="298"/>
      <c r="GC282" s="298"/>
      <c r="GD282" s="298"/>
      <c r="GE282" s="298"/>
      <c r="GF282" s="298"/>
      <c r="GG282" s="298"/>
      <c r="GH282" s="298"/>
      <c r="GI282" s="298"/>
      <c r="GJ282" s="298"/>
      <c r="GK282" s="298"/>
      <c r="GL282" s="298"/>
      <c r="GM282" s="298"/>
      <c r="GN282" s="298"/>
      <c r="GO282" s="298"/>
      <c r="GP282" s="298"/>
      <c r="GQ282" s="298"/>
      <c r="GR282" s="298"/>
      <c r="GS282" s="298"/>
      <c r="GT282" s="298"/>
      <c r="GU282" s="298"/>
      <c r="GV282" s="298"/>
      <c r="GW282" s="298"/>
      <c r="GX282" s="298"/>
      <c r="GY282" s="298"/>
      <c r="GZ282" s="298"/>
      <c r="HA282" s="298"/>
      <c r="HB282" s="298"/>
      <c r="HC282" s="298"/>
      <c r="HD282" s="298"/>
      <c r="HE282" s="298"/>
      <c r="HF282" s="298"/>
      <c r="HG282" s="298"/>
      <c r="HH282" s="298"/>
      <c r="HI282" s="298"/>
      <c r="HJ282" s="298"/>
      <c r="HK282" s="298"/>
      <c r="HL282" s="298"/>
      <c r="HM282" s="298"/>
      <c r="HN282" s="298"/>
      <c r="HO282" s="298"/>
      <c r="HP282" s="298"/>
      <c r="HQ282" s="298"/>
      <c r="HR282" s="298"/>
      <c r="HS282" s="298"/>
      <c r="HT282" s="298"/>
      <c r="HU282" s="298"/>
      <c r="HV282" s="298"/>
      <c r="HW282" s="298"/>
      <c r="HX282" s="298"/>
      <c r="HY282" s="298"/>
      <c r="HZ282" s="298"/>
      <c r="IA282" s="298"/>
      <c r="IB282" s="298"/>
      <c r="IC282" s="298"/>
      <c r="ID282" s="298"/>
      <c r="IE282" s="298"/>
      <c r="IF282" s="298"/>
      <c r="IG282" s="298"/>
      <c r="IH282" s="298"/>
      <c r="II282" s="298"/>
      <c r="IJ282" s="298"/>
      <c r="IK282" s="298"/>
      <c r="IL282" s="298"/>
      <c r="IM282" s="298"/>
      <c r="IN282" s="298"/>
      <c r="IO282" s="298"/>
      <c r="IP282" s="298"/>
      <c r="IQ282" s="298"/>
      <c r="IR282" s="298"/>
      <c r="IS282" s="298"/>
      <c r="IT282" s="298"/>
      <c r="IU282" s="298"/>
      <c r="IV282" s="298"/>
      <c r="IW282" s="298"/>
      <c r="IX282" s="298"/>
      <c r="IY282" s="298"/>
      <c r="IZ282" s="298"/>
      <c r="JA282" s="298"/>
      <c r="JB282" s="298"/>
      <c r="JC282" s="298"/>
      <c r="JD282" s="298"/>
      <c r="JE282" s="298"/>
      <c r="JF282" s="298"/>
      <c r="JG282" s="298"/>
      <c r="JH282" s="298"/>
      <c r="JI282" s="298"/>
      <c r="JJ282" s="298"/>
      <c r="JK282" s="298"/>
      <c r="JL282" s="298"/>
      <c r="JM282" s="298"/>
      <c r="JN282" s="298"/>
      <c r="JO282" s="298"/>
    </row>
    <row r="283" spans="1:275" ht="115.5" hidden="1" customHeight="1">
      <c r="A283" s="342" t="s">
        <v>1531</v>
      </c>
      <c r="B283" s="253" t="s">
        <v>1325</v>
      </c>
      <c r="C283" s="328">
        <v>43630</v>
      </c>
      <c r="D283" s="328" t="s">
        <v>4308</v>
      </c>
      <c r="E283" s="342" t="s">
        <v>1031</v>
      </c>
      <c r="F283" s="404" t="s">
        <v>6888</v>
      </c>
      <c r="G283" s="44" t="s">
        <v>650</v>
      </c>
      <c r="H283" s="44" t="s">
        <v>651</v>
      </c>
      <c r="I283" s="44" t="s">
        <v>653</v>
      </c>
      <c r="J283" s="44" t="s">
        <v>654</v>
      </c>
      <c r="K283" s="345">
        <v>1</v>
      </c>
      <c r="L283" s="829">
        <v>43710</v>
      </c>
      <c r="M283" s="829">
        <v>43738</v>
      </c>
      <c r="N283" s="275">
        <f t="shared" si="9"/>
        <v>4</v>
      </c>
      <c r="O283" s="389">
        <v>1</v>
      </c>
      <c r="P283" s="402" t="s">
        <v>116</v>
      </c>
      <c r="Q283" s="402" t="s">
        <v>158</v>
      </c>
      <c r="R283" s="44" t="s">
        <v>814</v>
      </c>
      <c r="S283" s="387">
        <f t="shared" si="8"/>
        <v>361</v>
      </c>
      <c r="T283" s="402"/>
      <c r="U283" s="402"/>
      <c r="V283" s="402" t="s">
        <v>937</v>
      </c>
      <c r="W283" s="402" t="s">
        <v>937</v>
      </c>
      <c r="X283" s="402" t="s">
        <v>937</v>
      </c>
      <c r="Y283" s="402" t="s">
        <v>937</v>
      </c>
      <c r="Z283" s="402" t="s">
        <v>937</v>
      </c>
      <c r="AA283" s="44" t="s">
        <v>937</v>
      </c>
      <c r="AB283" s="44" t="s">
        <v>936</v>
      </c>
      <c r="AC283" s="44" t="s">
        <v>940</v>
      </c>
      <c r="AD283" s="44" t="s">
        <v>6891</v>
      </c>
      <c r="AE283" s="44" t="s">
        <v>1120</v>
      </c>
      <c r="AF283" s="392" t="s">
        <v>1814</v>
      </c>
      <c r="AG283" s="392" t="s">
        <v>1824</v>
      </c>
      <c r="AH283" s="392" t="s">
        <v>1814</v>
      </c>
      <c r="AI283" s="392" t="s">
        <v>1824</v>
      </c>
      <c r="AJ283" s="392" t="s">
        <v>1824</v>
      </c>
      <c r="AK283" s="392" t="s">
        <v>1824</v>
      </c>
      <c r="AL283" s="392" t="s">
        <v>2622</v>
      </c>
      <c r="AM283" s="392" t="s">
        <v>1824</v>
      </c>
      <c r="AN283" s="392" t="s">
        <v>2622</v>
      </c>
      <c r="AO283" s="392" t="s">
        <v>1824</v>
      </c>
      <c r="AP283" s="392" t="s">
        <v>1153</v>
      </c>
      <c r="AQ283" s="392" t="s">
        <v>1824</v>
      </c>
      <c r="AR283" s="392" t="s">
        <v>1153</v>
      </c>
      <c r="AS283" s="392" t="s">
        <v>1824</v>
      </c>
      <c r="AT283" s="392" t="s">
        <v>1153</v>
      </c>
      <c r="AU283" s="392" t="s">
        <v>1824</v>
      </c>
      <c r="AV283" s="392" t="s">
        <v>1153</v>
      </c>
      <c r="AW283" s="392" t="s">
        <v>1824</v>
      </c>
      <c r="AX283" s="392" t="s">
        <v>1153</v>
      </c>
      <c r="AY283" s="392" t="s">
        <v>1824</v>
      </c>
      <c r="AZ283" s="269" t="s">
        <v>781</v>
      </c>
      <c r="BA283" s="328">
        <v>43829</v>
      </c>
      <c r="BB283" s="269" t="s">
        <v>954</v>
      </c>
      <c r="BC283" s="336">
        <v>43991</v>
      </c>
      <c r="BD283" s="332" t="s">
        <v>1336</v>
      </c>
      <c r="BE283" s="44" t="s">
        <v>1187</v>
      </c>
      <c r="BF283" s="44" t="s">
        <v>2300</v>
      </c>
      <c r="BG283" s="44" t="s">
        <v>2301</v>
      </c>
      <c r="BH283" s="280" t="s">
        <v>1888</v>
      </c>
      <c r="BI283" s="340" t="s">
        <v>1153</v>
      </c>
      <c r="BJ283" s="340" t="s">
        <v>1153</v>
      </c>
      <c r="BK283" s="298"/>
      <c r="BL283" s="298"/>
      <c r="BM283" s="298"/>
      <c r="BN283" s="298"/>
      <c r="BO283" s="405" t="s">
        <v>5278</v>
      </c>
      <c r="BP283" s="405" t="s">
        <v>5319</v>
      </c>
      <c r="BQ283" s="405"/>
      <c r="BR283" s="405"/>
      <c r="BS283" s="298"/>
      <c r="BT283" s="298"/>
      <c r="BU283" s="298"/>
      <c r="BV283" s="298"/>
      <c r="BW283" s="298"/>
      <c r="BX283" s="298"/>
      <c r="BY283" s="298"/>
      <c r="BZ283" s="298"/>
      <c r="CA283" s="298"/>
      <c r="CB283" s="298"/>
      <c r="CC283" s="298"/>
      <c r="CD283" s="298"/>
      <c r="CE283" s="298"/>
      <c r="CF283" s="298"/>
      <c r="CG283" s="298"/>
      <c r="CH283" s="298"/>
      <c r="CI283" s="298"/>
      <c r="CJ283" s="298"/>
      <c r="CK283" s="298"/>
      <c r="CL283" s="298"/>
      <c r="CM283" s="298"/>
      <c r="CN283" s="298"/>
      <c r="CO283" s="298"/>
      <c r="CP283" s="298"/>
      <c r="CQ283" s="298"/>
      <c r="CR283" s="298"/>
      <c r="CS283" s="298"/>
      <c r="CT283" s="298"/>
      <c r="CU283" s="298"/>
      <c r="CV283" s="298"/>
      <c r="CW283" s="298"/>
      <c r="CX283" s="298"/>
      <c r="CY283" s="298"/>
      <c r="CZ283" s="298"/>
      <c r="DA283" s="298"/>
      <c r="DB283" s="298"/>
      <c r="DC283" s="298"/>
      <c r="DD283" s="298"/>
      <c r="DE283" s="298"/>
      <c r="DF283" s="298"/>
      <c r="DG283" s="298"/>
      <c r="DH283" s="298"/>
      <c r="DI283" s="298"/>
      <c r="DJ283" s="298"/>
      <c r="DK283" s="298"/>
      <c r="DL283" s="298"/>
      <c r="DM283" s="298"/>
      <c r="DN283" s="298"/>
      <c r="DO283" s="298"/>
      <c r="DP283" s="298"/>
      <c r="DQ283" s="298"/>
      <c r="DR283" s="298"/>
      <c r="DS283" s="298"/>
      <c r="DT283" s="298"/>
      <c r="DU283" s="298"/>
      <c r="DV283" s="298"/>
      <c r="DW283" s="298"/>
      <c r="DX283" s="298"/>
      <c r="DY283" s="298"/>
      <c r="DZ283" s="298"/>
      <c r="EA283" s="298"/>
      <c r="EB283" s="298"/>
      <c r="EC283" s="298"/>
      <c r="ED283" s="298"/>
      <c r="EE283" s="298"/>
      <c r="EF283" s="298"/>
      <c r="EG283" s="298"/>
      <c r="EH283" s="298"/>
      <c r="EI283" s="298"/>
      <c r="EJ283" s="298"/>
      <c r="EK283" s="298"/>
      <c r="EL283" s="298"/>
      <c r="EM283" s="298"/>
      <c r="EN283" s="298"/>
      <c r="EO283" s="298"/>
      <c r="EP283" s="298"/>
      <c r="EQ283" s="298"/>
      <c r="ER283" s="298"/>
      <c r="ES283" s="298"/>
      <c r="ET283" s="298"/>
      <c r="EU283" s="298"/>
      <c r="EV283" s="298"/>
      <c r="EW283" s="298"/>
      <c r="EX283" s="298"/>
      <c r="EY283" s="298"/>
      <c r="EZ283" s="298"/>
      <c r="FA283" s="298"/>
      <c r="FB283" s="298"/>
      <c r="FC283" s="298"/>
      <c r="FD283" s="298"/>
      <c r="FE283" s="298"/>
      <c r="FF283" s="298"/>
      <c r="FG283" s="298"/>
      <c r="FH283" s="298"/>
      <c r="FI283" s="298"/>
      <c r="FJ283" s="298"/>
      <c r="FK283" s="298"/>
      <c r="FL283" s="298"/>
      <c r="FM283" s="298"/>
      <c r="FN283" s="298"/>
      <c r="FO283" s="298"/>
      <c r="FP283" s="298"/>
      <c r="FQ283" s="298"/>
      <c r="FR283" s="298"/>
      <c r="FS283" s="298"/>
      <c r="FT283" s="298"/>
      <c r="FU283" s="298"/>
      <c r="FV283" s="298"/>
      <c r="FW283" s="298"/>
      <c r="FX283" s="298"/>
      <c r="FY283" s="298"/>
      <c r="FZ283" s="298"/>
      <c r="GA283" s="298"/>
      <c r="GB283" s="298"/>
      <c r="GC283" s="298"/>
      <c r="GD283" s="298"/>
      <c r="GE283" s="298"/>
      <c r="GF283" s="298"/>
      <c r="GG283" s="298"/>
      <c r="GH283" s="298"/>
      <c r="GI283" s="298"/>
      <c r="GJ283" s="298"/>
      <c r="GK283" s="298"/>
      <c r="GL283" s="298"/>
      <c r="GM283" s="298"/>
      <c r="GN283" s="298"/>
      <c r="GO283" s="298"/>
      <c r="GP283" s="298"/>
      <c r="GQ283" s="298"/>
      <c r="GR283" s="298"/>
      <c r="GS283" s="298"/>
      <c r="GT283" s="298"/>
      <c r="GU283" s="298"/>
      <c r="GV283" s="298"/>
      <c r="GW283" s="298"/>
      <c r="GX283" s="298"/>
      <c r="GY283" s="298"/>
      <c r="GZ283" s="298"/>
      <c r="HA283" s="298"/>
      <c r="HB283" s="298"/>
      <c r="HC283" s="298"/>
      <c r="HD283" s="298"/>
      <c r="HE283" s="298"/>
      <c r="HF283" s="298"/>
      <c r="HG283" s="298"/>
      <c r="HH283" s="298"/>
      <c r="HI283" s="298"/>
      <c r="HJ283" s="298"/>
      <c r="HK283" s="298"/>
      <c r="HL283" s="298"/>
      <c r="HM283" s="298"/>
      <c r="HN283" s="298"/>
      <c r="HO283" s="298"/>
      <c r="HP283" s="298"/>
      <c r="HQ283" s="298"/>
      <c r="HR283" s="298"/>
      <c r="HS283" s="298"/>
      <c r="HT283" s="298"/>
      <c r="HU283" s="298"/>
      <c r="HV283" s="298"/>
      <c r="HW283" s="298"/>
      <c r="HX283" s="298"/>
      <c r="HY283" s="298"/>
      <c r="HZ283" s="298"/>
      <c r="IA283" s="298"/>
      <c r="IB283" s="298"/>
      <c r="IC283" s="298"/>
      <c r="ID283" s="298"/>
      <c r="IE283" s="298"/>
      <c r="IF283" s="298"/>
      <c r="IG283" s="298"/>
      <c r="IH283" s="298"/>
      <c r="II283" s="298"/>
      <c r="IJ283" s="298"/>
      <c r="IK283" s="298"/>
      <c r="IL283" s="298"/>
      <c r="IM283" s="298"/>
      <c r="IN283" s="298"/>
      <c r="IO283" s="298"/>
      <c r="IP283" s="298"/>
      <c r="IQ283" s="298"/>
      <c r="IR283" s="298"/>
      <c r="IS283" s="298"/>
      <c r="IT283" s="298"/>
      <c r="IU283" s="298"/>
      <c r="IV283" s="298"/>
      <c r="IW283" s="298"/>
      <c r="IX283" s="298"/>
      <c r="IY283" s="298"/>
      <c r="IZ283" s="298"/>
      <c r="JA283" s="298"/>
      <c r="JB283" s="298"/>
      <c r="JC283" s="298"/>
      <c r="JD283" s="298"/>
      <c r="JE283" s="298"/>
      <c r="JF283" s="298"/>
      <c r="JG283" s="298"/>
      <c r="JH283" s="298"/>
      <c r="JI283" s="298"/>
      <c r="JJ283" s="298"/>
      <c r="JK283" s="298"/>
      <c r="JL283" s="298"/>
      <c r="JM283" s="298"/>
      <c r="JN283" s="298"/>
      <c r="JO283" s="298"/>
    </row>
    <row r="284" spans="1:275" ht="115.5" hidden="1" customHeight="1">
      <c r="A284" s="342" t="s">
        <v>1532</v>
      </c>
      <c r="B284" s="253" t="s">
        <v>1325</v>
      </c>
      <c r="C284" s="328">
        <v>43630</v>
      </c>
      <c r="D284" s="328" t="s">
        <v>4307</v>
      </c>
      <c r="E284" s="342" t="s">
        <v>1032</v>
      </c>
      <c r="F284" s="404" t="s">
        <v>6892</v>
      </c>
      <c r="G284" s="273" t="s">
        <v>655</v>
      </c>
      <c r="H284" s="273" t="s">
        <v>656</v>
      </c>
      <c r="I284" s="273" t="s">
        <v>809</v>
      </c>
      <c r="J284" s="273" t="s">
        <v>658</v>
      </c>
      <c r="K284" s="269">
        <v>2</v>
      </c>
      <c r="L284" s="829">
        <v>43668</v>
      </c>
      <c r="M284" s="829">
        <v>44012</v>
      </c>
      <c r="N284" s="275">
        <f t="shared" si="9"/>
        <v>50</v>
      </c>
      <c r="O284" s="407">
        <v>0</v>
      </c>
      <c r="P284" s="402" t="s">
        <v>1134</v>
      </c>
      <c r="Q284" s="402"/>
      <c r="R284" s="44" t="s">
        <v>6893</v>
      </c>
      <c r="S284" s="387">
        <f t="shared" si="8"/>
        <v>102</v>
      </c>
      <c r="T284" s="402"/>
      <c r="U284" s="402"/>
      <c r="V284" s="402" t="s">
        <v>937</v>
      </c>
      <c r="W284" s="402" t="s">
        <v>937</v>
      </c>
      <c r="X284" s="402" t="s">
        <v>937</v>
      </c>
      <c r="Y284" s="402" t="s">
        <v>937</v>
      </c>
      <c r="Z284" s="402" t="s">
        <v>937</v>
      </c>
      <c r="AA284" s="44" t="s">
        <v>937</v>
      </c>
      <c r="AB284" s="44" t="s">
        <v>936</v>
      </c>
      <c r="AC284" s="44" t="s">
        <v>940</v>
      </c>
      <c r="AD284" s="273" t="s">
        <v>6894</v>
      </c>
      <c r="AE284" s="273" t="s">
        <v>6895</v>
      </c>
      <c r="AF284" s="392" t="s">
        <v>1157</v>
      </c>
      <c r="AG284" s="392" t="s">
        <v>6896</v>
      </c>
      <c r="AH284" s="392" t="s">
        <v>1827</v>
      </c>
      <c r="AI284" s="392" t="s">
        <v>6897</v>
      </c>
      <c r="AJ284" s="392" t="s">
        <v>2622</v>
      </c>
      <c r="AK284" s="392" t="s">
        <v>3875</v>
      </c>
      <c r="AL284" s="392" t="s">
        <v>2622</v>
      </c>
      <c r="AM284" s="392" t="s">
        <v>3875</v>
      </c>
      <c r="AN284" s="392" t="s">
        <v>2622</v>
      </c>
      <c r="AO284" s="392" t="s">
        <v>3875</v>
      </c>
      <c r="AP284" s="392" t="s">
        <v>1153</v>
      </c>
      <c r="AQ284" s="392" t="s">
        <v>3875</v>
      </c>
      <c r="AR284" s="392" t="s">
        <v>1153</v>
      </c>
      <c r="AS284" s="392" t="s">
        <v>3875</v>
      </c>
      <c r="AT284" s="392" t="s">
        <v>1153</v>
      </c>
      <c r="AU284" s="392" t="s">
        <v>3875</v>
      </c>
      <c r="AV284" s="392" t="s">
        <v>1153</v>
      </c>
      <c r="AW284" s="392" t="s">
        <v>3875</v>
      </c>
      <c r="AX284" s="392" t="s">
        <v>1153</v>
      </c>
      <c r="AY284" s="392" t="s">
        <v>3875</v>
      </c>
      <c r="AZ284" s="269" t="s">
        <v>957</v>
      </c>
      <c r="BA284" s="336">
        <v>44070</v>
      </c>
      <c r="BB284" s="269" t="s">
        <v>4393</v>
      </c>
      <c r="BC284" s="336">
        <v>43991</v>
      </c>
      <c r="BD284" s="301" t="s">
        <v>6898</v>
      </c>
      <c r="BE284" s="332" t="s">
        <v>1158</v>
      </c>
      <c r="BF284" s="44" t="s">
        <v>2300</v>
      </c>
      <c r="BG284" s="44" t="s">
        <v>2301</v>
      </c>
      <c r="BH284" s="280" t="s">
        <v>1889</v>
      </c>
      <c r="BI284" s="340" t="s">
        <v>2587</v>
      </c>
      <c r="BJ284" s="345" t="s">
        <v>4924</v>
      </c>
      <c r="BK284" s="298"/>
      <c r="BL284" s="298"/>
      <c r="BM284" s="298"/>
      <c r="BN284" s="298"/>
      <c r="BO284" s="253" t="s">
        <v>5275</v>
      </c>
      <c r="BP284" s="253" t="s">
        <v>5302</v>
      </c>
      <c r="BQ284" s="405" t="s">
        <v>5320</v>
      </c>
      <c r="BR284" s="405"/>
      <c r="BS284" s="298"/>
      <c r="BT284" s="298"/>
      <c r="BU284" s="298"/>
      <c r="BV284" s="298"/>
      <c r="BW284" s="298"/>
      <c r="BX284" s="298"/>
      <c r="BY284" s="298"/>
      <c r="BZ284" s="298"/>
      <c r="CA284" s="298"/>
      <c r="CB284" s="298"/>
      <c r="CC284" s="298"/>
      <c r="CD284" s="298"/>
      <c r="CE284" s="298"/>
      <c r="CF284" s="298"/>
      <c r="CG284" s="298"/>
      <c r="CH284" s="298"/>
      <c r="CI284" s="298"/>
      <c r="CJ284" s="298"/>
      <c r="CK284" s="298"/>
      <c r="CL284" s="298"/>
      <c r="CM284" s="298"/>
      <c r="CN284" s="298"/>
      <c r="CO284" s="298"/>
      <c r="CP284" s="298"/>
      <c r="CQ284" s="298"/>
      <c r="CR284" s="298"/>
      <c r="CS284" s="298"/>
      <c r="CT284" s="298"/>
      <c r="CU284" s="298"/>
      <c r="CV284" s="298"/>
      <c r="CW284" s="298"/>
      <c r="CX284" s="298"/>
      <c r="CY284" s="298"/>
      <c r="CZ284" s="298"/>
      <c r="DA284" s="298"/>
      <c r="DB284" s="298"/>
      <c r="DC284" s="298"/>
      <c r="DD284" s="298"/>
      <c r="DE284" s="298"/>
      <c r="DF284" s="298"/>
      <c r="DG284" s="298"/>
      <c r="DH284" s="298"/>
      <c r="DI284" s="298"/>
      <c r="DJ284" s="298"/>
      <c r="DK284" s="298"/>
      <c r="DL284" s="298"/>
      <c r="DM284" s="298"/>
      <c r="DN284" s="298"/>
      <c r="DO284" s="298"/>
      <c r="DP284" s="298"/>
      <c r="DQ284" s="298"/>
      <c r="DR284" s="298"/>
      <c r="DS284" s="298"/>
      <c r="DT284" s="298"/>
      <c r="DU284" s="298"/>
      <c r="DV284" s="298"/>
      <c r="DW284" s="298"/>
      <c r="DX284" s="298"/>
      <c r="DY284" s="298"/>
      <c r="DZ284" s="298"/>
      <c r="EA284" s="298"/>
      <c r="EB284" s="298"/>
      <c r="EC284" s="298"/>
      <c r="ED284" s="298"/>
      <c r="EE284" s="298"/>
      <c r="EF284" s="298"/>
      <c r="EG284" s="298"/>
      <c r="EH284" s="298"/>
      <c r="EI284" s="298"/>
      <c r="EJ284" s="298"/>
      <c r="EK284" s="298"/>
      <c r="EL284" s="298"/>
      <c r="EM284" s="298"/>
      <c r="EN284" s="298"/>
      <c r="EO284" s="298"/>
      <c r="EP284" s="298"/>
      <c r="EQ284" s="298"/>
      <c r="ER284" s="298"/>
      <c r="ES284" s="298"/>
      <c r="ET284" s="298"/>
      <c r="EU284" s="298"/>
      <c r="EV284" s="298"/>
      <c r="EW284" s="298"/>
      <c r="EX284" s="298"/>
      <c r="EY284" s="298"/>
      <c r="EZ284" s="298"/>
      <c r="FA284" s="298"/>
      <c r="FB284" s="298"/>
      <c r="FC284" s="298"/>
      <c r="FD284" s="298"/>
      <c r="FE284" s="298"/>
      <c r="FF284" s="298"/>
      <c r="FG284" s="298"/>
      <c r="FH284" s="298"/>
      <c r="FI284" s="298"/>
      <c r="FJ284" s="298"/>
      <c r="FK284" s="298"/>
      <c r="FL284" s="298"/>
      <c r="FM284" s="298"/>
      <c r="FN284" s="298"/>
      <c r="FO284" s="298"/>
      <c r="FP284" s="298"/>
      <c r="FQ284" s="298"/>
      <c r="FR284" s="298"/>
      <c r="FS284" s="298"/>
      <c r="FT284" s="298"/>
      <c r="FU284" s="298"/>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298"/>
      <c r="GQ284" s="298"/>
      <c r="GR284" s="298"/>
      <c r="GS284" s="298"/>
      <c r="GT284" s="298"/>
      <c r="GU284" s="298"/>
      <c r="GV284" s="298"/>
      <c r="GW284" s="298"/>
      <c r="GX284" s="298"/>
      <c r="GY284" s="298"/>
      <c r="GZ284" s="298"/>
      <c r="HA284" s="298"/>
      <c r="HB284" s="298"/>
      <c r="HC284" s="298"/>
      <c r="HD284" s="298"/>
      <c r="HE284" s="298"/>
      <c r="HF284" s="298"/>
      <c r="HG284" s="298"/>
      <c r="HH284" s="298"/>
      <c r="HI284" s="298"/>
      <c r="HJ284" s="298"/>
      <c r="HK284" s="298"/>
      <c r="HL284" s="298"/>
      <c r="HM284" s="298"/>
      <c r="HN284" s="298"/>
      <c r="HO284" s="298"/>
      <c r="HP284" s="298"/>
      <c r="HQ284" s="298"/>
      <c r="HR284" s="298"/>
      <c r="HS284" s="298"/>
      <c r="HT284" s="298"/>
      <c r="HU284" s="298"/>
      <c r="HV284" s="298"/>
      <c r="HW284" s="298"/>
      <c r="HX284" s="298"/>
      <c r="HY284" s="298"/>
      <c r="HZ284" s="298"/>
      <c r="IA284" s="298"/>
      <c r="IB284" s="298"/>
      <c r="IC284" s="298"/>
      <c r="ID284" s="298"/>
      <c r="IE284" s="298"/>
      <c r="IF284" s="298"/>
      <c r="IG284" s="298"/>
      <c r="IH284" s="298"/>
      <c r="II284" s="298"/>
      <c r="IJ284" s="298"/>
      <c r="IK284" s="298"/>
      <c r="IL284" s="298"/>
      <c r="IM284" s="298"/>
      <c r="IN284" s="298"/>
      <c r="IO284" s="298"/>
      <c r="IP284" s="298"/>
      <c r="IQ284" s="298"/>
      <c r="IR284" s="298"/>
      <c r="IS284" s="298"/>
      <c r="IT284" s="298"/>
      <c r="IU284" s="298"/>
      <c r="IV284" s="298"/>
      <c r="IW284" s="298"/>
      <c r="IX284" s="298"/>
      <c r="IY284" s="298"/>
      <c r="IZ284" s="298"/>
      <c r="JA284" s="298"/>
      <c r="JB284" s="298"/>
      <c r="JC284" s="298"/>
      <c r="JD284" s="298"/>
      <c r="JE284" s="298"/>
      <c r="JF284" s="298"/>
      <c r="JG284" s="298"/>
      <c r="JH284" s="298"/>
      <c r="JI284" s="298"/>
      <c r="JJ284" s="298"/>
      <c r="JK284" s="298"/>
      <c r="JL284" s="298"/>
      <c r="JM284" s="298"/>
      <c r="JN284" s="298"/>
      <c r="JO284" s="298"/>
    </row>
    <row r="285" spans="1:275" s="298" customFormat="1" ht="115.5" hidden="1" customHeight="1">
      <c r="A285" s="342" t="s">
        <v>1533</v>
      </c>
      <c r="B285" s="253" t="s">
        <v>1325</v>
      </c>
      <c r="C285" s="328">
        <v>43630</v>
      </c>
      <c r="D285" s="328" t="s">
        <v>4307</v>
      </c>
      <c r="E285" s="342" t="s">
        <v>1032</v>
      </c>
      <c r="F285" s="404" t="s">
        <v>6892</v>
      </c>
      <c r="G285" s="273" t="s">
        <v>655</v>
      </c>
      <c r="H285" s="273" t="s">
        <v>9469</v>
      </c>
      <c r="I285" s="273" t="s">
        <v>659</v>
      </c>
      <c r="J285" s="273" t="s">
        <v>660</v>
      </c>
      <c r="K285" s="269">
        <v>1</v>
      </c>
      <c r="L285" s="829">
        <v>43678</v>
      </c>
      <c r="M285" s="829">
        <v>43830</v>
      </c>
      <c r="N285" s="275">
        <f t="shared" si="9"/>
        <v>22</v>
      </c>
      <c r="O285" s="407">
        <v>0</v>
      </c>
      <c r="P285" s="402" t="s">
        <v>1134</v>
      </c>
      <c r="Q285" s="402" t="s">
        <v>60</v>
      </c>
      <c r="R285" s="44" t="s">
        <v>6899</v>
      </c>
      <c r="S285" s="387">
        <f t="shared" si="8"/>
        <v>101</v>
      </c>
      <c r="T285" s="402"/>
      <c r="U285" s="402"/>
      <c r="V285" s="402" t="s">
        <v>937</v>
      </c>
      <c r="W285" s="402" t="s">
        <v>937</v>
      </c>
      <c r="X285" s="402" t="s">
        <v>937</v>
      </c>
      <c r="Y285" s="402" t="s">
        <v>937</v>
      </c>
      <c r="Z285" s="402" t="s">
        <v>937</v>
      </c>
      <c r="AA285" s="44" t="s">
        <v>937</v>
      </c>
      <c r="AB285" s="44" t="s">
        <v>936</v>
      </c>
      <c r="AC285" s="44" t="s">
        <v>940</v>
      </c>
      <c r="AD285" s="273" t="s">
        <v>6900</v>
      </c>
      <c r="AE285" s="273" t="s">
        <v>6901</v>
      </c>
      <c r="AF285" s="392"/>
      <c r="AG285" s="392" t="s">
        <v>6902</v>
      </c>
      <c r="AH285" s="392" t="s">
        <v>1827</v>
      </c>
      <c r="AI285" s="392" t="s">
        <v>6903</v>
      </c>
      <c r="AJ285" s="392" t="s">
        <v>2622</v>
      </c>
      <c r="AK285" s="392" t="s">
        <v>3875</v>
      </c>
      <c r="AL285" s="392" t="s">
        <v>2622</v>
      </c>
      <c r="AM285" s="392" t="s">
        <v>3875</v>
      </c>
      <c r="AN285" s="392" t="s">
        <v>2622</v>
      </c>
      <c r="AO285" s="392" t="s">
        <v>3875</v>
      </c>
      <c r="AP285" s="392" t="s">
        <v>1153</v>
      </c>
      <c r="AQ285" s="392" t="s">
        <v>3875</v>
      </c>
      <c r="AR285" s="392" t="s">
        <v>1153</v>
      </c>
      <c r="AS285" s="392" t="s">
        <v>3875</v>
      </c>
      <c r="AT285" s="392" t="s">
        <v>1153</v>
      </c>
      <c r="AU285" s="392" t="s">
        <v>3875</v>
      </c>
      <c r="AV285" s="392" t="s">
        <v>1153</v>
      </c>
      <c r="AW285" s="392" t="s">
        <v>3875</v>
      </c>
      <c r="AX285" s="392" t="s">
        <v>1153</v>
      </c>
      <c r="AY285" s="392" t="s">
        <v>3875</v>
      </c>
      <c r="AZ285" s="269" t="s">
        <v>957</v>
      </c>
      <c r="BA285" s="336">
        <v>44070</v>
      </c>
      <c r="BB285" s="269" t="s">
        <v>4393</v>
      </c>
      <c r="BC285" s="336">
        <v>43991</v>
      </c>
      <c r="BD285" s="301" t="s">
        <v>6904</v>
      </c>
      <c r="BE285" s="332" t="s">
        <v>1158</v>
      </c>
      <c r="BF285" s="44" t="s">
        <v>2300</v>
      </c>
      <c r="BG285" s="44" t="s">
        <v>2301</v>
      </c>
      <c r="BH285" s="280" t="s">
        <v>1889</v>
      </c>
      <c r="BI285" s="340" t="s">
        <v>2587</v>
      </c>
      <c r="BJ285" s="345" t="s">
        <v>4924</v>
      </c>
      <c r="BO285" s="253" t="s">
        <v>5275</v>
      </c>
      <c r="BP285" s="253" t="s">
        <v>5302</v>
      </c>
      <c r="BQ285" s="405" t="s">
        <v>5320</v>
      </c>
      <c r="BR285" s="405"/>
    </row>
    <row r="286" spans="1:275" s="298" customFormat="1" ht="115.5" hidden="1" customHeight="1">
      <c r="A286" s="342" t="s">
        <v>1534</v>
      </c>
      <c r="B286" s="253" t="s">
        <v>1325</v>
      </c>
      <c r="C286" s="328">
        <v>43630</v>
      </c>
      <c r="D286" s="328" t="s">
        <v>4307</v>
      </c>
      <c r="E286" s="342" t="s">
        <v>1032</v>
      </c>
      <c r="F286" s="404" t="s">
        <v>6892</v>
      </c>
      <c r="G286" s="273" t="s">
        <v>661</v>
      </c>
      <c r="H286" s="44" t="s">
        <v>662</v>
      </c>
      <c r="I286" s="273" t="s">
        <v>663</v>
      </c>
      <c r="J286" s="273" t="s">
        <v>664</v>
      </c>
      <c r="K286" s="269">
        <v>1</v>
      </c>
      <c r="L286" s="829">
        <v>43668</v>
      </c>
      <c r="M286" s="829">
        <v>43830</v>
      </c>
      <c r="N286" s="275">
        <f t="shared" si="9"/>
        <v>24</v>
      </c>
      <c r="O286" s="389">
        <v>1</v>
      </c>
      <c r="P286" s="402" t="s">
        <v>60</v>
      </c>
      <c r="Q286" s="402"/>
      <c r="R286" s="44" t="s">
        <v>6905</v>
      </c>
      <c r="S286" s="387">
        <f t="shared" si="8"/>
        <v>252</v>
      </c>
      <c r="T286" s="402"/>
      <c r="U286" s="402"/>
      <c r="V286" s="402" t="s">
        <v>937</v>
      </c>
      <c r="W286" s="402" t="s">
        <v>937</v>
      </c>
      <c r="X286" s="402" t="s">
        <v>937</v>
      </c>
      <c r="Y286" s="402" t="s">
        <v>937</v>
      </c>
      <c r="Z286" s="402" t="s">
        <v>937</v>
      </c>
      <c r="AA286" s="44" t="s">
        <v>937</v>
      </c>
      <c r="AB286" s="44" t="s">
        <v>936</v>
      </c>
      <c r="AC286" s="44" t="s">
        <v>940</v>
      </c>
      <c r="AD286" s="322" t="s">
        <v>6906</v>
      </c>
      <c r="AE286" s="392" t="s">
        <v>1120</v>
      </c>
      <c r="AF286" s="392" t="s">
        <v>1814</v>
      </c>
      <c r="AG286" s="392" t="s">
        <v>1824</v>
      </c>
      <c r="AH286" s="392" t="s">
        <v>1814</v>
      </c>
      <c r="AI286" s="392" t="s">
        <v>1824</v>
      </c>
      <c r="AJ286" s="392" t="s">
        <v>1824</v>
      </c>
      <c r="AK286" s="392" t="s">
        <v>1824</v>
      </c>
      <c r="AL286" s="392" t="s">
        <v>2622</v>
      </c>
      <c r="AM286" s="392" t="s">
        <v>1824</v>
      </c>
      <c r="AN286" s="392" t="s">
        <v>2622</v>
      </c>
      <c r="AO286" s="392" t="s">
        <v>1824</v>
      </c>
      <c r="AP286" s="392" t="s">
        <v>1153</v>
      </c>
      <c r="AQ286" s="392" t="s">
        <v>1824</v>
      </c>
      <c r="AR286" s="392" t="s">
        <v>1153</v>
      </c>
      <c r="AS286" s="392" t="s">
        <v>1824</v>
      </c>
      <c r="AT286" s="392" t="s">
        <v>1153</v>
      </c>
      <c r="AU286" s="392" t="s">
        <v>1824</v>
      </c>
      <c r="AV286" s="392" t="s">
        <v>1153</v>
      </c>
      <c r="AW286" s="392" t="s">
        <v>1824</v>
      </c>
      <c r="AX286" s="392" t="s">
        <v>1153</v>
      </c>
      <c r="AY286" s="392" t="s">
        <v>1824</v>
      </c>
      <c r="AZ286" s="269" t="s">
        <v>781</v>
      </c>
      <c r="BA286" s="328">
        <v>43851</v>
      </c>
      <c r="BB286" s="269" t="s">
        <v>4393</v>
      </c>
      <c r="BC286" s="336">
        <v>43991</v>
      </c>
      <c r="BD286" s="301" t="s">
        <v>6814</v>
      </c>
      <c r="BE286" s="332" t="s">
        <v>1158</v>
      </c>
      <c r="BF286" s="44" t="s">
        <v>2300</v>
      </c>
      <c r="BG286" s="44" t="s">
        <v>2301</v>
      </c>
      <c r="BH286" s="280" t="s">
        <v>1889</v>
      </c>
      <c r="BI286" s="340" t="s">
        <v>2587</v>
      </c>
      <c r="BJ286" s="345" t="s">
        <v>1689</v>
      </c>
      <c r="BO286" s="253" t="s">
        <v>5275</v>
      </c>
      <c r="BP286" s="253" t="s">
        <v>5302</v>
      </c>
      <c r="BQ286" s="405" t="s">
        <v>5320</v>
      </c>
      <c r="BR286" s="405"/>
    </row>
    <row r="287" spans="1:275" s="298" customFormat="1" ht="115.5" hidden="1" customHeight="1">
      <c r="A287" s="342" t="s">
        <v>1535</v>
      </c>
      <c r="B287" s="253" t="s">
        <v>1325</v>
      </c>
      <c r="C287" s="328">
        <v>43630</v>
      </c>
      <c r="D287" s="328" t="s">
        <v>4307</v>
      </c>
      <c r="E287" s="342" t="s">
        <v>1032</v>
      </c>
      <c r="F287" s="404" t="s">
        <v>6892</v>
      </c>
      <c r="G287" s="273" t="s">
        <v>661</v>
      </c>
      <c r="H287" s="44" t="s">
        <v>662</v>
      </c>
      <c r="I287" s="273" t="s">
        <v>665</v>
      </c>
      <c r="J287" s="273" t="s">
        <v>664</v>
      </c>
      <c r="K287" s="269">
        <v>1</v>
      </c>
      <c r="L287" s="829">
        <v>43668</v>
      </c>
      <c r="M287" s="829">
        <v>43830</v>
      </c>
      <c r="N287" s="275">
        <f t="shared" si="9"/>
        <v>24</v>
      </c>
      <c r="O287" s="389">
        <v>1</v>
      </c>
      <c r="P287" s="402" t="s">
        <v>60</v>
      </c>
      <c r="Q287" s="402"/>
      <c r="R287" s="44" t="s">
        <v>6907</v>
      </c>
      <c r="S287" s="387">
        <f t="shared" si="8"/>
        <v>344</v>
      </c>
      <c r="T287" s="402"/>
      <c r="U287" s="402"/>
      <c r="V287" s="402" t="s">
        <v>937</v>
      </c>
      <c r="W287" s="402" t="s">
        <v>937</v>
      </c>
      <c r="X287" s="402" t="s">
        <v>937</v>
      </c>
      <c r="Y287" s="402" t="s">
        <v>937</v>
      </c>
      <c r="Z287" s="402" t="s">
        <v>937</v>
      </c>
      <c r="AA287" s="44" t="s">
        <v>937</v>
      </c>
      <c r="AB287" s="44" t="s">
        <v>936</v>
      </c>
      <c r="AC287" s="44" t="s">
        <v>940</v>
      </c>
      <c r="AD287" s="322" t="s">
        <v>6908</v>
      </c>
      <c r="AE287" s="392" t="s">
        <v>1120</v>
      </c>
      <c r="AF287" s="392" t="s">
        <v>1814</v>
      </c>
      <c r="AG287" s="392" t="s">
        <v>1824</v>
      </c>
      <c r="AH287" s="392" t="s">
        <v>1814</v>
      </c>
      <c r="AI287" s="392" t="s">
        <v>1824</v>
      </c>
      <c r="AJ287" s="392" t="s">
        <v>1824</v>
      </c>
      <c r="AK287" s="392" t="s">
        <v>1824</v>
      </c>
      <c r="AL287" s="392" t="s">
        <v>2622</v>
      </c>
      <c r="AM287" s="392" t="s">
        <v>1824</v>
      </c>
      <c r="AN287" s="392" t="s">
        <v>2622</v>
      </c>
      <c r="AO287" s="392" t="s">
        <v>1824</v>
      </c>
      <c r="AP287" s="392" t="s">
        <v>1153</v>
      </c>
      <c r="AQ287" s="392" t="s">
        <v>1824</v>
      </c>
      <c r="AR287" s="392" t="s">
        <v>1153</v>
      </c>
      <c r="AS287" s="392" t="s">
        <v>1824</v>
      </c>
      <c r="AT287" s="392" t="s">
        <v>1153</v>
      </c>
      <c r="AU287" s="392" t="s">
        <v>1824</v>
      </c>
      <c r="AV287" s="392" t="s">
        <v>1153</v>
      </c>
      <c r="AW287" s="392" t="s">
        <v>1824</v>
      </c>
      <c r="AX287" s="392" t="s">
        <v>1153</v>
      </c>
      <c r="AY287" s="392" t="s">
        <v>1824</v>
      </c>
      <c r="AZ287" s="269" t="s">
        <v>781</v>
      </c>
      <c r="BA287" s="328">
        <v>43851</v>
      </c>
      <c r="BB287" s="269" t="s">
        <v>4393</v>
      </c>
      <c r="BC287" s="336">
        <v>43991</v>
      </c>
      <c r="BD287" s="301" t="s">
        <v>6814</v>
      </c>
      <c r="BE287" s="332" t="s">
        <v>1158</v>
      </c>
      <c r="BF287" s="44" t="s">
        <v>2300</v>
      </c>
      <c r="BG287" s="44" t="s">
        <v>2301</v>
      </c>
      <c r="BH287" s="280" t="s">
        <v>1889</v>
      </c>
      <c r="BI287" s="340" t="s">
        <v>2587</v>
      </c>
      <c r="BJ287" s="345" t="s">
        <v>1689</v>
      </c>
      <c r="BO287" s="253" t="s">
        <v>5275</v>
      </c>
      <c r="BP287" s="253" t="s">
        <v>5302</v>
      </c>
      <c r="BQ287" s="405" t="s">
        <v>5320</v>
      </c>
      <c r="BR287" s="405"/>
    </row>
    <row r="288" spans="1:275" s="298" customFormat="1" ht="115.5" hidden="1" customHeight="1">
      <c r="A288" s="342" t="s">
        <v>1536</v>
      </c>
      <c r="B288" s="253" t="s">
        <v>1325</v>
      </c>
      <c r="C288" s="328">
        <v>43630</v>
      </c>
      <c r="D288" s="328" t="s">
        <v>4307</v>
      </c>
      <c r="E288" s="342" t="s">
        <v>1032</v>
      </c>
      <c r="F288" s="404" t="s">
        <v>6892</v>
      </c>
      <c r="G288" s="273" t="s">
        <v>661</v>
      </c>
      <c r="H288" s="44" t="s">
        <v>666</v>
      </c>
      <c r="I288" s="273" t="s">
        <v>9021</v>
      </c>
      <c r="J288" s="273" t="s">
        <v>664</v>
      </c>
      <c r="K288" s="269">
        <v>1</v>
      </c>
      <c r="L288" s="829">
        <v>43668</v>
      </c>
      <c r="M288" s="829">
        <v>43830</v>
      </c>
      <c r="N288" s="275">
        <f t="shared" si="9"/>
        <v>24</v>
      </c>
      <c r="O288" s="389">
        <v>1</v>
      </c>
      <c r="P288" s="402" t="s">
        <v>60</v>
      </c>
      <c r="Q288" s="402"/>
      <c r="R288" s="44" t="s">
        <v>6909</v>
      </c>
      <c r="S288" s="387">
        <f t="shared" si="8"/>
        <v>276</v>
      </c>
      <c r="T288" s="402"/>
      <c r="U288" s="402"/>
      <c r="V288" s="402" t="s">
        <v>937</v>
      </c>
      <c r="W288" s="402" t="s">
        <v>937</v>
      </c>
      <c r="X288" s="402" t="s">
        <v>937</v>
      </c>
      <c r="Y288" s="402" t="s">
        <v>937</v>
      </c>
      <c r="Z288" s="402" t="s">
        <v>937</v>
      </c>
      <c r="AA288" s="44" t="s">
        <v>937</v>
      </c>
      <c r="AB288" s="44" t="s">
        <v>936</v>
      </c>
      <c r="AC288" s="44" t="s">
        <v>940</v>
      </c>
      <c r="AD288" s="322" t="s">
        <v>6910</v>
      </c>
      <c r="AE288" s="392" t="s">
        <v>1120</v>
      </c>
      <c r="AF288" s="392" t="s">
        <v>1814</v>
      </c>
      <c r="AG288" s="392" t="s">
        <v>1824</v>
      </c>
      <c r="AH288" s="392" t="s">
        <v>1814</v>
      </c>
      <c r="AI288" s="392" t="s">
        <v>1824</v>
      </c>
      <c r="AJ288" s="392" t="s">
        <v>1824</v>
      </c>
      <c r="AK288" s="392" t="s">
        <v>1824</v>
      </c>
      <c r="AL288" s="392" t="s">
        <v>2622</v>
      </c>
      <c r="AM288" s="392" t="s">
        <v>1824</v>
      </c>
      <c r="AN288" s="392" t="s">
        <v>2622</v>
      </c>
      <c r="AO288" s="392" t="s">
        <v>1824</v>
      </c>
      <c r="AP288" s="392" t="s">
        <v>1153</v>
      </c>
      <c r="AQ288" s="392" t="s">
        <v>1824</v>
      </c>
      <c r="AR288" s="392" t="s">
        <v>1153</v>
      </c>
      <c r="AS288" s="392" t="s">
        <v>1824</v>
      </c>
      <c r="AT288" s="392" t="s">
        <v>1153</v>
      </c>
      <c r="AU288" s="392" t="s">
        <v>1824</v>
      </c>
      <c r="AV288" s="392" t="s">
        <v>1153</v>
      </c>
      <c r="AW288" s="392" t="s">
        <v>1824</v>
      </c>
      <c r="AX288" s="392" t="s">
        <v>1153</v>
      </c>
      <c r="AY288" s="392" t="s">
        <v>1824</v>
      </c>
      <c r="AZ288" s="269" t="s">
        <v>781</v>
      </c>
      <c r="BA288" s="328">
        <v>43851</v>
      </c>
      <c r="BB288" s="345" t="s">
        <v>903</v>
      </c>
      <c r="BC288" s="336"/>
      <c r="BD288" s="301"/>
      <c r="BE288" s="332"/>
      <c r="BF288" s="332"/>
      <c r="BG288" s="332"/>
      <c r="BH288" s="280" t="s">
        <v>956</v>
      </c>
      <c r="BI288" s="340"/>
      <c r="BJ288" s="340"/>
      <c r="BO288" s="253" t="s">
        <v>5275</v>
      </c>
      <c r="BP288" s="253" t="s">
        <v>5302</v>
      </c>
      <c r="BQ288" s="405" t="s">
        <v>5320</v>
      </c>
      <c r="BR288" s="405"/>
    </row>
    <row r="289" spans="1:70" s="298" customFormat="1" ht="115.5" hidden="1" customHeight="1">
      <c r="A289" s="342" t="s">
        <v>1537</v>
      </c>
      <c r="B289" s="253" t="s">
        <v>1325</v>
      </c>
      <c r="C289" s="328">
        <v>43630</v>
      </c>
      <c r="D289" s="328" t="s">
        <v>4307</v>
      </c>
      <c r="E289" s="342" t="s">
        <v>1032</v>
      </c>
      <c r="F289" s="404" t="s">
        <v>6892</v>
      </c>
      <c r="G289" s="273" t="s">
        <v>661</v>
      </c>
      <c r="H289" s="273" t="s">
        <v>667</v>
      </c>
      <c r="I289" s="273" t="s">
        <v>668</v>
      </c>
      <c r="J289" s="271" t="s">
        <v>664</v>
      </c>
      <c r="K289" s="269">
        <v>1</v>
      </c>
      <c r="L289" s="829">
        <v>43831</v>
      </c>
      <c r="M289" s="829">
        <v>44012</v>
      </c>
      <c r="N289" s="275">
        <f t="shared" si="9"/>
        <v>26</v>
      </c>
      <c r="O289" s="389">
        <v>1</v>
      </c>
      <c r="P289" s="402" t="s">
        <v>60</v>
      </c>
      <c r="Q289" s="402"/>
      <c r="R289" s="44" t="s">
        <v>6911</v>
      </c>
      <c r="S289" s="387">
        <f t="shared" si="8"/>
        <v>344</v>
      </c>
      <c r="T289" s="402"/>
      <c r="U289" s="402"/>
      <c r="V289" s="402" t="s">
        <v>937</v>
      </c>
      <c r="W289" s="402" t="s">
        <v>937</v>
      </c>
      <c r="X289" s="402" t="s">
        <v>937</v>
      </c>
      <c r="Y289" s="402" t="s">
        <v>937</v>
      </c>
      <c r="Z289" s="402" t="s">
        <v>937</v>
      </c>
      <c r="AA289" s="44" t="s">
        <v>937</v>
      </c>
      <c r="AB289" s="44" t="s">
        <v>936</v>
      </c>
      <c r="AC289" s="44" t="s">
        <v>940</v>
      </c>
      <c r="AD289" s="322" t="s">
        <v>6912</v>
      </c>
      <c r="AE289" s="392" t="s">
        <v>6913</v>
      </c>
      <c r="AF289" s="44" t="s">
        <v>1156</v>
      </c>
      <c r="AG289" s="44" t="s">
        <v>6914</v>
      </c>
      <c r="AH289" s="297" t="s">
        <v>2213</v>
      </c>
      <c r="AI289" s="44" t="s">
        <v>2214</v>
      </c>
      <c r="AJ289" s="44" t="s">
        <v>2214</v>
      </c>
      <c r="AK289" s="44" t="s">
        <v>2214</v>
      </c>
      <c r="AL289" s="44" t="s">
        <v>2622</v>
      </c>
      <c r="AM289" s="44" t="s">
        <v>2214</v>
      </c>
      <c r="AN289" s="44" t="s">
        <v>2622</v>
      </c>
      <c r="AO289" s="44" t="s">
        <v>2214</v>
      </c>
      <c r="AP289" s="44" t="s">
        <v>1153</v>
      </c>
      <c r="AQ289" s="44" t="s">
        <v>2214</v>
      </c>
      <c r="AR289" s="44" t="s">
        <v>1153</v>
      </c>
      <c r="AS289" s="44" t="s">
        <v>2214</v>
      </c>
      <c r="AT289" s="44" t="s">
        <v>1153</v>
      </c>
      <c r="AU289" s="44" t="s">
        <v>2214</v>
      </c>
      <c r="AV289" s="44" t="s">
        <v>1153</v>
      </c>
      <c r="AW289" s="44" t="s">
        <v>2214</v>
      </c>
      <c r="AX289" s="44" t="s">
        <v>1153</v>
      </c>
      <c r="AY289" s="44" t="s">
        <v>2214</v>
      </c>
      <c r="AZ289" s="269" t="s">
        <v>781</v>
      </c>
      <c r="BA289" s="328">
        <v>44018</v>
      </c>
      <c r="BB289" s="345" t="s">
        <v>903</v>
      </c>
      <c r="BC289" s="336"/>
      <c r="BD289" s="301"/>
      <c r="BE289" s="332"/>
      <c r="BF289" s="332"/>
      <c r="BG289" s="332"/>
      <c r="BH289" s="280" t="s">
        <v>956</v>
      </c>
      <c r="BI289" s="340"/>
      <c r="BJ289" s="340"/>
      <c r="BO289" s="253" t="s">
        <v>5275</v>
      </c>
      <c r="BP289" s="253" t="s">
        <v>5302</v>
      </c>
      <c r="BQ289" s="405" t="s">
        <v>5320</v>
      </c>
      <c r="BR289" s="405"/>
    </row>
    <row r="290" spans="1:70" s="298" customFormat="1" ht="115.5" hidden="1" customHeight="1">
      <c r="A290" s="342" t="s">
        <v>1538</v>
      </c>
      <c r="B290" s="253" t="s">
        <v>1325</v>
      </c>
      <c r="C290" s="328">
        <v>43630</v>
      </c>
      <c r="D290" s="328" t="s">
        <v>4307</v>
      </c>
      <c r="E290" s="342" t="s">
        <v>1032</v>
      </c>
      <c r="F290" s="404" t="s">
        <v>6892</v>
      </c>
      <c r="G290" s="273" t="s">
        <v>661</v>
      </c>
      <c r="H290" s="273" t="s">
        <v>6915</v>
      </c>
      <c r="I290" s="273" t="s">
        <v>670</v>
      </c>
      <c r="J290" s="273" t="s">
        <v>612</v>
      </c>
      <c r="K290" s="269">
        <v>1</v>
      </c>
      <c r="L290" s="829">
        <v>43831</v>
      </c>
      <c r="M290" s="829">
        <v>44012</v>
      </c>
      <c r="N290" s="275">
        <f t="shared" si="9"/>
        <v>26</v>
      </c>
      <c r="O290" s="406">
        <v>0.5</v>
      </c>
      <c r="P290" s="402" t="s">
        <v>60</v>
      </c>
      <c r="Q290" s="402"/>
      <c r="R290" s="44" t="s">
        <v>6916</v>
      </c>
      <c r="S290" s="387">
        <f t="shared" si="8"/>
        <v>326</v>
      </c>
      <c r="T290" s="402"/>
      <c r="U290" s="402"/>
      <c r="V290" s="402" t="s">
        <v>937</v>
      </c>
      <c r="W290" s="402" t="s">
        <v>937</v>
      </c>
      <c r="X290" s="402" t="s">
        <v>937</v>
      </c>
      <c r="Y290" s="402" t="s">
        <v>937</v>
      </c>
      <c r="Z290" s="402" t="s">
        <v>937</v>
      </c>
      <c r="AA290" s="44" t="s">
        <v>937</v>
      </c>
      <c r="AB290" s="44" t="s">
        <v>936</v>
      </c>
      <c r="AC290" s="44" t="s">
        <v>940</v>
      </c>
      <c r="AD290" s="322" t="s">
        <v>6912</v>
      </c>
      <c r="AE290" s="392" t="s">
        <v>6917</v>
      </c>
      <c r="AF290" s="253" t="s">
        <v>1157</v>
      </c>
      <c r="AG290" s="44" t="s">
        <v>6918</v>
      </c>
      <c r="AH290" s="44" t="s">
        <v>9022</v>
      </c>
      <c r="AI290" s="44" t="s">
        <v>6919</v>
      </c>
      <c r="AJ290" s="44" t="s">
        <v>2231</v>
      </c>
      <c r="AK290" s="44" t="s">
        <v>6920</v>
      </c>
      <c r="AL290" s="44" t="s">
        <v>2614</v>
      </c>
      <c r="AM290" s="301" t="s">
        <v>6921</v>
      </c>
      <c r="AN290" s="301" t="s">
        <v>2622</v>
      </c>
      <c r="AO290" s="301" t="s">
        <v>3874</v>
      </c>
      <c r="AP290" s="301" t="s">
        <v>1153</v>
      </c>
      <c r="AQ290" s="301" t="s">
        <v>3874</v>
      </c>
      <c r="AR290" s="301" t="s">
        <v>1153</v>
      </c>
      <c r="AS290" s="301" t="s">
        <v>3874</v>
      </c>
      <c r="AT290" s="301" t="s">
        <v>1153</v>
      </c>
      <c r="AU290" s="301" t="s">
        <v>3874</v>
      </c>
      <c r="AV290" s="301" t="s">
        <v>1153</v>
      </c>
      <c r="AW290" s="301" t="s">
        <v>3874</v>
      </c>
      <c r="AX290" s="301" t="s">
        <v>1153</v>
      </c>
      <c r="AY290" s="301" t="s">
        <v>3874</v>
      </c>
      <c r="AZ290" s="269" t="s">
        <v>957</v>
      </c>
      <c r="BA290" s="328">
        <v>44377</v>
      </c>
      <c r="BB290" s="269" t="s">
        <v>1810</v>
      </c>
      <c r="BC290" s="328">
        <v>44377</v>
      </c>
      <c r="BD290" s="301" t="s">
        <v>2631</v>
      </c>
      <c r="BE290" s="332" t="s">
        <v>9023</v>
      </c>
      <c r="BF290" s="332" t="s">
        <v>1153</v>
      </c>
      <c r="BG290" s="332" t="s">
        <v>1153</v>
      </c>
      <c r="BH290" s="280" t="s">
        <v>4388</v>
      </c>
      <c r="BI290" s="340" t="s">
        <v>2587</v>
      </c>
      <c r="BJ290" s="345" t="s">
        <v>2632</v>
      </c>
      <c r="BO290" s="253" t="s">
        <v>5275</v>
      </c>
      <c r="BP290" s="253" t="s">
        <v>5302</v>
      </c>
      <c r="BQ290" s="405" t="s">
        <v>5320</v>
      </c>
      <c r="BR290" s="405"/>
    </row>
    <row r="291" spans="1:70" s="298" customFormat="1" ht="115.5" hidden="1" customHeight="1">
      <c r="A291" s="342" t="s">
        <v>1539</v>
      </c>
      <c r="B291" s="253" t="s">
        <v>1325</v>
      </c>
      <c r="C291" s="328">
        <v>43630</v>
      </c>
      <c r="D291" s="328" t="s">
        <v>4307</v>
      </c>
      <c r="E291" s="342" t="s">
        <v>1033</v>
      </c>
      <c r="F291" s="404" t="s">
        <v>9024</v>
      </c>
      <c r="G291" s="273" t="s">
        <v>655</v>
      </c>
      <c r="H291" s="273" t="s">
        <v>671</v>
      </c>
      <c r="I291" s="273" t="s">
        <v>657</v>
      </c>
      <c r="J291" s="273" t="s">
        <v>658</v>
      </c>
      <c r="K291" s="269">
        <v>2</v>
      </c>
      <c r="L291" s="829">
        <v>43668</v>
      </c>
      <c r="M291" s="829">
        <v>44012</v>
      </c>
      <c r="N291" s="275">
        <f t="shared" si="9"/>
        <v>50</v>
      </c>
      <c r="O291" s="407">
        <v>0</v>
      </c>
      <c r="P291" s="402" t="s">
        <v>1134</v>
      </c>
      <c r="Q291" s="402" t="s">
        <v>60</v>
      </c>
      <c r="R291" s="44" t="s">
        <v>6893</v>
      </c>
      <c r="S291" s="387">
        <f t="shared" si="8"/>
        <v>102</v>
      </c>
      <c r="T291" s="402"/>
      <c r="U291" s="402"/>
      <c r="V291" s="402" t="s">
        <v>937</v>
      </c>
      <c r="W291" s="402" t="s">
        <v>937</v>
      </c>
      <c r="X291" s="402" t="s">
        <v>937</v>
      </c>
      <c r="Y291" s="402" t="s">
        <v>937</v>
      </c>
      <c r="Z291" s="402" t="s">
        <v>937</v>
      </c>
      <c r="AA291" s="44" t="s">
        <v>937</v>
      </c>
      <c r="AB291" s="44" t="s">
        <v>936</v>
      </c>
      <c r="AC291" s="44" t="s">
        <v>940</v>
      </c>
      <c r="AD291" s="273" t="s">
        <v>6894</v>
      </c>
      <c r="AE291" s="273" t="s">
        <v>1136</v>
      </c>
      <c r="AF291" s="44"/>
      <c r="AG291" s="392" t="s">
        <v>6922</v>
      </c>
      <c r="AH291" s="392" t="s">
        <v>1827</v>
      </c>
      <c r="AI291" s="392" t="s">
        <v>6923</v>
      </c>
      <c r="AJ291" s="392" t="s">
        <v>2622</v>
      </c>
      <c r="AK291" s="392" t="s">
        <v>3875</v>
      </c>
      <c r="AL291" s="392" t="s">
        <v>2622</v>
      </c>
      <c r="AM291" s="392" t="s">
        <v>3875</v>
      </c>
      <c r="AN291" s="392" t="s">
        <v>2622</v>
      </c>
      <c r="AO291" s="392" t="s">
        <v>3875</v>
      </c>
      <c r="AP291" s="392" t="s">
        <v>1153</v>
      </c>
      <c r="AQ291" s="392" t="s">
        <v>3875</v>
      </c>
      <c r="AR291" s="392" t="s">
        <v>1153</v>
      </c>
      <c r="AS291" s="392" t="s">
        <v>3875</v>
      </c>
      <c r="AT291" s="392" t="s">
        <v>1153</v>
      </c>
      <c r="AU291" s="392" t="s">
        <v>3875</v>
      </c>
      <c r="AV291" s="392" t="s">
        <v>1153</v>
      </c>
      <c r="AW291" s="392" t="s">
        <v>3875</v>
      </c>
      <c r="AX291" s="392" t="s">
        <v>1153</v>
      </c>
      <c r="AY291" s="392" t="s">
        <v>3875</v>
      </c>
      <c r="AZ291" s="269" t="s">
        <v>957</v>
      </c>
      <c r="BA291" s="336">
        <v>44070</v>
      </c>
      <c r="BB291" s="269" t="s">
        <v>4393</v>
      </c>
      <c r="BC291" s="336">
        <v>43991</v>
      </c>
      <c r="BD291" s="301" t="s">
        <v>6924</v>
      </c>
      <c r="BE291" s="332" t="s">
        <v>1158</v>
      </c>
      <c r="BF291" s="44" t="s">
        <v>2300</v>
      </c>
      <c r="BG291" s="44" t="s">
        <v>2301</v>
      </c>
      <c r="BH291" s="280" t="s">
        <v>1889</v>
      </c>
      <c r="BI291" s="340" t="s">
        <v>2587</v>
      </c>
      <c r="BJ291" s="345" t="s">
        <v>4924</v>
      </c>
      <c r="BO291" s="253" t="s">
        <v>5275</v>
      </c>
      <c r="BP291" s="253" t="s">
        <v>5302</v>
      </c>
      <c r="BQ291" s="405" t="s">
        <v>5321</v>
      </c>
      <c r="BR291" s="405"/>
    </row>
    <row r="292" spans="1:70" s="298" customFormat="1" ht="115.5" hidden="1" customHeight="1">
      <c r="A292" s="342" t="s">
        <v>1540</v>
      </c>
      <c r="B292" s="253" t="s">
        <v>1325</v>
      </c>
      <c r="C292" s="328">
        <v>43630</v>
      </c>
      <c r="D292" s="328" t="s">
        <v>4307</v>
      </c>
      <c r="E292" s="342" t="s">
        <v>1033</v>
      </c>
      <c r="F292" s="404" t="s">
        <v>9025</v>
      </c>
      <c r="G292" s="273" t="s">
        <v>655</v>
      </c>
      <c r="H292" s="273" t="s">
        <v>9469</v>
      </c>
      <c r="I292" s="273" t="s">
        <v>659</v>
      </c>
      <c r="J292" s="273" t="s">
        <v>660</v>
      </c>
      <c r="K292" s="269">
        <v>1</v>
      </c>
      <c r="L292" s="829">
        <v>43678</v>
      </c>
      <c r="M292" s="829">
        <v>43830</v>
      </c>
      <c r="N292" s="275">
        <f t="shared" si="9"/>
        <v>22</v>
      </c>
      <c r="O292" s="407">
        <v>0</v>
      </c>
      <c r="P292" s="402" t="s">
        <v>1134</v>
      </c>
      <c r="Q292" s="402" t="s">
        <v>60</v>
      </c>
      <c r="R292" s="44" t="s">
        <v>6925</v>
      </c>
      <c r="S292" s="387">
        <f t="shared" si="8"/>
        <v>102</v>
      </c>
      <c r="T292" s="402"/>
      <c r="U292" s="402"/>
      <c r="V292" s="402" t="s">
        <v>937</v>
      </c>
      <c r="W292" s="402" t="s">
        <v>937</v>
      </c>
      <c r="X292" s="402" t="s">
        <v>937</v>
      </c>
      <c r="Y292" s="402" t="s">
        <v>937</v>
      </c>
      <c r="Z292" s="402" t="s">
        <v>937</v>
      </c>
      <c r="AA292" s="44" t="s">
        <v>937</v>
      </c>
      <c r="AB292" s="44" t="s">
        <v>936</v>
      </c>
      <c r="AC292" s="44" t="s">
        <v>940</v>
      </c>
      <c r="AD292" s="273" t="s">
        <v>6900</v>
      </c>
      <c r="AE292" s="273" t="s">
        <v>6926</v>
      </c>
      <c r="AF292" s="44"/>
      <c r="AG292" s="392" t="s">
        <v>6927</v>
      </c>
      <c r="AH292" s="392" t="s">
        <v>1827</v>
      </c>
      <c r="AI292" s="392" t="s">
        <v>6928</v>
      </c>
      <c r="AJ292" s="392" t="s">
        <v>2622</v>
      </c>
      <c r="AK292" s="392" t="s">
        <v>3875</v>
      </c>
      <c r="AL292" s="392" t="s">
        <v>2622</v>
      </c>
      <c r="AM292" s="392" t="s">
        <v>3875</v>
      </c>
      <c r="AN292" s="392" t="s">
        <v>2622</v>
      </c>
      <c r="AO292" s="392" t="s">
        <v>3875</v>
      </c>
      <c r="AP292" s="392" t="s">
        <v>1153</v>
      </c>
      <c r="AQ292" s="392" t="s">
        <v>3875</v>
      </c>
      <c r="AR292" s="392" t="s">
        <v>1153</v>
      </c>
      <c r="AS292" s="392" t="s">
        <v>3875</v>
      </c>
      <c r="AT292" s="392" t="s">
        <v>1153</v>
      </c>
      <c r="AU292" s="392" t="s">
        <v>3875</v>
      </c>
      <c r="AV292" s="392" t="s">
        <v>1153</v>
      </c>
      <c r="AW292" s="392" t="s">
        <v>3875</v>
      </c>
      <c r="AX292" s="392" t="s">
        <v>1153</v>
      </c>
      <c r="AY292" s="392" t="s">
        <v>3875</v>
      </c>
      <c r="AZ292" s="269" t="s">
        <v>957</v>
      </c>
      <c r="BA292" s="336">
        <v>44070</v>
      </c>
      <c r="BB292" s="269" t="s">
        <v>4393</v>
      </c>
      <c r="BC292" s="336">
        <v>43991</v>
      </c>
      <c r="BD292" s="301" t="s">
        <v>6924</v>
      </c>
      <c r="BE292" s="332" t="s">
        <v>1158</v>
      </c>
      <c r="BF292" s="44" t="s">
        <v>2300</v>
      </c>
      <c r="BG292" s="44" t="s">
        <v>2301</v>
      </c>
      <c r="BH292" s="280" t="s">
        <v>1889</v>
      </c>
      <c r="BI292" s="340" t="s">
        <v>2587</v>
      </c>
      <c r="BJ292" s="345" t="s">
        <v>4924</v>
      </c>
      <c r="BO292" s="253" t="s">
        <v>5275</v>
      </c>
      <c r="BP292" s="253" t="s">
        <v>5302</v>
      </c>
      <c r="BQ292" s="405" t="s">
        <v>5321</v>
      </c>
      <c r="BR292" s="405"/>
    </row>
    <row r="293" spans="1:70" s="298" customFormat="1" ht="115.5" hidden="1" customHeight="1">
      <c r="A293" s="342" t="s">
        <v>1541</v>
      </c>
      <c r="B293" s="253" t="s">
        <v>1325</v>
      </c>
      <c r="C293" s="328">
        <v>43630</v>
      </c>
      <c r="D293" s="328" t="s">
        <v>4307</v>
      </c>
      <c r="E293" s="342" t="s">
        <v>1033</v>
      </c>
      <c r="F293" s="404" t="s">
        <v>9025</v>
      </c>
      <c r="G293" s="273" t="s">
        <v>661</v>
      </c>
      <c r="H293" s="44" t="s">
        <v>662</v>
      </c>
      <c r="I293" s="273" t="s">
        <v>663</v>
      </c>
      <c r="J293" s="273" t="s">
        <v>664</v>
      </c>
      <c r="K293" s="269">
        <v>1</v>
      </c>
      <c r="L293" s="829">
        <v>43668</v>
      </c>
      <c r="M293" s="829">
        <v>43830</v>
      </c>
      <c r="N293" s="275">
        <f t="shared" si="9"/>
        <v>24</v>
      </c>
      <c r="O293" s="389">
        <v>1</v>
      </c>
      <c r="P293" s="402" t="s">
        <v>60</v>
      </c>
      <c r="Q293" s="402"/>
      <c r="R293" s="44" t="s">
        <v>6929</v>
      </c>
      <c r="S293" s="387">
        <f t="shared" si="8"/>
        <v>102</v>
      </c>
      <c r="T293" s="402"/>
      <c r="U293" s="402"/>
      <c r="V293" s="402" t="s">
        <v>937</v>
      </c>
      <c r="W293" s="402" t="s">
        <v>937</v>
      </c>
      <c r="X293" s="402" t="s">
        <v>937</v>
      </c>
      <c r="Y293" s="402" t="s">
        <v>937</v>
      </c>
      <c r="Z293" s="402" t="s">
        <v>937</v>
      </c>
      <c r="AA293" s="44" t="s">
        <v>937</v>
      </c>
      <c r="AB293" s="44" t="s">
        <v>936</v>
      </c>
      <c r="AC293" s="44" t="s">
        <v>940</v>
      </c>
      <c r="AD293" s="322" t="s">
        <v>6930</v>
      </c>
      <c r="AE293" s="392" t="s">
        <v>1120</v>
      </c>
      <c r="AF293" s="392" t="s">
        <v>1814</v>
      </c>
      <c r="AG293" s="392" t="s">
        <v>1824</v>
      </c>
      <c r="AH293" s="392" t="s">
        <v>1814</v>
      </c>
      <c r="AI293" s="392" t="s">
        <v>1824</v>
      </c>
      <c r="AJ293" s="392" t="s">
        <v>1824</v>
      </c>
      <c r="AK293" s="392" t="s">
        <v>1824</v>
      </c>
      <c r="AL293" s="392" t="s">
        <v>2622</v>
      </c>
      <c r="AM293" s="392" t="s">
        <v>1824</v>
      </c>
      <c r="AN293" s="392" t="s">
        <v>2622</v>
      </c>
      <c r="AO293" s="392" t="s">
        <v>1824</v>
      </c>
      <c r="AP293" s="392" t="s">
        <v>1153</v>
      </c>
      <c r="AQ293" s="392" t="s">
        <v>1824</v>
      </c>
      <c r="AR293" s="392" t="s">
        <v>1153</v>
      </c>
      <c r="AS293" s="392" t="s">
        <v>1824</v>
      </c>
      <c r="AT293" s="392" t="s">
        <v>1153</v>
      </c>
      <c r="AU293" s="392" t="s">
        <v>1824</v>
      </c>
      <c r="AV293" s="392" t="s">
        <v>1153</v>
      </c>
      <c r="AW293" s="392" t="s">
        <v>1824</v>
      </c>
      <c r="AX293" s="392" t="s">
        <v>1153</v>
      </c>
      <c r="AY293" s="392" t="s">
        <v>1824</v>
      </c>
      <c r="AZ293" s="269" t="s">
        <v>781</v>
      </c>
      <c r="BA293" s="328">
        <v>43851</v>
      </c>
      <c r="BB293" s="269" t="s">
        <v>4393</v>
      </c>
      <c r="BC293" s="336">
        <v>43991</v>
      </c>
      <c r="BD293" s="301" t="s">
        <v>6814</v>
      </c>
      <c r="BE293" s="332" t="s">
        <v>1158</v>
      </c>
      <c r="BF293" s="44" t="s">
        <v>2300</v>
      </c>
      <c r="BG293" s="44" t="s">
        <v>2301</v>
      </c>
      <c r="BH293" s="280" t="s">
        <v>1889</v>
      </c>
      <c r="BI293" s="340" t="s">
        <v>2587</v>
      </c>
      <c r="BJ293" s="340" t="s">
        <v>1686</v>
      </c>
      <c r="BO293" s="253" t="s">
        <v>5275</v>
      </c>
      <c r="BP293" s="253" t="s">
        <v>5302</v>
      </c>
      <c r="BQ293" s="405" t="s">
        <v>5321</v>
      </c>
      <c r="BR293" s="405"/>
    </row>
    <row r="294" spans="1:70" s="298" customFormat="1" ht="115.5" hidden="1" customHeight="1">
      <c r="A294" s="342" t="s">
        <v>1542</v>
      </c>
      <c r="B294" s="253" t="s">
        <v>1325</v>
      </c>
      <c r="C294" s="328">
        <v>43630</v>
      </c>
      <c r="D294" s="328" t="s">
        <v>4307</v>
      </c>
      <c r="E294" s="342" t="s">
        <v>1033</v>
      </c>
      <c r="F294" s="404" t="s">
        <v>9025</v>
      </c>
      <c r="G294" s="273" t="s">
        <v>661</v>
      </c>
      <c r="H294" s="44" t="s">
        <v>662</v>
      </c>
      <c r="I294" s="273" t="s">
        <v>665</v>
      </c>
      <c r="J294" s="273" t="s">
        <v>664</v>
      </c>
      <c r="K294" s="269">
        <v>1</v>
      </c>
      <c r="L294" s="829">
        <v>43668</v>
      </c>
      <c r="M294" s="829">
        <v>43830</v>
      </c>
      <c r="N294" s="275">
        <f t="shared" si="9"/>
        <v>24</v>
      </c>
      <c r="O294" s="389">
        <v>1</v>
      </c>
      <c r="P294" s="402" t="s">
        <v>60</v>
      </c>
      <c r="Q294" s="402"/>
      <c r="R294" s="44" t="s">
        <v>6931</v>
      </c>
      <c r="S294" s="387">
        <f t="shared" si="8"/>
        <v>102</v>
      </c>
      <c r="T294" s="402"/>
      <c r="U294" s="402"/>
      <c r="V294" s="402" t="s">
        <v>937</v>
      </c>
      <c r="W294" s="402" t="s">
        <v>937</v>
      </c>
      <c r="X294" s="402" t="s">
        <v>937</v>
      </c>
      <c r="Y294" s="402" t="s">
        <v>937</v>
      </c>
      <c r="Z294" s="402" t="s">
        <v>937</v>
      </c>
      <c r="AA294" s="44" t="s">
        <v>937</v>
      </c>
      <c r="AB294" s="44" t="s">
        <v>936</v>
      </c>
      <c r="AC294" s="44" t="s">
        <v>940</v>
      </c>
      <c r="AD294" s="322" t="s">
        <v>6932</v>
      </c>
      <c r="AE294" s="392" t="s">
        <v>1120</v>
      </c>
      <c r="AF294" s="392" t="s">
        <v>1814</v>
      </c>
      <c r="AG294" s="392" t="s">
        <v>1824</v>
      </c>
      <c r="AH294" s="392" t="s">
        <v>1814</v>
      </c>
      <c r="AI294" s="392" t="s">
        <v>1824</v>
      </c>
      <c r="AJ294" s="392" t="s">
        <v>1824</v>
      </c>
      <c r="AK294" s="392" t="s">
        <v>1824</v>
      </c>
      <c r="AL294" s="392" t="s">
        <v>2622</v>
      </c>
      <c r="AM294" s="392" t="s">
        <v>1824</v>
      </c>
      <c r="AN294" s="392" t="s">
        <v>2622</v>
      </c>
      <c r="AO294" s="392" t="s">
        <v>1824</v>
      </c>
      <c r="AP294" s="392" t="s">
        <v>1153</v>
      </c>
      <c r="AQ294" s="392" t="s">
        <v>1824</v>
      </c>
      <c r="AR294" s="392" t="s">
        <v>1153</v>
      </c>
      <c r="AS294" s="392" t="s">
        <v>1824</v>
      </c>
      <c r="AT294" s="392" t="s">
        <v>1153</v>
      </c>
      <c r="AU294" s="392" t="s">
        <v>1824</v>
      </c>
      <c r="AV294" s="392" t="s">
        <v>1153</v>
      </c>
      <c r="AW294" s="392" t="s">
        <v>1824</v>
      </c>
      <c r="AX294" s="392" t="s">
        <v>1153</v>
      </c>
      <c r="AY294" s="392" t="s">
        <v>1824</v>
      </c>
      <c r="AZ294" s="269" t="s">
        <v>781</v>
      </c>
      <c r="BA294" s="328">
        <v>43852</v>
      </c>
      <c r="BB294" s="269" t="s">
        <v>4393</v>
      </c>
      <c r="BC294" s="336">
        <v>43991</v>
      </c>
      <c r="BD294" s="301" t="s">
        <v>6814</v>
      </c>
      <c r="BE294" s="332" t="s">
        <v>1158</v>
      </c>
      <c r="BF294" s="44" t="s">
        <v>2300</v>
      </c>
      <c r="BG294" s="44" t="s">
        <v>2301</v>
      </c>
      <c r="BH294" s="280" t="s">
        <v>1889</v>
      </c>
      <c r="BI294" s="340" t="s">
        <v>2587</v>
      </c>
      <c r="BJ294" s="340" t="s">
        <v>1686</v>
      </c>
      <c r="BO294" s="253" t="s">
        <v>5275</v>
      </c>
      <c r="BP294" s="253" t="s">
        <v>5302</v>
      </c>
      <c r="BQ294" s="405" t="s">
        <v>5321</v>
      </c>
      <c r="BR294" s="405"/>
    </row>
    <row r="295" spans="1:70" s="298" customFormat="1" ht="115.5" hidden="1" customHeight="1">
      <c r="A295" s="342" t="s">
        <v>1543</v>
      </c>
      <c r="B295" s="253" t="s">
        <v>1325</v>
      </c>
      <c r="C295" s="328">
        <v>43630</v>
      </c>
      <c r="D295" s="328" t="s">
        <v>4307</v>
      </c>
      <c r="E295" s="342" t="s">
        <v>1033</v>
      </c>
      <c r="F295" s="404" t="s">
        <v>9025</v>
      </c>
      <c r="G295" s="273" t="s">
        <v>661</v>
      </c>
      <c r="H295" s="44" t="s">
        <v>666</v>
      </c>
      <c r="I295" s="273" t="s">
        <v>9021</v>
      </c>
      <c r="J295" s="273" t="s">
        <v>664</v>
      </c>
      <c r="K295" s="269">
        <v>1</v>
      </c>
      <c r="L295" s="829">
        <v>43668</v>
      </c>
      <c r="M295" s="829">
        <v>43830</v>
      </c>
      <c r="N295" s="275">
        <f t="shared" si="9"/>
        <v>24</v>
      </c>
      <c r="O295" s="389">
        <v>1</v>
      </c>
      <c r="P295" s="402" t="s">
        <v>60</v>
      </c>
      <c r="Q295" s="402"/>
      <c r="R295" s="44" t="s">
        <v>6933</v>
      </c>
      <c r="S295" s="387">
        <f t="shared" si="8"/>
        <v>277</v>
      </c>
      <c r="T295" s="402"/>
      <c r="U295" s="402"/>
      <c r="V295" s="402" t="s">
        <v>937</v>
      </c>
      <c r="W295" s="402" t="s">
        <v>937</v>
      </c>
      <c r="X295" s="402" t="s">
        <v>937</v>
      </c>
      <c r="Y295" s="402" t="s">
        <v>937</v>
      </c>
      <c r="Z295" s="402" t="s">
        <v>937</v>
      </c>
      <c r="AA295" s="44" t="s">
        <v>937</v>
      </c>
      <c r="AB295" s="44" t="s">
        <v>936</v>
      </c>
      <c r="AC295" s="44" t="s">
        <v>940</v>
      </c>
      <c r="AD295" s="322" t="s">
        <v>6934</v>
      </c>
      <c r="AE295" s="392" t="s">
        <v>1120</v>
      </c>
      <c r="AF295" s="392" t="s">
        <v>1814</v>
      </c>
      <c r="AG295" s="392" t="s">
        <v>1824</v>
      </c>
      <c r="AH295" s="392" t="s">
        <v>1814</v>
      </c>
      <c r="AI295" s="392" t="s">
        <v>1824</v>
      </c>
      <c r="AJ295" s="392" t="s">
        <v>1824</v>
      </c>
      <c r="AK295" s="392" t="s">
        <v>1824</v>
      </c>
      <c r="AL295" s="392" t="s">
        <v>2622</v>
      </c>
      <c r="AM295" s="392" t="s">
        <v>1824</v>
      </c>
      <c r="AN295" s="392" t="s">
        <v>2622</v>
      </c>
      <c r="AO295" s="392" t="s">
        <v>1824</v>
      </c>
      <c r="AP295" s="392" t="s">
        <v>1153</v>
      </c>
      <c r="AQ295" s="392" t="s">
        <v>1824</v>
      </c>
      <c r="AR295" s="392" t="s">
        <v>1153</v>
      </c>
      <c r="AS295" s="392" t="s">
        <v>1824</v>
      </c>
      <c r="AT295" s="392" t="s">
        <v>1153</v>
      </c>
      <c r="AU295" s="392" t="s">
        <v>1824</v>
      </c>
      <c r="AV295" s="392" t="s">
        <v>1153</v>
      </c>
      <c r="AW295" s="392" t="s">
        <v>1824</v>
      </c>
      <c r="AX295" s="392" t="s">
        <v>1153</v>
      </c>
      <c r="AY295" s="392" t="s">
        <v>1824</v>
      </c>
      <c r="AZ295" s="269" t="s">
        <v>781</v>
      </c>
      <c r="BA295" s="328">
        <v>43851</v>
      </c>
      <c r="BB295" s="345" t="s">
        <v>903</v>
      </c>
      <c r="BC295" s="340"/>
      <c r="BD295" s="332"/>
      <c r="BE295" s="332"/>
      <c r="BF295" s="332"/>
      <c r="BG295" s="332"/>
      <c r="BH295" s="280" t="s">
        <v>956</v>
      </c>
      <c r="BI295" s="340"/>
      <c r="BJ295" s="340"/>
      <c r="BO295" s="253" t="s">
        <v>5275</v>
      </c>
      <c r="BP295" s="253" t="s">
        <v>5302</v>
      </c>
      <c r="BQ295" s="405" t="s">
        <v>5321</v>
      </c>
      <c r="BR295" s="405"/>
    </row>
    <row r="296" spans="1:70" s="298" customFormat="1" ht="115.5" hidden="1" customHeight="1">
      <c r="A296" s="342" t="s">
        <v>1544</v>
      </c>
      <c r="B296" s="253" t="s">
        <v>1325</v>
      </c>
      <c r="C296" s="328">
        <v>43630</v>
      </c>
      <c r="D296" s="328" t="s">
        <v>4307</v>
      </c>
      <c r="E296" s="342" t="s">
        <v>1033</v>
      </c>
      <c r="F296" s="404" t="s">
        <v>9024</v>
      </c>
      <c r="G296" s="273" t="s">
        <v>661</v>
      </c>
      <c r="H296" s="273" t="s">
        <v>667</v>
      </c>
      <c r="I296" s="273" t="s">
        <v>668</v>
      </c>
      <c r="J296" s="271" t="s">
        <v>664</v>
      </c>
      <c r="K296" s="269">
        <v>1</v>
      </c>
      <c r="L296" s="829">
        <v>43831</v>
      </c>
      <c r="M296" s="829">
        <v>44012</v>
      </c>
      <c r="N296" s="275">
        <f t="shared" si="9"/>
        <v>26</v>
      </c>
      <c r="O296" s="389">
        <v>1</v>
      </c>
      <c r="P296" s="402" t="s">
        <v>60</v>
      </c>
      <c r="Q296" s="402"/>
      <c r="R296" s="44" t="s">
        <v>6935</v>
      </c>
      <c r="S296" s="387">
        <f t="shared" si="8"/>
        <v>345</v>
      </c>
      <c r="T296" s="402"/>
      <c r="U296" s="402"/>
      <c r="V296" s="402" t="s">
        <v>937</v>
      </c>
      <c r="W296" s="402" t="s">
        <v>937</v>
      </c>
      <c r="X296" s="402" t="s">
        <v>937</v>
      </c>
      <c r="Y296" s="402" t="s">
        <v>937</v>
      </c>
      <c r="Z296" s="402" t="s">
        <v>937</v>
      </c>
      <c r="AA296" s="44" t="s">
        <v>937</v>
      </c>
      <c r="AB296" s="44" t="s">
        <v>936</v>
      </c>
      <c r="AC296" s="44" t="s">
        <v>940</v>
      </c>
      <c r="AD296" s="322" t="s">
        <v>6912</v>
      </c>
      <c r="AE296" s="392" t="s">
        <v>6913</v>
      </c>
      <c r="AF296" s="392" t="s">
        <v>1155</v>
      </c>
      <c r="AG296" s="44" t="s">
        <v>6914</v>
      </c>
      <c r="AH296" s="297" t="s">
        <v>2213</v>
      </c>
      <c r="AI296" s="44" t="s">
        <v>2214</v>
      </c>
      <c r="AJ296" s="44" t="s">
        <v>2214</v>
      </c>
      <c r="AK296" s="44" t="s">
        <v>2214</v>
      </c>
      <c r="AL296" s="44" t="s">
        <v>2622</v>
      </c>
      <c r="AM296" s="44" t="s">
        <v>2214</v>
      </c>
      <c r="AN296" s="44" t="s">
        <v>2622</v>
      </c>
      <c r="AO296" s="44" t="s">
        <v>2214</v>
      </c>
      <c r="AP296" s="44" t="s">
        <v>1153</v>
      </c>
      <c r="AQ296" s="44" t="s">
        <v>2214</v>
      </c>
      <c r="AR296" s="44" t="s">
        <v>1153</v>
      </c>
      <c r="AS296" s="44" t="s">
        <v>2214</v>
      </c>
      <c r="AT296" s="44" t="s">
        <v>1153</v>
      </c>
      <c r="AU296" s="44" t="s">
        <v>2214</v>
      </c>
      <c r="AV296" s="44" t="s">
        <v>1153</v>
      </c>
      <c r="AW296" s="44" t="s">
        <v>2214</v>
      </c>
      <c r="AX296" s="44" t="s">
        <v>1153</v>
      </c>
      <c r="AY296" s="44" t="s">
        <v>2214</v>
      </c>
      <c r="AZ296" s="269" t="s">
        <v>781</v>
      </c>
      <c r="BA296" s="328">
        <v>44018</v>
      </c>
      <c r="BB296" s="345" t="s">
        <v>903</v>
      </c>
      <c r="BC296" s="340"/>
      <c r="BD296" s="332"/>
      <c r="BE296" s="332"/>
      <c r="BF296" s="332"/>
      <c r="BG296" s="332"/>
      <c r="BH296" s="280" t="s">
        <v>956</v>
      </c>
      <c r="BI296" s="340"/>
      <c r="BJ296" s="340"/>
      <c r="BO296" s="253" t="s">
        <v>5275</v>
      </c>
      <c r="BP296" s="253" t="s">
        <v>5302</v>
      </c>
      <c r="BQ296" s="405" t="s">
        <v>5321</v>
      </c>
      <c r="BR296" s="405"/>
    </row>
    <row r="297" spans="1:70" s="298" customFormat="1" ht="115.5" hidden="1" customHeight="1">
      <c r="A297" s="342" t="s">
        <v>1545</v>
      </c>
      <c r="B297" s="253" t="s">
        <v>1325</v>
      </c>
      <c r="C297" s="328">
        <v>43630</v>
      </c>
      <c r="D297" s="328" t="s">
        <v>4307</v>
      </c>
      <c r="E297" s="342" t="s">
        <v>1033</v>
      </c>
      <c r="F297" s="404" t="s">
        <v>9024</v>
      </c>
      <c r="G297" s="273" t="s">
        <v>661</v>
      </c>
      <c r="H297" s="273" t="s">
        <v>669</v>
      </c>
      <c r="I297" s="273" t="s">
        <v>670</v>
      </c>
      <c r="J297" s="273" t="s">
        <v>612</v>
      </c>
      <c r="K297" s="269">
        <v>1</v>
      </c>
      <c r="L297" s="829">
        <v>43831</v>
      </c>
      <c r="M297" s="829">
        <v>44012</v>
      </c>
      <c r="N297" s="275">
        <f t="shared" si="9"/>
        <v>26</v>
      </c>
      <c r="O297" s="406">
        <v>0.5</v>
      </c>
      <c r="P297" s="402" t="s">
        <v>60</v>
      </c>
      <c r="Q297" s="402"/>
      <c r="R297" s="44" t="s">
        <v>6936</v>
      </c>
      <c r="S297" s="387">
        <f t="shared" si="8"/>
        <v>326</v>
      </c>
      <c r="T297" s="402"/>
      <c r="U297" s="402"/>
      <c r="V297" s="402" t="s">
        <v>937</v>
      </c>
      <c r="W297" s="402" t="s">
        <v>937</v>
      </c>
      <c r="X297" s="402" t="s">
        <v>937</v>
      </c>
      <c r="Y297" s="402" t="s">
        <v>937</v>
      </c>
      <c r="Z297" s="402" t="s">
        <v>937</v>
      </c>
      <c r="AA297" s="44" t="s">
        <v>937</v>
      </c>
      <c r="AB297" s="44" t="s">
        <v>936</v>
      </c>
      <c r="AC297" s="44" t="s">
        <v>940</v>
      </c>
      <c r="AD297" s="322" t="s">
        <v>6912</v>
      </c>
      <c r="AE297" s="392" t="s">
        <v>6917</v>
      </c>
      <c r="AF297" s="392" t="s">
        <v>1157</v>
      </c>
      <c r="AG297" s="44" t="s">
        <v>6918</v>
      </c>
      <c r="AH297" s="44" t="s">
        <v>9022</v>
      </c>
      <c r="AI297" s="44" t="s">
        <v>6919</v>
      </c>
      <c r="AJ297" s="44" t="s">
        <v>2231</v>
      </c>
      <c r="AK297" s="44" t="s">
        <v>6937</v>
      </c>
      <c r="AL297" s="44" t="s">
        <v>2637</v>
      </c>
      <c r="AM297" s="301" t="s">
        <v>6938</v>
      </c>
      <c r="AN297" s="301" t="s">
        <v>2622</v>
      </c>
      <c r="AO297" s="301" t="s">
        <v>3874</v>
      </c>
      <c r="AP297" s="301" t="s">
        <v>1153</v>
      </c>
      <c r="AQ297" s="301" t="s">
        <v>3874</v>
      </c>
      <c r="AR297" s="301" t="s">
        <v>1153</v>
      </c>
      <c r="AS297" s="301" t="s">
        <v>3874</v>
      </c>
      <c r="AT297" s="301" t="s">
        <v>1153</v>
      </c>
      <c r="AU297" s="301" t="s">
        <v>3874</v>
      </c>
      <c r="AV297" s="301" t="s">
        <v>1153</v>
      </c>
      <c r="AW297" s="301" t="s">
        <v>3874</v>
      </c>
      <c r="AX297" s="301" t="s">
        <v>1153</v>
      </c>
      <c r="AY297" s="301" t="s">
        <v>3874</v>
      </c>
      <c r="AZ297" s="269" t="s">
        <v>957</v>
      </c>
      <c r="BA297" s="328">
        <v>44377</v>
      </c>
      <c r="BB297" s="269" t="s">
        <v>1810</v>
      </c>
      <c r="BC297" s="328">
        <v>44377</v>
      </c>
      <c r="BD297" s="301" t="s">
        <v>2631</v>
      </c>
      <c r="BE297" s="332" t="s">
        <v>9023</v>
      </c>
      <c r="BF297" s="332" t="s">
        <v>1153</v>
      </c>
      <c r="BG297" s="332" t="s">
        <v>1153</v>
      </c>
      <c r="BH297" s="280" t="s">
        <v>4388</v>
      </c>
      <c r="BI297" s="340" t="s">
        <v>2587</v>
      </c>
      <c r="BJ297" s="345" t="s">
        <v>2633</v>
      </c>
      <c r="BO297" s="253" t="s">
        <v>5275</v>
      </c>
      <c r="BP297" s="253" t="s">
        <v>5302</v>
      </c>
      <c r="BQ297" s="405" t="s">
        <v>5321</v>
      </c>
      <c r="BR297" s="405"/>
    </row>
    <row r="298" spans="1:70" s="298" customFormat="1" ht="115.5" hidden="1" customHeight="1">
      <c r="A298" s="342" t="s">
        <v>1546</v>
      </c>
      <c r="B298" s="253" t="s">
        <v>1325</v>
      </c>
      <c r="C298" s="328">
        <v>43630</v>
      </c>
      <c r="D298" s="328" t="s">
        <v>4307</v>
      </c>
      <c r="E298" s="342" t="s">
        <v>1034</v>
      </c>
      <c r="F298" s="404" t="s">
        <v>6939</v>
      </c>
      <c r="G298" s="273" t="s">
        <v>655</v>
      </c>
      <c r="H298" s="273" t="s">
        <v>671</v>
      </c>
      <c r="I298" s="273" t="s">
        <v>657</v>
      </c>
      <c r="J298" s="273" t="s">
        <v>658</v>
      </c>
      <c r="K298" s="269">
        <v>2</v>
      </c>
      <c r="L298" s="829">
        <v>43668</v>
      </c>
      <c r="M298" s="829">
        <v>44012</v>
      </c>
      <c r="N298" s="275">
        <f t="shared" si="9"/>
        <v>50</v>
      </c>
      <c r="O298" s="407">
        <v>0</v>
      </c>
      <c r="P298" s="402" t="s">
        <v>1134</v>
      </c>
      <c r="Q298" s="402" t="s">
        <v>60</v>
      </c>
      <c r="R298" s="44" t="s">
        <v>6940</v>
      </c>
      <c r="S298" s="387">
        <f t="shared" si="8"/>
        <v>101</v>
      </c>
      <c r="T298" s="402"/>
      <c r="U298" s="402"/>
      <c r="V298" s="402" t="s">
        <v>937</v>
      </c>
      <c r="W298" s="402" t="s">
        <v>937</v>
      </c>
      <c r="X298" s="402" t="s">
        <v>937</v>
      </c>
      <c r="Y298" s="402" t="s">
        <v>937</v>
      </c>
      <c r="Z298" s="402" t="s">
        <v>937</v>
      </c>
      <c r="AA298" s="44" t="s">
        <v>937</v>
      </c>
      <c r="AB298" s="44" t="s">
        <v>936</v>
      </c>
      <c r="AC298" s="44" t="s">
        <v>940</v>
      </c>
      <c r="AD298" s="273" t="s">
        <v>6941</v>
      </c>
      <c r="AE298" s="273" t="s">
        <v>6942</v>
      </c>
      <c r="AF298" s="392" t="s">
        <v>1157</v>
      </c>
      <c r="AG298" s="392" t="s">
        <v>6943</v>
      </c>
      <c r="AH298" s="392" t="s">
        <v>1827</v>
      </c>
      <c r="AI298" s="392" t="s">
        <v>6944</v>
      </c>
      <c r="AJ298" s="392" t="s">
        <v>2622</v>
      </c>
      <c r="AK298" s="392" t="s">
        <v>3875</v>
      </c>
      <c r="AL298" s="392" t="s">
        <v>2622</v>
      </c>
      <c r="AM298" s="392" t="s">
        <v>3875</v>
      </c>
      <c r="AN298" s="392" t="s">
        <v>2622</v>
      </c>
      <c r="AO298" s="392" t="s">
        <v>3875</v>
      </c>
      <c r="AP298" s="392" t="s">
        <v>1153</v>
      </c>
      <c r="AQ298" s="392" t="s">
        <v>3875</v>
      </c>
      <c r="AR298" s="392" t="s">
        <v>1153</v>
      </c>
      <c r="AS298" s="392" t="s">
        <v>3875</v>
      </c>
      <c r="AT298" s="392" t="s">
        <v>1153</v>
      </c>
      <c r="AU298" s="392" t="s">
        <v>3875</v>
      </c>
      <c r="AV298" s="392" t="s">
        <v>1153</v>
      </c>
      <c r="AW298" s="392" t="s">
        <v>3875</v>
      </c>
      <c r="AX298" s="392" t="s">
        <v>1153</v>
      </c>
      <c r="AY298" s="392" t="s">
        <v>3875</v>
      </c>
      <c r="AZ298" s="269" t="s">
        <v>957</v>
      </c>
      <c r="BA298" s="336">
        <v>44070</v>
      </c>
      <c r="BB298" s="269" t="s">
        <v>4393</v>
      </c>
      <c r="BC298" s="336">
        <v>43991</v>
      </c>
      <c r="BD298" s="301" t="s">
        <v>6945</v>
      </c>
      <c r="BE298" s="332" t="s">
        <v>1158</v>
      </c>
      <c r="BF298" s="44" t="s">
        <v>2300</v>
      </c>
      <c r="BG298" s="44" t="s">
        <v>2301</v>
      </c>
      <c r="BH298" s="280" t="s">
        <v>1889</v>
      </c>
      <c r="BI298" s="340" t="s">
        <v>2587</v>
      </c>
      <c r="BJ298" s="345" t="s">
        <v>4924</v>
      </c>
      <c r="BO298" s="253" t="s">
        <v>5275</v>
      </c>
      <c r="BP298" s="405" t="s">
        <v>5322</v>
      </c>
      <c r="BQ298" s="405" t="s">
        <v>5323</v>
      </c>
      <c r="BR298" s="405"/>
    </row>
    <row r="299" spans="1:70" s="298" customFormat="1" ht="115.5" hidden="1" customHeight="1">
      <c r="A299" s="342" t="s">
        <v>1547</v>
      </c>
      <c r="B299" s="253" t="s">
        <v>1325</v>
      </c>
      <c r="C299" s="328">
        <v>43630</v>
      </c>
      <c r="D299" s="328" t="s">
        <v>4307</v>
      </c>
      <c r="E299" s="342" t="s">
        <v>1034</v>
      </c>
      <c r="F299" s="404" t="s">
        <v>6946</v>
      </c>
      <c r="G299" s="273" t="s">
        <v>655</v>
      </c>
      <c r="H299" s="273" t="s">
        <v>9469</v>
      </c>
      <c r="I299" s="273" t="s">
        <v>659</v>
      </c>
      <c r="J299" s="273" t="s">
        <v>660</v>
      </c>
      <c r="K299" s="269">
        <v>1</v>
      </c>
      <c r="L299" s="829">
        <v>43678</v>
      </c>
      <c r="M299" s="829">
        <v>43830</v>
      </c>
      <c r="N299" s="275">
        <f t="shared" si="9"/>
        <v>22</v>
      </c>
      <c r="O299" s="407">
        <v>0</v>
      </c>
      <c r="P299" s="402" t="s">
        <v>1134</v>
      </c>
      <c r="Q299" s="402" t="s">
        <v>60</v>
      </c>
      <c r="R299" s="44" t="s">
        <v>6893</v>
      </c>
      <c r="S299" s="387">
        <f t="shared" si="8"/>
        <v>102</v>
      </c>
      <c r="T299" s="402"/>
      <c r="U299" s="402"/>
      <c r="V299" s="402" t="s">
        <v>937</v>
      </c>
      <c r="W299" s="402" t="s">
        <v>937</v>
      </c>
      <c r="X299" s="402" t="s">
        <v>937</v>
      </c>
      <c r="Y299" s="402" t="s">
        <v>937</v>
      </c>
      <c r="Z299" s="402" t="s">
        <v>937</v>
      </c>
      <c r="AA299" s="44" t="s">
        <v>937</v>
      </c>
      <c r="AB299" s="44" t="s">
        <v>936</v>
      </c>
      <c r="AC299" s="44" t="s">
        <v>940</v>
      </c>
      <c r="AD299" s="273" t="s">
        <v>6947</v>
      </c>
      <c r="AE299" s="273" t="s">
        <v>6926</v>
      </c>
      <c r="AF299" s="44"/>
      <c r="AG299" s="392" t="s">
        <v>6948</v>
      </c>
      <c r="AH299" s="392" t="s">
        <v>1827</v>
      </c>
      <c r="AI299" s="392" t="s">
        <v>6949</v>
      </c>
      <c r="AJ299" s="392" t="s">
        <v>2622</v>
      </c>
      <c r="AK299" s="392" t="s">
        <v>3875</v>
      </c>
      <c r="AL299" s="392" t="s">
        <v>2622</v>
      </c>
      <c r="AM299" s="392" t="s">
        <v>3875</v>
      </c>
      <c r="AN299" s="392" t="s">
        <v>2622</v>
      </c>
      <c r="AO299" s="392" t="s">
        <v>3875</v>
      </c>
      <c r="AP299" s="392" t="s">
        <v>1153</v>
      </c>
      <c r="AQ299" s="392" t="s">
        <v>3875</v>
      </c>
      <c r="AR299" s="392" t="s">
        <v>1153</v>
      </c>
      <c r="AS299" s="392" t="s">
        <v>3875</v>
      </c>
      <c r="AT299" s="392" t="s">
        <v>1153</v>
      </c>
      <c r="AU299" s="392" t="s">
        <v>3875</v>
      </c>
      <c r="AV299" s="392" t="s">
        <v>1153</v>
      </c>
      <c r="AW299" s="392" t="s">
        <v>3875</v>
      </c>
      <c r="AX299" s="392" t="s">
        <v>1153</v>
      </c>
      <c r="AY299" s="392" t="s">
        <v>3875</v>
      </c>
      <c r="AZ299" s="269" t="s">
        <v>957</v>
      </c>
      <c r="BA299" s="336">
        <v>44070</v>
      </c>
      <c r="BB299" s="269" t="s">
        <v>4393</v>
      </c>
      <c r="BC299" s="336">
        <v>43991</v>
      </c>
      <c r="BD299" s="301" t="s">
        <v>6945</v>
      </c>
      <c r="BE299" s="332" t="s">
        <v>1158</v>
      </c>
      <c r="BF299" s="44" t="s">
        <v>2300</v>
      </c>
      <c r="BG299" s="44" t="s">
        <v>2301</v>
      </c>
      <c r="BH299" s="280" t="s">
        <v>1889</v>
      </c>
      <c r="BI299" s="340" t="s">
        <v>2587</v>
      </c>
      <c r="BJ299" s="345" t="s">
        <v>4924</v>
      </c>
      <c r="BO299" s="253" t="s">
        <v>5275</v>
      </c>
      <c r="BP299" s="405" t="s">
        <v>5322</v>
      </c>
      <c r="BQ299" s="405" t="s">
        <v>5323</v>
      </c>
      <c r="BR299" s="405"/>
    </row>
    <row r="300" spans="1:70" s="298" customFormat="1" ht="115.5" hidden="1" customHeight="1">
      <c r="A300" s="342" t="s">
        <v>1548</v>
      </c>
      <c r="B300" s="253" t="s">
        <v>1325</v>
      </c>
      <c r="C300" s="328">
        <v>43630</v>
      </c>
      <c r="D300" s="328" t="s">
        <v>4307</v>
      </c>
      <c r="E300" s="342" t="s">
        <v>1034</v>
      </c>
      <c r="F300" s="404" t="s">
        <v>6946</v>
      </c>
      <c r="G300" s="273" t="s">
        <v>661</v>
      </c>
      <c r="H300" s="44" t="s">
        <v>662</v>
      </c>
      <c r="I300" s="273" t="s">
        <v>663</v>
      </c>
      <c r="J300" s="273" t="s">
        <v>664</v>
      </c>
      <c r="K300" s="269">
        <v>1</v>
      </c>
      <c r="L300" s="829">
        <v>43668</v>
      </c>
      <c r="M300" s="829">
        <v>43830</v>
      </c>
      <c r="N300" s="275">
        <f t="shared" si="9"/>
        <v>24</v>
      </c>
      <c r="O300" s="389">
        <v>1</v>
      </c>
      <c r="P300" s="402" t="s">
        <v>60</v>
      </c>
      <c r="Q300" s="402"/>
      <c r="R300" s="44" t="s">
        <v>6950</v>
      </c>
      <c r="S300" s="387">
        <f t="shared" si="8"/>
        <v>251</v>
      </c>
      <c r="T300" s="402"/>
      <c r="U300" s="402"/>
      <c r="V300" s="402" t="s">
        <v>937</v>
      </c>
      <c r="W300" s="402" t="s">
        <v>937</v>
      </c>
      <c r="X300" s="402" t="s">
        <v>937</v>
      </c>
      <c r="Y300" s="402" t="s">
        <v>937</v>
      </c>
      <c r="Z300" s="402" t="s">
        <v>937</v>
      </c>
      <c r="AA300" s="44" t="s">
        <v>937</v>
      </c>
      <c r="AB300" s="44" t="s">
        <v>936</v>
      </c>
      <c r="AC300" s="44" t="s">
        <v>940</v>
      </c>
      <c r="AD300" s="322" t="s">
        <v>6951</v>
      </c>
      <c r="AE300" s="392" t="s">
        <v>1120</v>
      </c>
      <c r="AF300" s="392" t="s">
        <v>1814</v>
      </c>
      <c r="AG300" s="392" t="s">
        <v>1824</v>
      </c>
      <c r="AH300" s="392" t="s">
        <v>1814</v>
      </c>
      <c r="AI300" s="392" t="s">
        <v>1824</v>
      </c>
      <c r="AJ300" s="392" t="s">
        <v>1824</v>
      </c>
      <c r="AK300" s="392" t="s">
        <v>1824</v>
      </c>
      <c r="AL300" s="392" t="s">
        <v>2622</v>
      </c>
      <c r="AM300" s="392" t="s">
        <v>1824</v>
      </c>
      <c r="AN300" s="392" t="s">
        <v>2622</v>
      </c>
      <c r="AO300" s="392" t="s">
        <v>1824</v>
      </c>
      <c r="AP300" s="392" t="s">
        <v>1153</v>
      </c>
      <c r="AQ300" s="392" t="s">
        <v>1824</v>
      </c>
      <c r="AR300" s="392" t="s">
        <v>1153</v>
      </c>
      <c r="AS300" s="392" t="s">
        <v>1824</v>
      </c>
      <c r="AT300" s="392" t="s">
        <v>1153</v>
      </c>
      <c r="AU300" s="392" t="s">
        <v>1824</v>
      </c>
      <c r="AV300" s="392" t="s">
        <v>1153</v>
      </c>
      <c r="AW300" s="392" t="s">
        <v>1824</v>
      </c>
      <c r="AX300" s="392" t="s">
        <v>1153</v>
      </c>
      <c r="AY300" s="392" t="s">
        <v>1824</v>
      </c>
      <c r="AZ300" s="269" t="s">
        <v>781</v>
      </c>
      <c r="BA300" s="328">
        <v>43851</v>
      </c>
      <c r="BB300" s="269" t="s">
        <v>4393</v>
      </c>
      <c r="BC300" s="336">
        <v>43991</v>
      </c>
      <c r="BD300" s="301" t="s">
        <v>6814</v>
      </c>
      <c r="BE300" s="332" t="s">
        <v>1158</v>
      </c>
      <c r="BF300" s="44" t="s">
        <v>2300</v>
      </c>
      <c r="BG300" s="44" t="s">
        <v>2301</v>
      </c>
      <c r="BH300" s="280" t="s">
        <v>1889</v>
      </c>
      <c r="BI300" s="340" t="s">
        <v>2587</v>
      </c>
      <c r="BJ300" s="340" t="s">
        <v>1685</v>
      </c>
      <c r="BO300" s="253" t="s">
        <v>5275</v>
      </c>
      <c r="BP300" s="405" t="s">
        <v>5322</v>
      </c>
      <c r="BQ300" s="405" t="s">
        <v>5323</v>
      </c>
      <c r="BR300" s="405"/>
    </row>
    <row r="301" spans="1:70" s="298" customFormat="1" ht="115.5" hidden="1" customHeight="1">
      <c r="A301" s="342" t="s">
        <v>1549</v>
      </c>
      <c r="B301" s="253" t="s">
        <v>1325</v>
      </c>
      <c r="C301" s="328">
        <v>43630</v>
      </c>
      <c r="D301" s="328" t="s">
        <v>4307</v>
      </c>
      <c r="E301" s="342" t="s">
        <v>1034</v>
      </c>
      <c r="F301" s="404" t="s">
        <v>6946</v>
      </c>
      <c r="G301" s="273" t="s">
        <v>661</v>
      </c>
      <c r="H301" s="44" t="s">
        <v>662</v>
      </c>
      <c r="I301" s="273" t="s">
        <v>665</v>
      </c>
      <c r="J301" s="273" t="s">
        <v>664</v>
      </c>
      <c r="K301" s="269">
        <v>1</v>
      </c>
      <c r="L301" s="829">
        <v>43668</v>
      </c>
      <c r="M301" s="829">
        <v>43830</v>
      </c>
      <c r="N301" s="275">
        <f t="shared" si="9"/>
        <v>24</v>
      </c>
      <c r="O301" s="389">
        <v>1</v>
      </c>
      <c r="P301" s="402" t="s">
        <v>60</v>
      </c>
      <c r="Q301" s="402"/>
      <c r="R301" s="44" t="s">
        <v>6952</v>
      </c>
      <c r="S301" s="387">
        <f t="shared" si="8"/>
        <v>343</v>
      </c>
      <c r="T301" s="402"/>
      <c r="U301" s="402"/>
      <c r="V301" s="402" t="s">
        <v>937</v>
      </c>
      <c r="W301" s="402" t="s">
        <v>937</v>
      </c>
      <c r="X301" s="402" t="s">
        <v>937</v>
      </c>
      <c r="Y301" s="402" t="s">
        <v>937</v>
      </c>
      <c r="Z301" s="402" t="s">
        <v>937</v>
      </c>
      <c r="AA301" s="44" t="s">
        <v>937</v>
      </c>
      <c r="AB301" s="44" t="s">
        <v>936</v>
      </c>
      <c r="AC301" s="44" t="s">
        <v>940</v>
      </c>
      <c r="AD301" s="322" t="s">
        <v>6908</v>
      </c>
      <c r="AE301" s="392" t="s">
        <v>2217</v>
      </c>
      <c r="AF301" s="392" t="s">
        <v>2217</v>
      </c>
      <c r="AG301" s="392" t="s">
        <v>2217</v>
      </c>
      <c r="AH301" s="392" t="s">
        <v>2217</v>
      </c>
      <c r="AI301" s="392" t="s">
        <v>2217</v>
      </c>
      <c r="AJ301" s="392" t="s">
        <v>2217</v>
      </c>
      <c r="AK301" s="392" t="s">
        <v>2217</v>
      </c>
      <c r="AL301" s="392" t="s">
        <v>2622</v>
      </c>
      <c r="AM301" s="392" t="s">
        <v>1824</v>
      </c>
      <c r="AN301" s="392" t="s">
        <v>2622</v>
      </c>
      <c r="AO301" s="392" t="s">
        <v>1824</v>
      </c>
      <c r="AP301" s="392" t="s">
        <v>1153</v>
      </c>
      <c r="AQ301" s="392" t="s">
        <v>1824</v>
      </c>
      <c r="AR301" s="392" t="s">
        <v>1153</v>
      </c>
      <c r="AS301" s="392" t="s">
        <v>1824</v>
      </c>
      <c r="AT301" s="392" t="s">
        <v>1153</v>
      </c>
      <c r="AU301" s="392" t="s">
        <v>1824</v>
      </c>
      <c r="AV301" s="392" t="s">
        <v>1153</v>
      </c>
      <c r="AW301" s="392" t="s">
        <v>1824</v>
      </c>
      <c r="AX301" s="392" t="s">
        <v>1153</v>
      </c>
      <c r="AY301" s="392" t="s">
        <v>1824</v>
      </c>
      <c r="AZ301" s="269" t="s">
        <v>781</v>
      </c>
      <c r="BA301" s="336">
        <v>43852</v>
      </c>
      <c r="BB301" s="269" t="s">
        <v>4393</v>
      </c>
      <c r="BC301" s="336">
        <v>43991</v>
      </c>
      <c r="BD301" s="301" t="s">
        <v>6814</v>
      </c>
      <c r="BE301" s="332" t="s">
        <v>1158</v>
      </c>
      <c r="BF301" s="44" t="s">
        <v>2300</v>
      </c>
      <c r="BG301" s="44" t="s">
        <v>2301</v>
      </c>
      <c r="BH301" s="280" t="s">
        <v>1889</v>
      </c>
      <c r="BI301" s="340" t="s">
        <v>2587</v>
      </c>
      <c r="BJ301" s="340" t="s">
        <v>1685</v>
      </c>
      <c r="BO301" s="253" t="s">
        <v>5275</v>
      </c>
      <c r="BP301" s="405" t="s">
        <v>5322</v>
      </c>
      <c r="BQ301" s="405" t="s">
        <v>5323</v>
      </c>
      <c r="BR301" s="405"/>
    </row>
    <row r="302" spans="1:70" s="298" customFormat="1" ht="115.5" hidden="1" customHeight="1">
      <c r="A302" s="342" t="s">
        <v>1550</v>
      </c>
      <c r="B302" s="253" t="s">
        <v>1325</v>
      </c>
      <c r="C302" s="328">
        <v>43630</v>
      </c>
      <c r="D302" s="328" t="s">
        <v>4307</v>
      </c>
      <c r="E302" s="342" t="s">
        <v>1034</v>
      </c>
      <c r="F302" s="404" t="s">
        <v>6946</v>
      </c>
      <c r="G302" s="273" t="s">
        <v>661</v>
      </c>
      <c r="H302" s="44" t="s">
        <v>666</v>
      </c>
      <c r="I302" s="273" t="s">
        <v>9026</v>
      </c>
      <c r="J302" s="273" t="s">
        <v>664</v>
      </c>
      <c r="K302" s="269">
        <v>1</v>
      </c>
      <c r="L302" s="829">
        <v>43668</v>
      </c>
      <c r="M302" s="829">
        <v>43830</v>
      </c>
      <c r="N302" s="275">
        <f t="shared" si="9"/>
        <v>24</v>
      </c>
      <c r="O302" s="389">
        <v>1</v>
      </c>
      <c r="P302" s="402" t="s">
        <v>60</v>
      </c>
      <c r="Q302" s="402"/>
      <c r="R302" s="44" t="s">
        <v>6953</v>
      </c>
      <c r="S302" s="387">
        <f t="shared" si="8"/>
        <v>282</v>
      </c>
      <c r="T302" s="402"/>
      <c r="U302" s="402"/>
      <c r="V302" s="402" t="s">
        <v>937</v>
      </c>
      <c r="W302" s="402" t="s">
        <v>937</v>
      </c>
      <c r="X302" s="402" t="s">
        <v>937</v>
      </c>
      <c r="Y302" s="402" t="s">
        <v>937</v>
      </c>
      <c r="Z302" s="402" t="s">
        <v>937</v>
      </c>
      <c r="AA302" s="44" t="s">
        <v>937</v>
      </c>
      <c r="AB302" s="44" t="s">
        <v>936</v>
      </c>
      <c r="AC302" s="44" t="s">
        <v>940</v>
      </c>
      <c r="AD302" s="322" t="s">
        <v>6954</v>
      </c>
      <c r="AE302" s="392" t="s">
        <v>1120</v>
      </c>
      <c r="AF302" s="392" t="s">
        <v>1814</v>
      </c>
      <c r="AG302" s="392" t="s">
        <v>1824</v>
      </c>
      <c r="AH302" s="392" t="s">
        <v>1814</v>
      </c>
      <c r="AI302" s="392" t="s">
        <v>1824</v>
      </c>
      <c r="AJ302" s="392" t="s">
        <v>1824</v>
      </c>
      <c r="AK302" s="392" t="s">
        <v>1824</v>
      </c>
      <c r="AL302" s="392" t="s">
        <v>2622</v>
      </c>
      <c r="AM302" s="392" t="s">
        <v>1824</v>
      </c>
      <c r="AN302" s="392" t="s">
        <v>2622</v>
      </c>
      <c r="AO302" s="392" t="s">
        <v>1824</v>
      </c>
      <c r="AP302" s="392" t="s">
        <v>1153</v>
      </c>
      <c r="AQ302" s="392" t="s">
        <v>1824</v>
      </c>
      <c r="AR302" s="392" t="s">
        <v>1153</v>
      </c>
      <c r="AS302" s="392" t="s">
        <v>1824</v>
      </c>
      <c r="AT302" s="392" t="s">
        <v>1153</v>
      </c>
      <c r="AU302" s="392" t="s">
        <v>1824</v>
      </c>
      <c r="AV302" s="392" t="s">
        <v>1153</v>
      </c>
      <c r="AW302" s="392" t="s">
        <v>1824</v>
      </c>
      <c r="AX302" s="392" t="s">
        <v>1153</v>
      </c>
      <c r="AY302" s="392" t="s">
        <v>1824</v>
      </c>
      <c r="AZ302" s="269" t="s">
        <v>781</v>
      </c>
      <c r="BA302" s="328">
        <v>43851</v>
      </c>
      <c r="BB302" s="269" t="s">
        <v>903</v>
      </c>
      <c r="BC302" s="340"/>
      <c r="BD302" s="332"/>
      <c r="BE302" s="332"/>
      <c r="BF302" s="332"/>
      <c r="BG302" s="332"/>
      <c r="BH302" s="280" t="s">
        <v>956</v>
      </c>
      <c r="BI302" s="267"/>
      <c r="BJ302" s="345"/>
      <c r="BO302" s="253" t="s">
        <v>5275</v>
      </c>
      <c r="BP302" s="405" t="s">
        <v>5322</v>
      </c>
      <c r="BQ302" s="405" t="s">
        <v>5323</v>
      </c>
      <c r="BR302" s="405"/>
    </row>
    <row r="303" spans="1:70" s="298" customFormat="1" ht="115.5" hidden="1" customHeight="1">
      <c r="A303" s="342" t="s">
        <v>1551</v>
      </c>
      <c r="B303" s="253" t="s">
        <v>1325</v>
      </c>
      <c r="C303" s="328">
        <v>43630</v>
      </c>
      <c r="D303" s="328" t="s">
        <v>4307</v>
      </c>
      <c r="E303" s="342" t="s">
        <v>1034</v>
      </c>
      <c r="F303" s="404" t="s">
        <v>6939</v>
      </c>
      <c r="G303" s="273" t="s">
        <v>661</v>
      </c>
      <c r="H303" s="273" t="s">
        <v>667</v>
      </c>
      <c r="I303" s="273" t="s">
        <v>668</v>
      </c>
      <c r="J303" s="271" t="s">
        <v>664</v>
      </c>
      <c r="K303" s="269">
        <v>1</v>
      </c>
      <c r="L303" s="829">
        <v>43831</v>
      </c>
      <c r="M303" s="829">
        <v>44012</v>
      </c>
      <c r="N303" s="275">
        <f t="shared" si="9"/>
        <v>26</v>
      </c>
      <c r="O303" s="389">
        <v>1</v>
      </c>
      <c r="P303" s="402" t="s">
        <v>60</v>
      </c>
      <c r="Q303" s="402"/>
      <c r="R303" s="44" t="s">
        <v>6955</v>
      </c>
      <c r="S303" s="387">
        <f t="shared" si="8"/>
        <v>345</v>
      </c>
      <c r="T303" s="402"/>
      <c r="U303" s="402"/>
      <c r="V303" s="402" t="s">
        <v>937</v>
      </c>
      <c r="W303" s="402" t="s">
        <v>937</v>
      </c>
      <c r="X303" s="402" t="s">
        <v>937</v>
      </c>
      <c r="Y303" s="402" t="s">
        <v>937</v>
      </c>
      <c r="Z303" s="402" t="s">
        <v>937</v>
      </c>
      <c r="AA303" s="44" t="s">
        <v>937</v>
      </c>
      <c r="AB303" s="44" t="s">
        <v>936</v>
      </c>
      <c r="AC303" s="44" t="s">
        <v>940</v>
      </c>
      <c r="AD303" s="322" t="s">
        <v>6956</v>
      </c>
      <c r="AE303" s="392" t="s">
        <v>6913</v>
      </c>
      <c r="AF303" s="44" t="s">
        <v>1155</v>
      </c>
      <c r="AG303" s="44" t="s">
        <v>6914</v>
      </c>
      <c r="AH303" s="297" t="s">
        <v>2213</v>
      </c>
      <c r="AI303" s="44" t="s">
        <v>2214</v>
      </c>
      <c r="AJ303" s="44" t="s">
        <v>2214</v>
      </c>
      <c r="AK303" s="44" t="s">
        <v>2214</v>
      </c>
      <c r="AL303" s="44" t="s">
        <v>2622</v>
      </c>
      <c r="AM303" s="44" t="s">
        <v>2214</v>
      </c>
      <c r="AN303" s="44" t="s">
        <v>2622</v>
      </c>
      <c r="AO303" s="44" t="s">
        <v>2214</v>
      </c>
      <c r="AP303" s="44" t="s">
        <v>1153</v>
      </c>
      <c r="AQ303" s="44" t="s">
        <v>2214</v>
      </c>
      <c r="AR303" s="44" t="s">
        <v>1153</v>
      </c>
      <c r="AS303" s="44" t="s">
        <v>2214</v>
      </c>
      <c r="AT303" s="44" t="s">
        <v>1153</v>
      </c>
      <c r="AU303" s="44" t="s">
        <v>2214</v>
      </c>
      <c r="AV303" s="44" t="s">
        <v>1153</v>
      </c>
      <c r="AW303" s="44" t="s">
        <v>2214</v>
      </c>
      <c r="AX303" s="44" t="s">
        <v>1153</v>
      </c>
      <c r="AY303" s="44" t="s">
        <v>2214</v>
      </c>
      <c r="AZ303" s="269" t="s">
        <v>781</v>
      </c>
      <c r="BA303" s="328">
        <v>44018</v>
      </c>
      <c r="BB303" s="269" t="s">
        <v>903</v>
      </c>
      <c r="BC303" s="340"/>
      <c r="BD303" s="332"/>
      <c r="BE303" s="332"/>
      <c r="BF303" s="332"/>
      <c r="BG303" s="332"/>
      <c r="BH303" s="280" t="s">
        <v>956</v>
      </c>
      <c r="BI303" s="340"/>
      <c r="BJ303" s="340"/>
      <c r="BO303" s="253" t="s">
        <v>5275</v>
      </c>
      <c r="BP303" s="405" t="s">
        <v>5322</v>
      </c>
      <c r="BQ303" s="405" t="s">
        <v>5323</v>
      </c>
      <c r="BR303" s="405"/>
    </row>
    <row r="304" spans="1:70" s="298" customFormat="1" ht="115.5" hidden="1" customHeight="1">
      <c r="A304" s="342" t="s">
        <v>1552</v>
      </c>
      <c r="B304" s="253" t="s">
        <v>1325</v>
      </c>
      <c r="C304" s="328">
        <v>43630</v>
      </c>
      <c r="D304" s="328" t="s">
        <v>4307</v>
      </c>
      <c r="E304" s="342" t="s">
        <v>1034</v>
      </c>
      <c r="F304" s="404" t="s">
        <v>6939</v>
      </c>
      <c r="G304" s="273" t="s">
        <v>661</v>
      </c>
      <c r="H304" s="273" t="s">
        <v>669</v>
      </c>
      <c r="I304" s="273" t="s">
        <v>670</v>
      </c>
      <c r="J304" s="273" t="s">
        <v>612</v>
      </c>
      <c r="K304" s="269">
        <v>1</v>
      </c>
      <c r="L304" s="829">
        <v>43831</v>
      </c>
      <c r="M304" s="829">
        <v>44012</v>
      </c>
      <c r="N304" s="275">
        <f t="shared" si="9"/>
        <v>26</v>
      </c>
      <c r="O304" s="406">
        <v>0.5</v>
      </c>
      <c r="P304" s="402" t="s">
        <v>60</v>
      </c>
      <c r="Q304" s="402"/>
      <c r="R304" s="44" t="s">
        <v>6957</v>
      </c>
      <c r="S304" s="387">
        <f t="shared" si="8"/>
        <v>326</v>
      </c>
      <c r="T304" s="402"/>
      <c r="U304" s="402"/>
      <c r="V304" s="402" t="s">
        <v>937</v>
      </c>
      <c r="W304" s="402" t="s">
        <v>937</v>
      </c>
      <c r="X304" s="402" t="s">
        <v>937</v>
      </c>
      <c r="Y304" s="402" t="s">
        <v>937</v>
      </c>
      <c r="Z304" s="402" t="s">
        <v>937</v>
      </c>
      <c r="AA304" s="44" t="s">
        <v>937</v>
      </c>
      <c r="AB304" s="44" t="s">
        <v>936</v>
      </c>
      <c r="AC304" s="44" t="s">
        <v>940</v>
      </c>
      <c r="AD304" s="322" t="s">
        <v>6912</v>
      </c>
      <c r="AE304" s="392" t="s">
        <v>6917</v>
      </c>
      <c r="AF304" s="392" t="s">
        <v>1157</v>
      </c>
      <c r="AG304" s="44" t="s">
        <v>6958</v>
      </c>
      <c r="AH304" s="44" t="s">
        <v>9022</v>
      </c>
      <c r="AI304" s="44" t="s">
        <v>6919</v>
      </c>
      <c r="AJ304" s="44" t="s">
        <v>2231</v>
      </c>
      <c r="AK304" s="44" t="s">
        <v>6959</v>
      </c>
      <c r="AL304" s="44" t="s">
        <v>2637</v>
      </c>
      <c r="AM304" s="301" t="s">
        <v>6960</v>
      </c>
      <c r="AN304" s="301" t="s">
        <v>2622</v>
      </c>
      <c r="AO304" s="301" t="s">
        <v>3874</v>
      </c>
      <c r="AP304" s="301" t="s">
        <v>1153</v>
      </c>
      <c r="AQ304" s="301" t="s">
        <v>3874</v>
      </c>
      <c r="AR304" s="301" t="s">
        <v>1153</v>
      </c>
      <c r="AS304" s="301" t="s">
        <v>3874</v>
      </c>
      <c r="AT304" s="301" t="s">
        <v>1153</v>
      </c>
      <c r="AU304" s="301" t="s">
        <v>3874</v>
      </c>
      <c r="AV304" s="301" t="s">
        <v>1153</v>
      </c>
      <c r="AW304" s="301" t="s">
        <v>3874</v>
      </c>
      <c r="AX304" s="301" t="s">
        <v>1153</v>
      </c>
      <c r="AY304" s="301" t="s">
        <v>3874</v>
      </c>
      <c r="AZ304" s="269" t="s">
        <v>957</v>
      </c>
      <c r="BA304" s="328">
        <v>44377</v>
      </c>
      <c r="BB304" s="269" t="s">
        <v>1810</v>
      </c>
      <c r="BC304" s="328">
        <v>44377</v>
      </c>
      <c r="BD304" s="301" t="s">
        <v>2631</v>
      </c>
      <c r="BE304" s="332" t="s">
        <v>9023</v>
      </c>
      <c r="BF304" s="332" t="s">
        <v>1153</v>
      </c>
      <c r="BG304" s="332" t="s">
        <v>1153</v>
      </c>
      <c r="BH304" s="280" t="s">
        <v>4388</v>
      </c>
      <c r="BI304" s="340" t="s">
        <v>2587</v>
      </c>
      <c r="BJ304" s="345" t="s">
        <v>2634</v>
      </c>
      <c r="BO304" s="253" t="s">
        <v>5275</v>
      </c>
      <c r="BP304" s="405" t="s">
        <v>5322</v>
      </c>
      <c r="BQ304" s="405" t="s">
        <v>5323</v>
      </c>
      <c r="BR304" s="405"/>
    </row>
    <row r="305" spans="1:70" s="298" customFormat="1" ht="115.5" hidden="1" customHeight="1">
      <c r="A305" s="342" t="s">
        <v>1553</v>
      </c>
      <c r="B305" s="253" t="s">
        <v>1325</v>
      </c>
      <c r="C305" s="328">
        <v>43630</v>
      </c>
      <c r="D305" s="328" t="s">
        <v>4307</v>
      </c>
      <c r="E305" s="342" t="s">
        <v>1035</v>
      </c>
      <c r="F305" s="44" t="s">
        <v>6961</v>
      </c>
      <c r="G305" s="273" t="s">
        <v>655</v>
      </c>
      <c r="H305" s="273" t="s">
        <v>671</v>
      </c>
      <c r="I305" s="273" t="s">
        <v>657</v>
      </c>
      <c r="J305" s="273" t="s">
        <v>658</v>
      </c>
      <c r="K305" s="269">
        <v>2</v>
      </c>
      <c r="L305" s="829">
        <v>43668</v>
      </c>
      <c r="M305" s="829">
        <v>44012</v>
      </c>
      <c r="N305" s="275">
        <f t="shared" si="9"/>
        <v>50</v>
      </c>
      <c r="O305" s="407">
        <v>0</v>
      </c>
      <c r="P305" s="402" t="s">
        <v>1134</v>
      </c>
      <c r="Q305" s="402" t="s">
        <v>60</v>
      </c>
      <c r="R305" s="44" t="s">
        <v>6962</v>
      </c>
      <c r="S305" s="387">
        <f t="shared" si="8"/>
        <v>326</v>
      </c>
      <c r="T305" s="402"/>
      <c r="U305" s="402"/>
      <c r="V305" s="402" t="s">
        <v>937</v>
      </c>
      <c r="W305" s="402" t="s">
        <v>937</v>
      </c>
      <c r="X305" s="402" t="s">
        <v>937</v>
      </c>
      <c r="Y305" s="402" t="s">
        <v>937</v>
      </c>
      <c r="Z305" s="402" t="s">
        <v>937</v>
      </c>
      <c r="AA305" s="44" t="s">
        <v>937</v>
      </c>
      <c r="AB305" s="44" t="s">
        <v>936</v>
      </c>
      <c r="AC305" s="44" t="s">
        <v>940</v>
      </c>
      <c r="AD305" s="273" t="s">
        <v>6941</v>
      </c>
      <c r="AE305" s="273" t="s">
        <v>6942</v>
      </c>
      <c r="AF305" s="392" t="s">
        <v>1157</v>
      </c>
      <c r="AG305" s="44" t="s">
        <v>6963</v>
      </c>
      <c r="AH305" s="44" t="s">
        <v>9027</v>
      </c>
      <c r="AI305" s="44" t="s">
        <v>6964</v>
      </c>
      <c r="AJ305" s="44" t="s">
        <v>2230</v>
      </c>
      <c r="AK305" s="44" t="s">
        <v>6965</v>
      </c>
      <c r="AL305" s="44" t="s">
        <v>2638</v>
      </c>
      <c r="AM305" s="301" t="s">
        <v>6966</v>
      </c>
      <c r="AN305" s="301" t="s">
        <v>2622</v>
      </c>
      <c r="AO305" s="301" t="s">
        <v>3874</v>
      </c>
      <c r="AP305" s="301" t="s">
        <v>1153</v>
      </c>
      <c r="AQ305" s="301" t="s">
        <v>3874</v>
      </c>
      <c r="AR305" s="301" t="s">
        <v>1153</v>
      </c>
      <c r="AS305" s="301" t="s">
        <v>3874</v>
      </c>
      <c r="AT305" s="301" t="s">
        <v>1153</v>
      </c>
      <c r="AU305" s="301" t="s">
        <v>3874</v>
      </c>
      <c r="AV305" s="301" t="s">
        <v>1153</v>
      </c>
      <c r="AW305" s="301" t="s">
        <v>3874</v>
      </c>
      <c r="AX305" s="301" t="s">
        <v>1153</v>
      </c>
      <c r="AY305" s="301" t="s">
        <v>3874</v>
      </c>
      <c r="AZ305" s="269" t="s">
        <v>957</v>
      </c>
      <c r="BA305" s="328">
        <v>44377</v>
      </c>
      <c r="BB305" s="269" t="s">
        <v>1810</v>
      </c>
      <c r="BC305" s="328">
        <v>44377</v>
      </c>
      <c r="BD305" s="301" t="s">
        <v>4171</v>
      </c>
      <c r="BE305" s="332" t="s">
        <v>9023</v>
      </c>
      <c r="BF305" s="332" t="s">
        <v>1153</v>
      </c>
      <c r="BG305" s="332" t="s">
        <v>1153</v>
      </c>
      <c r="BH305" s="280" t="s">
        <v>4388</v>
      </c>
      <c r="BI305" s="340" t="s">
        <v>2587</v>
      </c>
      <c r="BJ305" s="345" t="s">
        <v>2635</v>
      </c>
      <c r="BO305" s="253" t="s">
        <v>5324</v>
      </c>
      <c r="BP305" s="405" t="s">
        <v>9028</v>
      </c>
      <c r="BQ305" s="405" t="s">
        <v>5323</v>
      </c>
      <c r="BR305" s="405"/>
    </row>
    <row r="306" spans="1:70" s="298" customFormat="1" ht="115.5" hidden="1" customHeight="1">
      <c r="A306" s="342" t="s">
        <v>1554</v>
      </c>
      <c r="B306" s="253" t="s">
        <v>1325</v>
      </c>
      <c r="C306" s="328">
        <v>43630</v>
      </c>
      <c r="D306" s="328" t="s">
        <v>4307</v>
      </c>
      <c r="E306" s="342" t="s">
        <v>1035</v>
      </c>
      <c r="F306" s="44" t="s">
        <v>6961</v>
      </c>
      <c r="G306" s="273" t="s">
        <v>655</v>
      </c>
      <c r="H306" s="273" t="s">
        <v>9469</v>
      </c>
      <c r="I306" s="273" t="s">
        <v>659</v>
      </c>
      <c r="J306" s="271" t="s">
        <v>660</v>
      </c>
      <c r="K306" s="269">
        <v>1</v>
      </c>
      <c r="L306" s="829">
        <v>43678</v>
      </c>
      <c r="M306" s="829">
        <v>43830</v>
      </c>
      <c r="N306" s="275">
        <f t="shared" si="9"/>
        <v>22</v>
      </c>
      <c r="O306" s="389">
        <v>1</v>
      </c>
      <c r="P306" s="402" t="s">
        <v>1134</v>
      </c>
      <c r="Q306" s="402" t="s">
        <v>60</v>
      </c>
      <c r="R306" s="44" t="s">
        <v>6967</v>
      </c>
      <c r="S306" s="387">
        <f t="shared" si="8"/>
        <v>334</v>
      </c>
      <c r="T306" s="402"/>
      <c r="U306" s="402"/>
      <c r="V306" s="402" t="s">
        <v>937</v>
      </c>
      <c r="W306" s="402" t="s">
        <v>937</v>
      </c>
      <c r="X306" s="402" t="s">
        <v>937</v>
      </c>
      <c r="Y306" s="402" t="s">
        <v>937</v>
      </c>
      <c r="Z306" s="402" t="s">
        <v>937</v>
      </c>
      <c r="AA306" s="44" t="s">
        <v>937</v>
      </c>
      <c r="AB306" s="44" t="s">
        <v>936</v>
      </c>
      <c r="AC306" s="44" t="s">
        <v>940</v>
      </c>
      <c r="AD306" s="273" t="s">
        <v>6968</v>
      </c>
      <c r="AE306" s="273" t="s">
        <v>6969</v>
      </c>
      <c r="AF306" s="273"/>
      <c r="AG306" s="392" t="s">
        <v>6970</v>
      </c>
      <c r="AH306" s="44" t="s">
        <v>1836</v>
      </c>
      <c r="AI306" s="44" t="s">
        <v>6971</v>
      </c>
      <c r="AJ306" s="44" t="s">
        <v>9029</v>
      </c>
      <c r="AK306" s="44" t="s">
        <v>6972</v>
      </c>
      <c r="AL306" s="44" t="s">
        <v>2622</v>
      </c>
      <c r="AM306" s="44" t="s">
        <v>3656</v>
      </c>
      <c r="AN306" s="44" t="s">
        <v>2622</v>
      </c>
      <c r="AO306" s="44" t="s">
        <v>3656</v>
      </c>
      <c r="AP306" s="44" t="s">
        <v>1153</v>
      </c>
      <c r="AQ306" s="44" t="s">
        <v>3656</v>
      </c>
      <c r="AR306" s="44" t="s">
        <v>1153</v>
      </c>
      <c r="AS306" s="44" t="s">
        <v>3656</v>
      </c>
      <c r="AT306" s="44" t="s">
        <v>1153</v>
      </c>
      <c r="AU306" s="44" t="s">
        <v>3656</v>
      </c>
      <c r="AV306" s="44" t="s">
        <v>1153</v>
      </c>
      <c r="AW306" s="44" t="s">
        <v>3656</v>
      </c>
      <c r="AX306" s="44" t="s">
        <v>1153</v>
      </c>
      <c r="AY306" s="44" t="s">
        <v>3656</v>
      </c>
      <c r="AZ306" s="269" t="s">
        <v>902</v>
      </c>
      <c r="BA306" s="336">
        <v>44211</v>
      </c>
      <c r="BB306" s="269" t="s">
        <v>903</v>
      </c>
      <c r="BC306" s="340"/>
      <c r="BD306" s="332"/>
      <c r="BE306" s="332"/>
      <c r="BF306" s="332"/>
      <c r="BG306" s="332"/>
      <c r="BH306" s="280" t="s">
        <v>956</v>
      </c>
      <c r="BI306" s="340"/>
      <c r="BJ306" s="340"/>
      <c r="BO306" s="253" t="s">
        <v>5324</v>
      </c>
      <c r="BP306" s="405" t="s">
        <v>9028</v>
      </c>
      <c r="BQ306" s="405" t="s">
        <v>5323</v>
      </c>
      <c r="BR306" s="405"/>
    </row>
    <row r="307" spans="1:70" s="298" customFormat="1" ht="115.5" hidden="1" customHeight="1">
      <c r="A307" s="342" t="s">
        <v>1555</v>
      </c>
      <c r="B307" s="253" t="s">
        <v>1325</v>
      </c>
      <c r="C307" s="328">
        <v>43630</v>
      </c>
      <c r="D307" s="328" t="s">
        <v>4307</v>
      </c>
      <c r="E307" s="342" t="s">
        <v>1035</v>
      </c>
      <c r="F307" s="44" t="s">
        <v>6961</v>
      </c>
      <c r="G307" s="273" t="s">
        <v>661</v>
      </c>
      <c r="H307" s="44" t="s">
        <v>662</v>
      </c>
      <c r="I307" s="273" t="s">
        <v>663</v>
      </c>
      <c r="J307" s="271" t="s">
        <v>664</v>
      </c>
      <c r="K307" s="269">
        <v>1</v>
      </c>
      <c r="L307" s="829">
        <v>43668</v>
      </c>
      <c r="M307" s="829">
        <v>43830</v>
      </c>
      <c r="N307" s="275">
        <f t="shared" si="9"/>
        <v>24</v>
      </c>
      <c r="O307" s="389">
        <v>1</v>
      </c>
      <c r="P307" s="402" t="s">
        <v>60</v>
      </c>
      <c r="Q307" s="402"/>
      <c r="R307" s="44" t="s">
        <v>6973</v>
      </c>
      <c r="S307" s="387">
        <f t="shared" si="8"/>
        <v>252</v>
      </c>
      <c r="T307" s="402"/>
      <c r="U307" s="402"/>
      <c r="V307" s="402" t="s">
        <v>937</v>
      </c>
      <c r="W307" s="402" t="s">
        <v>937</v>
      </c>
      <c r="X307" s="402" t="s">
        <v>937</v>
      </c>
      <c r="Y307" s="402" t="s">
        <v>937</v>
      </c>
      <c r="Z307" s="402" t="s">
        <v>937</v>
      </c>
      <c r="AA307" s="44" t="s">
        <v>937</v>
      </c>
      <c r="AB307" s="44" t="s">
        <v>936</v>
      </c>
      <c r="AC307" s="44" t="s">
        <v>940</v>
      </c>
      <c r="AD307" s="322" t="s">
        <v>6951</v>
      </c>
      <c r="AE307" s="392" t="s">
        <v>1120</v>
      </c>
      <c r="AF307" s="392" t="s">
        <v>1814</v>
      </c>
      <c r="AG307" s="392" t="s">
        <v>1824</v>
      </c>
      <c r="AH307" s="392" t="s">
        <v>1814</v>
      </c>
      <c r="AI307" s="392" t="s">
        <v>1824</v>
      </c>
      <c r="AJ307" s="392" t="s">
        <v>1824</v>
      </c>
      <c r="AK307" s="392" t="s">
        <v>1824</v>
      </c>
      <c r="AL307" s="392" t="s">
        <v>2622</v>
      </c>
      <c r="AM307" s="392" t="s">
        <v>1824</v>
      </c>
      <c r="AN307" s="392" t="s">
        <v>2622</v>
      </c>
      <c r="AO307" s="392" t="s">
        <v>1824</v>
      </c>
      <c r="AP307" s="392" t="s">
        <v>1153</v>
      </c>
      <c r="AQ307" s="392" t="s">
        <v>1824</v>
      </c>
      <c r="AR307" s="392" t="s">
        <v>1153</v>
      </c>
      <c r="AS307" s="392" t="s">
        <v>1824</v>
      </c>
      <c r="AT307" s="392" t="s">
        <v>1153</v>
      </c>
      <c r="AU307" s="392" t="s">
        <v>1824</v>
      </c>
      <c r="AV307" s="392" t="s">
        <v>1153</v>
      </c>
      <c r="AW307" s="392" t="s">
        <v>1824</v>
      </c>
      <c r="AX307" s="392" t="s">
        <v>1153</v>
      </c>
      <c r="AY307" s="392" t="s">
        <v>1824</v>
      </c>
      <c r="AZ307" s="269" t="s">
        <v>781</v>
      </c>
      <c r="BA307" s="328">
        <v>43851</v>
      </c>
      <c r="BB307" s="269" t="s">
        <v>903</v>
      </c>
      <c r="BC307" s="345"/>
      <c r="BD307" s="332"/>
      <c r="BE307" s="332"/>
      <c r="BF307" s="332"/>
      <c r="BG307" s="332"/>
      <c r="BH307" s="280" t="s">
        <v>956</v>
      </c>
      <c r="BI307" s="340"/>
      <c r="BJ307" s="340"/>
      <c r="BO307" s="253" t="s">
        <v>5324</v>
      </c>
      <c r="BP307" s="405" t="s">
        <v>9028</v>
      </c>
      <c r="BQ307" s="405" t="s">
        <v>5323</v>
      </c>
      <c r="BR307" s="405"/>
    </row>
    <row r="308" spans="1:70" s="298" customFormat="1" ht="115.5" hidden="1" customHeight="1">
      <c r="A308" s="342" t="s">
        <v>1556</v>
      </c>
      <c r="B308" s="253" t="s">
        <v>1325</v>
      </c>
      <c r="C308" s="328">
        <v>43630</v>
      </c>
      <c r="D308" s="328" t="s">
        <v>4307</v>
      </c>
      <c r="E308" s="342" t="s">
        <v>1035</v>
      </c>
      <c r="F308" s="44" t="s">
        <v>6961</v>
      </c>
      <c r="G308" s="273" t="s">
        <v>661</v>
      </c>
      <c r="H308" s="44" t="s">
        <v>662</v>
      </c>
      <c r="I308" s="273" t="s">
        <v>665</v>
      </c>
      <c r="J308" s="271" t="s">
        <v>664</v>
      </c>
      <c r="K308" s="269">
        <v>1</v>
      </c>
      <c r="L308" s="829">
        <v>43668</v>
      </c>
      <c r="M308" s="829">
        <v>43830</v>
      </c>
      <c r="N308" s="275">
        <f t="shared" si="9"/>
        <v>24</v>
      </c>
      <c r="O308" s="389">
        <v>1</v>
      </c>
      <c r="P308" s="402" t="s">
        <v>60</v>
      </c>
      <c r="Q308" s="402"/>
      <c r="R308" s="44" t="s">
        <v>6974</v>
      </c>
      <c r="S308" s="387">
        <f t="shared" si="8"/>
        <v>343</v>
      </c>
      <c r="T308" s="402"/>
      <c r="U308" s="402"/>
      <c r="V308" s="402" t="s">
        <v>937</v>
      </c>
      <c r="W308" s="402" t="s">
        <v>937</v>
      </c>
      <c r="X308" s="402" t="s">
        <v>937</v>
      </c>
      <c r="Y308" s="402" t="s">
        <v>937</v>
      </c>
      <c r="Z308" s="402" t="s">
        <v>937</v>
      </c>
      <c r="AA308" s="44" t="s">
        <v>937</v>
      </c>
      <c r="AB308" s="44" t="s">
        <v>936</v>
      </c>
      <c r="AC308" s="44" t="s">
        <v>940</v>
      </c>
      <c r="AD308" s="322" t="s">
        <v>6908</v>
      </c>
      <c r="AE308" s="392" t="s">
        <v>1120</v>
      </c>
      <c r="AF308" s="392" t="s">
        <v>1814</v>
      </c>
      <c r="AG308" s="392" t="s">
        <v>1824</v>
      </c>
      <c r="AH308" s="392" t="s">
        <v>1814</v>
      </c>
      <c r="AI308" s="392" t="s">
        <v>1824</v>
      </c>
      <c r="AJ308" s="392" t="s">
        <v>1824</v>
      </c>
      <c r="AK308" s="392" t="s">
        <v>1824</v>
      </c>
      <c r="AL308" s="392" t="s">
        <v>2622</v>
      </c>
      <c r="AM308" s="392" t="s">
        <v>1824</v>
      </c>
      <c r="AN308" s="392" t="s">
        <v>2622</v>
      </c>
      <c r="AO308" s="392" t="s">
        <v>1824</v>
      </c>
      <c r="AP308" s="392" t="s">
        <v>1153</v>
      </c>
      <c r="AQ308" s="392" t="s">
        <v>1824</v>
      </c>
      <c r="AR308" s="392" t="s">
        <v>1153</v>
      </c>
      <c r="AS308" s="392" t="s">
        <v>1824</v>
      </c>
      <c r="AT308" s="392" t="s">
        <v>1153</v>
      </c>
      <c r="AU308" s="392" t="s">
        <v>1824</v>
      </c>
      <c r="AV308" s="392" t="s">
        <v>1153</v>
      </c>
      <c r="AW308" s="392" t="s">
        <v>1824</v>
      </c>
      <c r="AX308" s="392" t="s">
        <v>1153</v>
      </c>
      <c r="AY308" s="392" t="s">
        <v>1824</v>
      </c>
      <c r="AZ308" s="269" t="s">
        <v>781</v>
      </c>
      <c r="BA308" s="336">
        <v>43852</v>
      </c>
      <c r="BB308" s="269" t="s">
        <v>903</v>
      </c>
      <c r="BC308" s="345"/>
      <c r="BD308" s="332"/>
      <c r="BE308" s="332"/>
      <c r="BF308" s="332"/>
      <c r="BG308" s="332"/>
      <c r="BH308" s="280" t="s">
        <v>956</v>
      </c>
      <c r="BI308" s="340"/>
      <c r="BJ308" s="340"/>
      <c r="BO308" s="253" t="s">
        <v>5324</v>
      </c>
      <c r="BP308" s="405" t="s">
        <v>9028</v>
      </c>
      <c r="BQ308" s="405" t="s">
        <v>5323</v>
      </c>
      <c r="BR308" s="405"/>
    </row>
    <row r="309" spans="1:70" s="298" customFormat="1" ht="115.5" hidden="1" customHeight="1">
      <c r="A309" s="342" t="s">
        <v>1557</v>
      </c>
      <c r="B309" s="253" t="s">
        <v>1325</v>
      </c>
      <c r="C309" s="328">
        <v>43630</v>
      </c>
      <c r="D309" s="328" t="s">
        <v>4307</v>
      </c>
      <c r="E309" s="342" t="s">
        <v>1035</v>
      </c>
      <c r="F309" s="44" t="s">
        <v>6961</v>
      </c>
      <c r="G309" s="273" t="s">
        <v>661</v>
      </c>
      <c r="H309" s="44" t="s">
        <v>666</v>
      </c>
      <c r="I309" s="273" t="s">
        <v>9026</v>
      </c>
      <c r="J309" s="271" t="s">
        <v>664</v>
      </c>
      <c r="K309" s="269">
        <v>1</v>
      </c>
      <c r="L309" s="829">
        <v>43668</v>
      </c>
      <c r="M309" s="829">
        <v>43830</v>
      </c>
      <c r="N309" s="275">
        <f t="shared" si="9"/>
        <v>24</v>
      </c>
      <c r="O309" s="389">
        <v>1</v>
      </c>
      <c r="P309" s="402" t="s">
        <v>60</v>
      </c>
      <c r="Q309" s="402"/>
      <c r="R309" s="44" t="s">
        <v>6975</v>
      </c>
      <c r="S309" s="387">
        <f t="shared" si="8"/>
        <v>283</v>
      </c>
      <c r="T309" s="402"/>
      <c r="U309" s="402"/>
      <c r="V309" s="402" t="s">
        <v>937</v>
      </c>
      <c r="W309" s="402" t="s">
        <v>937</v>
      </c>
      <c r="X309" s="402" t="s">
        <v>937</v>
      </c>
      <c r="Y309" s="402" t="s">
        <v>937</v>
      </c>
      <c r="Z309" s="402" t="s">
        <v>937</v>
      </c>
      <c r="AA309" s="44" t="s">
        <v>937</v>
      </c>
      <c r="AB309" s="44" t="s">
        <v>936</v>
      </c>
      <c r="AC309" s="44" t="s">
        <v>940</v>
      </c>
      <c r="AD309" s="322" t="s">
        <v>6976</v>
      </c>
      <c r="AE309" s="392" t="s">
        <v>1120</v>
      </c>
      <c r="AF309" s="392" t="s">
        <v>1814</v>
      </c>
      <c r="AG309" s="392" t="s">
        <v>1824</v>
      </c>
      <c r="AH309" s="392" t="s">
        <v>1814</v>
      </c>
      <c r="AI309" s="392" t="s">
        <v>1824</v>
      </c>
      <c r="AJ309" s="392" t="s">
        <v>1824</v>
      </c>
      <c r="AK309" s="392" t="s">
        <v>1824</v>
      </c>
      <c r="AL309" s="392" t="s">
        <v>2622</v>
      </c>
      <c r="AM309" s="392" t="s">
        <v>1824</v>
      </c>
      <c r="AN309" s="392" t="s">
        <v>2622</v>
      </c>
      <c r="AO309" s="392" t="s">
        <v>1824</v>
      </c>
      <c r="AP309" s="392" t="s">
        <v>1153</v>
      </c>
      <c r="AQ309" s="392" t="s">
        <v>1824</v>
      </c>
      <c r="AR309" s="392" t="s">
        <v>1153</v>
      </c>
      <c r="AS309" s="392" t="s">
        <v>1824</v>
      </c>
      <c r="AT309" s="392" t="s">
        <v>1153</v>
      </c>
      <c r="AU309" s="392" t="s">
        <v>1824</v>
      </c>
      <c r="AV309" s="392" t="s">
        <v>1153</v>
      </c>
      <c r="AW309" s="392" t="s">
        <v>1824</v>
      </c>
      <c r="AX309" s="392" t="s">
        <v>1153</v>
      </c>
      <c r="AY309" s="392" t="s">
        <v>1824</v>
      </c>
      <c r="AZ309" s="269" t="s">
        <v>781</v>
      </c>
      <c r="BA309" s="328">
        <v>43851</v>
      </c>
      <c r="BB309" s="269" t="s">
        <v>903</v>
      </c>
      <c r="BC309" s="345"/>
      <c r="BD309" s="332"/>
      <c r="BE309" s="332"/>
      <c r="BF309" s="332"/>
      <c r="BG309" s="332"/>
      <c r="BH309" s="280" t="s">
        <v>956</v>
      </c>
      <c r="BI309" s="340"/>
      <c r="BJ309" s="340"/>
      <c r="BO309" s="253" t="s">
        <v>5324</v>
      </c>
      <c r="BP309" s="405" t="s">
        <v>9028</v>
      </c>
      <c r="BQ309" s="405" t="s">
        <v>5323</v>
      </c>
      <c r="BR309" s="405"/>
    </row>
    <row r="310" spans="1:70" s="298" customFormat="1" ht="115.5" hidden="1" customHeight="1">
      <c r="A310" s="342" t="s">
        <v>1558</v>
      </c>
      <c r="B310" s="253" t="s">
        <v>1325</v>
      </c>
      <c r="C310" s="328">
        <v>43630</v>
      </c>
      <c r="D310" s="328" t="s">
        <v>4307</v>
      </c>
      <c r="E310" s="342" t="s">
        <v>1035</v>
      </c>
      <c r="F310" s="44" t="s">
        <v>6961</v>
      </c>
      <c r="G310" s="273" t="s">
        <v>661</v>
      </c>
      <c r="H310" s="273" t="s">
        <v>667</v>
      </c>
      <c r="I310" s="273" t="s">
        <v>668</v>
      </c>
      <c r="J310" s="271" t="s">
        <v>664</v>
      </c>
      <c r="K310" s="269">
        <v>1</v>
      </c>
      <c r="L310" s="829">
        <v>43831</v>
      </c>
      <c r="M310" s="829">
        <v>44012</v>
      </c>
      <c r="N310" s="275">
        <f t="shared" si="9"/>
        <v>26</v>
      </c>
      <c r="O310" s="389">
        <v>1</v>
      </c>
      <c r="P310" s="402" t="s">
        <v>60</v>
      </c>
      <c r="Q310" s="402"/>
      <c r="R310" s="44" t="s">
        <v>6977</v>
      </c>
      <c r="S310" s="387">
        <f t="shared" si="8"/>
        <v>319</v>
      </c>
      <c r="T310" s="402"/>
      <c r="U310" s="402"/>
      <c r="V310" s="402" t="s">
        <v>937</v>
      </c>
      <c r="W310" s="402" t="s">
        <v>937</v>
      </c>
      <c r="X310" s="402" t="s">
        <v>937</v>
      </c>
      <c r="Y310" s="402" t="s">
        <v>937</v>
      </c>
      <c r="Z310" s="402" t="s">
        <v>937</v>
      </c>
      <c r="AA310" s="44" t="s">
        <v>937</v>
      </c>
      <c r="AB310" s="44" t="s">
        <v>936</v>
      </c>
      <c r="AC310" s="44" t="s">
        <v>940</v>
      </c>
      <c r="AD310" s="322" t="s">
        <v>6978</v>
      </c>
      <c r="AE310" s="392" t="s">
        <v>6913</v>
      </c>
      <c r="AF310" s="44" t="s">
        <v>1155</v>
      </c>
      <c r="AG310" s="44" t="s">
        <v>6979</v>
      </c>
      <c r="AH310" s="297" t="s">
        <v>2215</v>
      </c>
      <c r="AI310" s="44" t="s">
        <v>2216</v>
      </c>
      <c r="AJ310" s="44" t="s">
        <v>2216</v>
      </c>
      <c r="AK310" s="44" t="s">
        <v>2216</v>
      </c>
      <c r="AL310" s="44" t="s">
        <v>2622</v>
      </c>
      <c r="AM310" s="44" t="s">
        <v>1822</v>
      </c>
      <c r="AN310" s="44" t="s">
        <v>2622</v>
      </c>
      <c r="AO310" s="44" t="s">
        <v>1822</v>
      </c>
      <c r="AP310" s="44" t="s">
        <v>1153</v>
      </c>
      <c r="AQ310" s="44" t="s">
        <v>1822</v>
      </c>
      <c r="AR310" s="44" t="s">
        <v>1153</v>
      </c>
      <c r="AS310" s="44" t="s">
        <v>1822</v>
      </c>
      <c r="AT310" s="44" t="s">
        <v>1153</v>
      </c>
      <c r="AU310" s="44" t="s">
        <v>1822</v>
      </c>
      <c r="AV310" s="44" t="s">
        <v>1153</v>
      </c>
      <c r="AW310" s="44" t="s">
        <v>1822</v>
      </c>
      <c r="AX310" s="44" t="s">
        <v>1153</v>
      </c>
      <c r="AY310" s="44" t="s">
        <v>1822</v>
      </c>
      <c r="AZ310" s="269" t="s">
        <v>781</v>
      </c>
      <c r="BA310" s="328">
        <v>43938</v>
      </c>
      <c r="BB310" s="269" t="s">
        <v>903</v>
      </c>
      <c r="BC310" s="340"/>
      <c r="BD310" s="332"/>
      <c r="BE310" s="332"/>
      <c r="BF310" s="332"/>
      <c r="BG310" s="332"/>
      <c r="BH310" s="280" t="s">
        <v>956</v>
      </c>
      <c r="BI310" s="340"/>
      <c r="BJ310" s="340"/>
      <c r="BO310" s="253" t="s">
        <v>5324</v>
      </c>
      <c r="BP310" s="405" t="s">
        <v>9028</v>
      </c>
      <c r="BQ310" s="405" t="s">
        <v>5323</v>
      </c>
      <c r="BR310" s="405"/>
    </row>
    <row r="311" spans="1:70" s="298" customFormat="1" ht="115.5" hidden="1" customHeight="1">
      <c r="A311" s="342" t="s">
        <v>1559</v>
      </c>
      <c r="B311" s="253" t="s">
        <v>1325</v>
      </c>
      <c r="C311" s="328">
        <v>43630</v>
      </c>
      <c r="D311" s="328" t="s">
        <v>4307</v>
      </c>
      <c r="E311" s="342" t="s">
        <v>1035</v>
      </c>
      <c r="F311" s="44" t="s">
        <v>6961</v>
      </c>
      <c r="G311" s="273" t="s">
        <v>661</v>
      </c>
      <c r="H311" s="273" t="s">
        <v>669</v>
      </c>
      <c r="I311" s="273" t="s">
        <v>670</v>
      </c>
      <c r="J311" s="273" t="s">
        <v>612</v>
      </c>
      <c r="K311" s="269">
        <v>1</v>
      </c>
      <c r="L311" s="829">
        <v>43831</v>
      </c>
      <c r="M311" s="829">
        <v>44012</v>
      </c>
      <c r="N311" s="275">
        <f t="shared" si="9"/>
        <v>26</v>
      </c>
      <c r="O311" s="406">
        <v>0.5</v>
      </c>
      <c r="P311" s="402" t="s">
        <v>60</v>
      </c>
      <c r="Q311" s="402"/>
      <c r="R311" s="44" t="s">
        <v>6980</v>
      </c>
      <c r="S311" s="387">
        <f t="shared" si="8"/>
        <v>326</v>
      </c>
      <c r="T311" s="402"/>
      <c r="U311" s="402"/>
      <c r="V311" s="402" t="s">
        <v>937</v>
      </c>
      <c r="W311" s="402" t="s">
        <v>937</v>
      </c>
      <c r="X311" s="402" t="s">
        <v>937</v>
      </c>
      <c r="Y311" s="402" t="s">
        <v>937</v>
      </c>
      <c r="Z311" s="402" t="s">
        <v>937</v>
      </c>
      <c r="AA311" s="44" t="s">
        <v>937</v>
      </c>
      <c r="AB311" s="44" t="s">
        <v>936</v>
      </c>
      <c r="AC311" s="44" t="s">
        <v>940</v>
      </c>
      <c r="AD311" s="322" t="s">
        <v>6978</v>
      </c>
      <c r="AE311" s="392" t="s">
        <v>6917</v>
      </c>
      <c r="AF311" s="392" t="s">
        <v>1157</v>
      </c>
      <c r="AG311" s="44" t="s">
        <v>6958</v>
      </c>
      <c r="AH311" s="44" t="s">
        <v>9022</v>
      </c>
      <c r="AI311" s="44" t="s">
        <v>6919</v>
      </c>
      <c r="AJ311" s="44" t="s">
        <v>2231</v>
      </c>
      <c r="AK311" s="44" t="s">
        <v>6959</v>
      </c>
      <c r="AL311" s="44" t="s">
        <v>2637</v>
      </c>
      <c r="AM311" s="301" t="s">
        <v>6981</v>
      </c>
      <c r="AN311" s="301" t="s">
        <v>2622</v>
      </c>
      <c r="AO311" s="301" t="s">
        <v>3874</v>
      </c>
      <c r="AP311" s="301" t="s">
        <v>1153</v>
      </c>
      <c r="AQ311" s="301" t="s">
        <v>3874</v>
      </c>
      <c r="AR311" s="301" t="s">
        <v>1153</v>
      </c>
      <c r="AS311" s="301" t="s">
        <v>3874</v>
      </c>
      <c r="AT311" s="301" t="s">
        <v>1153</v>
      </c>
      <c r="AU311" s="301" t="s">
        <v>3874</v>
      </c>
      <c r="AV311" s="301" t="s">
        <v>1153</v>
      </c>
      <c r="AW311" s="301" t="s">
        <v>3874</v>
      </c>
      <c r="AX311" s="301" t="s">
        <v>1153</v>
      </c>
      <c r="AY311" s="301" t="s">
        <v>3874</v>
      </c>
      <c r="AZ311" s="269" t="s">
        <v>957</v>
      </c>
      <c r="BA311" s="328">
        <v>44377</v>
      </c>
      <c r="BB311" s="269" t="s">
        <v>1810</v>
      </c>
      <c r="BC311" s="328">
        <v>44377</v>
      </c>
      <c r="BD311" s="301" t="s">
        <v>2631</v>
      </c>
      <c r="BE311" s="332" t="s">
        <v>9023</v>
      </c>
      <c r="BF311" s="332" t="s">
        <v>1153</v>
      </c>
      <c r="BG311" s="332" t="s">
        <v>1153</v>
      </c>
      <c r="BH311" s="280" t="s">
        <v>4388</v>
      </c>
      <c r="BI311" s="340" t="s">
        <v>2587</v>
      </c>
      <c r="BJ311" s="345" t="s">
        <v>2635</v>
      </c>
      <c r="BO311" s="253" t="s">
        <v>5324</v>
      </c>
      <c r="BP311" s="405" t="s">
        <v>9028</v>
      </c>
      <c r="BQ311" s="405" t="s">
        <v>5323</v>
      </c>
      <c r="BR311" s="405"/>
    </row>
    <row r="312" spans="1:70" s="298" customFormat="1" ht="115.5" hidden="1" customHeight="1">
      <c r="A312" s="342" t="s">
        <v>1560</v>
      </c>
      <c r="B312" s="253" t="s">
        <v>1325</v>
      </c>
      <c r="C312" s="328">
        <v>43630</v>
      </c>
      <c r="D312" s="328" t="s">
        <v>4307</v>
      </c>
      <c r="E312" s="342" t="s">
        <v>1035</v>
      </c>
      <c r="F312" s="44" t="s">
        <v>6961</v>
      </c>
      <c r="G312" s="44" t="s">
        <v>672</v>
      </c>
      <c r="H312" s="44" t="s">
        <v>631</v>
      </c>
      <c r="I312" s="44" t="s">
        <v>673</v>
      </c>
      <c r="J312" s="253" t="s">
        <v>674</v>
      </c>
      <c r="K312" s="345">
        <v>1</v>
      </c>
      <c r="L312" s="829">
        <v>43678</v>
      </c>
      <c r="M312" s="829">
        <v>43830</v>
      </c>
      <c r="N312" s="275">
        <f t="shared" si="9"/>
        <v>22</v>
      </c>
      <c r="O312" s="389">
        <v>1</v>
      </c>
      <c r="P312" s="402" t="s">
        <v>112</v>
      </c>
      <c r="Q312" s="402" t="s">
        <v>678</v>
      </c>
      <c r="R312" s="44" t="s">
        <v>788</v>
      </c>
      <c r="S312" s="387">
        <f t="shared" si="8"/>
        <v>308</v>
      </c>
      <c r="T312" s="402"/>
      <c r="U312" s="402"/>
      <c r="V312" s="402" t="s">
        <v>937</v>
      </c>
      <c r="W312" s="402" t="s">
        <v>937</v>
      </c>
      <c r="X312" s="402" t="s">
        <v>937</v>
      </c>
      <c r="Y312" s="402" t="s">
        <v>937</v>
      </c>
      <c r="Z312" s="402" t="s">
        <v>937</v>
      </c>
      <c r="AA312" s="44" t="s">
        <v>937</v>
      </c>
      <c r="AB312" s="44" t="s">
        <v>936</v>
      </c>
      <c r="AC312" s="44" t="s">
        <v>940</v>
      </c>
      <c r="AD312" s="44" t="s">
        <v>6982</v>
      </c>
      <c r="AE312" s="44" t="s">
        <v>1120</v>
      </c>
      <c r="AF312" s="392" t="s">
        <v>1814</v>
      </c>
      <c r="AG312" s="392" t="s">
        <v>1824</v>
      </c>
      <c r="AH312" s="392" t="s">
        <v>1814</v>
      </c>
      <c r="AI312" s="392" t="s">
        <v>1824</v>
      </c>
      <c r="AJ312" s="392" t="s">
        <v>1824</v>
      </c>
      <c r="AK312" s="392" t="s">
        <v>1824</v>
      </c>
      <c r="AL312" s="392" t="s">
        <v>2622</v>
      </c>
      <c r="AM312" s="392" t="s">
        <v>1824</v>
      </c>
      <c r="AN312" s="392" t="s">
        <v>2622</v>
      </c>
      <c r="AO312" s="392" t="s">
        <v>1824</v>
      </c>
      <c r="AP312" s="392" t="s">
        <v>1153</v>
      </c>
      <c r="AQ312" s="392" t="s">
        <v>1824</v>
      </c>
      <c r="AR312" s="392" t="s">
        <v>1153</v>
      </c>
      <c r="AS312" s="392" t="s">
        <v>1824</v>
      </c>
      <c r="AT312" s="392" t="s">
        <v>1153</v>
      </c>
      <c r="AU312" s="392" t="s">
        <v>1824</v>
      </c>
      <c r="AV312" s="392" t="s">
        <v>1153</v>
      </c>
      <c r="AW312" s="392" t="s">
        <v>1824</v>
      </c>
      <c r="AX312" s="392" t="s">
        <v>1153</v>
      </c>
      <c r="AY312" s="392" t="s">
        <v>1824</v>
      </c>
      <c r="AZ312" s="269" t="s">
        <v>781</v>
      </c>
      <c r="BA312" s="328">
        <v>43829</v>
      </c>
      <c r="BB312" s="269" t="s">
        <v>903</v>
      </c>
      <c r="BC312" s="345"/>
      <c r="BD312" s="332"/>
      <c r="BE312" s="332"/>
      <c r="BF312" s="332"/>
      <c r="BG312" s="332"/>
      <c r="BH312" s="280" t="s">
        <v>956</v>
      </c>
      <c r="BI312" s="340"/>
      <c r="BJ312" s="340"/>
      <c r="BO312" s="253" t="s">
        <v>5324</v>
      </c>
      <c r="BP312" s="405" t="s">
        <v>9028</v>
      </c>
      <c r="BQ312" s="405" t="s">
        <v>5323</v>
      </c>
      <c r="BR312" s="405"/>
    </row>
    <row r="313" spans="1:70" s="298" customFormat="1" ht="115.5" hidden="1" customHeight="1">
      <c r="A313" s="342" t="s">
        <v>1561</v>
      </c>
      <c r="B313" s="253" t="s">
        <v>1325</v>
      </c>
      <c r="C313" s="328">
        <v>43630</v>
      </c>
      <c r="D313" s="328" t="s">
        <v>4307</v>
      </c>
      <c r="E313" s="342" t="s">
        <v>1036</v>
      </c>
      <c r="F313" s="44" t="s">
        <v>6983</v>
      </c>
      <c r="G313" s="273" t="s">
        <v>655</v>
      </c>
      <c r="H313" s="273" t="s">
        <v>671</v>
      </c>
      <c r="I313" s="273" t="s">
        <v>657</v>
      </c>
      <c r="J313" s="273" t="s">
        <v>658</v>
      </c>
      <c r="K313" s="269">
        <v>2</v>
      </c>
      <c r="L313" s="829">
        <v>43668</v>
      </c>
      <c r="M313" s="829">
        <v>44012</v>
      </c>
      <c r="N313" s="275">
        <f t="shared" si="9"/>
        <v>50</v>
      </c>
      <c r="O313" s="407">
        <v>0</v>
      </c>
      <c r="P313" s="402" t="s">
        <v>1134</v>
      </c>
      <c r="Q313" s="402" t="s">
        <v>60</v>
      </c>
      <c r="R313" s="44" t="s">
        <v>6984</v>
      </c>
      <c r="S313" s="387">
        <f t="shared" si="8"/>
        <v>102</v>
      </c>
      <c r="T313" s="402"/>
      <c r="U313" s="402"/>
      <c r="V313" s="402" t="s">
        <v>937</v>
      </c>
      <c r="W313" s="402" t="s">
        <v>937</v>
      </c>
      <c r="X313" s="402" t="s">
        <v>937</v>
      </c>
      <c r="Y313" s="402" t="s">
        <v>937</v>
      </c>
      <c r="Z313" s="402" t="s">
        <v>937</v>
      </c>
      <c r="AA313" s="44" t="s">
        <v>937</v>
      </c>
      <c r="AB313" s="44" t="s">
        <v>936</v>
      </c>
      <c r="AC313" s="44" t="s">
        <v>940</v>
      </c>
      <c r="AD313" s="273" t="s">
        <v>6941</v>
      </c>
      <c r="AE313" s="273" t="s">
        <v>6942</v>
      </c>
      <c r="AF313" s="392" t="s">
        <v>1157</v>
      </c>
      <c r="AG313" s="392" t="s">
        <v>6985</v>
      </c>
      <c r="AH313" s="392" t="s">
        <v>1827</v>
      </c>
      <c r="AI313" s="392" t="s">
        <v>6986</v>
      </c>
      <c r="AJ313" s="392" t="s">
        <v>2622</v>
      </c>
      <c r="AK313" s="392" t="s">
        <v>3875</v>
      </c>
      <c r="AL313" s="392" t="s">
        <v>2622</v>
      </c>
      <c r="AM313" s="392" t="s">
        <v>3875</v>
      </c>
      <c r="AN313" s="392" t="s">
        <v>2622</v>
      </c>
      <c r="AO313" s="392" t="s">
        <v>3875</v>
      </c>
      <c r="AP313" s="392" t="s">
        <v>1153</v>
      </c>
      <c r="AQ313" s="392" t="s">
        <v>3875</v>
      </c>
      <c r="AR313" s="392" t="s">
        <v>1153</v>
      </c>
      <c r="AS313" s="392" t="s">
        <v>3875</v>
      </c>
      <c r="AT313" s="392" t="s">
        <v>1153</v>
      </c>
      <c r="AU313" s="392" t="s">
        <v>3875</v>
      </c>
      <c r="AV313" s="392" t="s">
        <v>1153</v>
      </c>
      <c r="AW313" s="392" t="s">
        <v>3875</v>
      </c>
      <c r="AX313" s="392" t="s">
        <v>1153</v>
      </c>
      <c r="AY313" s="392" t="s">
        <v>3875</v>
      </c>
      <c r="AZ313" s="269" t="s">
        <v>957</v>
      </c>
      <c r="BA313" s="336">
        <v>44070</v>
      </c>
      <c r="BB313" s="269" t="s">
        <v>4393</v>
      </c>
      <c r="BC313" s="336">
        <v>43991</v>
      </c>
      <c r="BD313" s="301" t="s">
        <v>6904</v>
      </c>
      <c r="BE313" s="332" t="s">
        <v>1158</v>
      </c>
      <c r="BF313" s="44" t="s">
        <v>2300</v>
      </c>
      <c r="BG313" s="44" t="s">
        <v>2301</v>
      </c>
      <c r="BH313" s="280" t="s">
        <v>1889</v>
      </c>
      <c r="BI313" s="340" t="s">
        <v>2587</v>
      </c>
      <c r="BJ313" s="345" t="s">
        <v>4924</v>
      </c>
      <c r="BO313" s="253" t="s">
        <v>5275</v>
      </c>
      <c r="BP313" s="253" t="s">
        <v>5302</v>
      </c>
      <c r="BQ313" s="405" t="s">
        <v>5325</v>
      </c>
      <c r="BR313" s="405"/>
    </row>
    <row r="314" spans="1:70" s="298" customFormat="1" ht="115.5" hidden="1" customHeight="1">
      <c r="A314" s="342" t="s">
        <v>1562</v>
      </c>
      <c r="B314" s="253" t="s">
        <v>1325</v>
      </c>
      <c r="C314" s="328">
        <v>43630</v>
      </c>
      <c r="D314" s="328" t="s">
        <v>4307</v>
      </c>
      <c r="E314" s="342" t="s">
        <v>1036</v>
      </c>
      <c r="F314" s="44" t="s">
        <v>6983</v>
      </c>
      <c r="G314" s="273" t="s">
        <v>655</v>
      </c>
      <c r="H314" s="273" t="s">
        <v>9469</v>
      </c>
      <c r="I314" s="273" t="s">
        <v>659</v>
      </c>
      <c r="J314" s="273" t="s">
        <v>660</v>
      </c>
      <c r="K314" s="269">
        <v>1</v>
      </c>
      <c r="L314" s="829">
        <v>43678</v>
      </c>
      <c r="M314" s="829">
        <v>43830</v>
      </c>
      <c r="N314" s="275">
        <f t="shared" si="9"/>
        <v>22</v>
      </c>
      <c r="O314" s="407">
        <v>0</v>
      </c>
      <c r="P314" s="402" t="s">
        <v>1134</v>
      </c>
      <c r="Q314" s="402" t="s">
        <v>60</v>
      </c>
      <c r="R314" s="44" t="s">
        <v>6984</v>
      </c>
      <c r="S314" s="387">
        <f t="shared" si="8"/>
        <v>102</v>
      </c>
      <c r="T314" s="402"/>
      <c r="U314" s="402"/>
      <c r="V314" s="402" t="s">
        <v>937</v>
      </c>
      <c r="W314" s="402" t="s">
        <v>937</v>
      </c>
      <c r="X314" s="402" t="s">
        <v>937</v>
      </c>
      <c r="Y314" s="402" t="s">
        <v>937</v>
      </c>
      <c r="Z314" s="402" t="s">
        <v>937</v>
      </c>
      <c r="AA314" s="44" t="s">
        <v>937</v>
      </c>
      <c r="AB314" s="44" t="s">
        <v>936</v>
      </c>
      <c r="AC314" s="44" t="s">
        <v>940</v>
      </c>
      <c r="AD314" s="273" t="s">
        <v>6900</v>
      </c>
      <c r="AE314" s="273" t="s">
        <v>6926</v>
      </c>
      <c r="AF314" s="392"/>
      <c r="AG314" s="392" t="s">
        <v>6987</v>
      </c>
      <c r="AH314" s="392" t="s">
        <v>1827</v>
      </c>
      <c r="AI314" s="392" t="s">
        <v>6988</v>
      </c>
      <c r="AJ314" s="392" t="s">
        <v>2622</v>
      </c>
      <c r="AK314" s="392" t="s">
        <v>3875</v>
      </c>
      <c r="AL314" s="392" t="s">
        <v>2622</v>
      </c>
      <c r="AM314" s="392" t="s">
        <v>3875</v>
      </c>
      <c r="AN314" s="392" t="s">
        <v>2622</v>
      </c>
      <c r="AO314" s="392" t="s">
        <v>3875</v>
      </c>
      <c r="AP314" s="392" t="s">
        <v>1153</v>
      </c>
      <c r="AQ314" s="392" t="s">
        <v>3875</v>
      </c>
      <c r="AR314" s="392" t="s">
        <v>1153</v>
      </c>
      <c r="AS314" s="392" t="s">
        <v>3875</v>
      </c>
      <c r="AT314" s="392" t="s">
        <v>1153</v>
      </c>
      <c r="AU314" s="392" t="s">
        <v>3875</v>
      </c>
      <c r="AV314" s="392" t="s">
        <v>1153</v>
      </c>
      <c r="AW314" s="392" t="s">
        <v>3875</v>
      </c>
      <c r="AX314" s="392" t="s">
        <v>1153</v>
      </c>
      <c r="AY314" s="392" t="s">
        <v>3875</v>
      </c>
      <c r="AZ314" s="269" t="s">
        <v>957</v>
      </c>
      <c r="BA314" s="336">
        <v>44070</v>
      </c>
      <c r="BB314" s="269" t="s">
        <v>4393</v>
      </c>
      <c r="BC314" s="336">
        <v>43991</v>
      </c>
      <c r="BD314" s="301" t="s">
        <v>6904</v>
      </c>
      <c r="BE314" s="332" t="s">
        <v>1158</v>
      </c>
      <c r="BF314" s="44" t="s">
        <v>2300</v>
      </c>
      <c r="BG314" s="44" t="s">
        <v>2301</v>
      </c>
      <c r="BH314" s="280" t="s">
        <v>1889</v>
      </c>
      <c r="BI314" s="340" t="s">
        <v>2587</v>
      </c>
      <c r="BJ314" s="345" t="s">
        <v>4924</v>
      </c>
      <c r="BO314" s="253" t="s">
        <v>5275</v>
      </c>
      <c r="BP314" s="253" t="s">
        <v>5302</v>
      </c>
      <c r="BQ314" s="405" t="s">
        <v>5325</v>
      </c>
      <c r="BR314" s="405"/>
    </row>
    <row r="315" spans="1:70" s="298" customFormat="1" ht="115.5" hidden="1" customHeight="1">
      <c r="A315" s="342" t="s">
        <v>1563</v>
      </c>
      <c r="B315" s="253" t="s">
        <v>1325</v>
      </c>
      <c r="C315" s="328">
        <v>43630</v>
      </c>
      <c r="D315" s="328" t="s">
        <v>4307</v>
      </c>
      <c r="E315" s="342" t="s">
        <v>1036</v>
      </c>
      <c r="F315" s="44" t="s">
        <v>6983</v>
      </c>
      <c r="G315" s="273" t="s">
        <v>661</v>
      </c>
      <c r="H315" s="44" t="s">
        <v>662</v>
      </c>
      <c r="I315" s="273" t="s">
        <v>663</v>
      </c>
      <c r="J315" s="273" t="s">
        <v>664</v>
      </c>
      <c r="K315" s="269">
        <v>1</v>
      </c>
      <c r="L315" s="829">
        <v>43668</v>
      </c>
      <c r="M315" s="829">
        <v>43830</v>
      </c>
      <c r="N315" s="275">
        <f t="shared" si="9"/>
        <v>24</v>
      </c>
      <c r="O315" s="389">
        <v>1</v>
      </c>
      <c r="P315" s="402" t="s">
        <v>60</v>
      </c>
      <c r="Q315" s="402"/>
      <c r="R315" s="44" t="s">
        <v>6989</v>
      </c>
      <c r="S315" s="387">
        <f t="shared" si="8"/>
        <v>250</v>
      </c>
      <c r="T315" s="402"/>
      <c r="U315" s="402"/>
      <c r="V315" s="402" t="s">
        <v>937</v>
      </c>
      <c r="W315" s="402" t="s">
        <v>937</v>
      </c>
      <c r="X315" s="402" t="s">
        <v>937</v>
      </c>
      <c r="Y315" s="402" t="s">
        <v>937</v>
      </c>
      <c r="Z315" s="402" t="s">
        <v>937</v>
      </c>
      <c r="AA315" s="44" t="s">
        <v>937</v>
      </c>
      <c r="AB315" s="44" t="s">
        <v>936</v>
      </c>
      <c r="AC315" s="44" t="s">
        <v>940</v>
      </c>
      <c r="AD315" s="44" t="s">
        <v>6990</v>
      </c>
      <c r="AE315" s="392" t="s">
        <v>1120</v>
      </c>
      <c r="AF315" s="392" t="s">
        <v>1814</v>
      </c>
      <c r="AG315" s="392" t="s">
        <v>1824</v>
      </c>
      <c r="AH315" s="392" t="s">
        <v>1814</v>
      </c>
      <c r="AI315" s="392" t="s">
        <v>1824</v>
      </c>
      <c r="AJ315" s="392" t="s">
        <v>1824</v>
      </c>
      <c r="AK315" s="392" t="s">
        <v>1824</v>
      </c>
      <c r="AL315" s="392" t="s">
        <v>2622</v>
      </c>
      <c r="AM315" s="392" t="s">
        <v>1824</v>
      </c>
      <c r="AN315" s="392" t="s">
        <v>2622</v>
      </c>
      <c r="AO315" s="392" t="s">
        <v>1824</v>
      </c>
      <c r="AP315" s="392" t="s">
        <v>1153</v>
      </c>
      <c r="AQ315" s="392" t="s">
        <v>1824</v>
      </c>
      <c r="AR315" s="392" t="s">
        <v>1153</v>
      </c>
      <c r="AS315" s="392" t="s">
        <v>1824</v>
      </c>
      <c r="AT315" s="392" t="s">
        <v>1153</v>
      </c>
      <c r="AU315" s="392" t="s">
        <v>1824</v>
      </c>
      <c r="AV315" s="392" t="s">
        <v>1153</v>
      </c>
      <c r="AW315" s="392" t="s">
        <v>1824</v>
      </c>
      <c r="AX315" s="392" t="s">
        <v>1153</v>
      </c>
      <c r="AY315" s="392" t="s">
        <v>1824</v>
      </c>
      <c r="AZ315" s="269" t="s">
        <v>781</v>
      </c>
      <c r="BA315" s="328">
        <v>43851</v>
      </c>
      <c r="BB315" s="269" t="s">
        <v>4393</v>
      </c>
      <c r="BC315" s="336">
        <v>43991</v>
      </c>
      <c r="BD315" s="301" t="s">
        <v>6814</v>
      </c>
      <c r="BE315" s="332" t="s">
        <v>1158</v>
      </c>
      <c r="BF315" s="44" t="s">
        <v>2300</v>
      </c>
      <c r="BG315" s="44" t="s">
        <v>2301</v>
      </c>
      <c r="BH315" s="280" t="s">
        <v>1889</v>
      </c>
      <c r="BI315" s="340" t="s">
        <v>2587</v>
      </c>
      <c r="BJ315" s="340" t="s">
        <v>1685</v>
      </c>
      <c r="BO315" s="253" t="s">
        <v>5275</v>
      </c>
      <c r="BP315" s="253" t="s">
        <v>5302</v>
      </c>
      <c r="BQ315" s="405" t="s">
        <v>5325</v>
      </c>
      <c r="BR315" s="405"/>
    </row>
    <row r="316" spans="1:70" s="298" customFormat="1" ht="115.5" hidden="1" customHeight="1">
      <c r="A316" s="342" t="s">
        <v>1564</v>
      </c>
      <c r="B316" s="253" t="s">
        <v>1325</v>
      </c>
      <c r="C316" s="328">
        <v>43630</v>
      </c>
      <c r="D316" s="328" t="s">
        <v>4307</v>
      </c>
      <c r="E316" s="342" t="s">
        <v>1036</v>
      </c>
      <c r="F316" s="44" t="s">
        <v>6983</v>
      </c>
      <c r="G316" s="273" t="s">
        <v>661</v>
      </c>
      <c r="H316" s="44" t="s">
        <v>662</v>
      </c>
      <c r="I316" s="273" t="s">
        <v>665</v>
      </c>
      <c r="J316" s="273" t="s">
        <v>664</v>
      </c>
      <c r="K316" s="269">
        <v>1</v>
      </c>
      <c r="L316" s="829">
        <v>43668</v>
      </c>
      <c r="M316" s="829">
        <v>43830</v>
      </c>
      <c r="N316" s="275">
        <f t="shared" si="9"/>
        <v>24</v>
      </c>
      <c r="O316" s="389">
        <v>1</v>
      </c>
      <c r="P316" s="402" t="s">
        <v>60</v>
      </c>
      <c r="Q316" s="402"/>
      <c r="R316" s="44" t="s">
        <v>6974</v>
      </c>
      <c r="S316" s="387">
        <f t="shared" si="8"/>
        <v>343</v>
      </c>
      <c r="T316" s="402"/>
      <c r="U316" s="402"/>
      <c r="V316" s="402" t="s">
        <v>937</v>
      </c>
      <c r="W316" s="402" t="s">
        <v>937</v>
      </c>
      <c r="X316" s="402" t="s">
        <v>937</v>
      </c>
      <c r="Y316" s="402" t="s">
        <v>937</v>
      </c>
      <c r="Z316" s="402" t="s">
        <v>937</v>
      </c>
      <c r="AA316" s="44" t="s">
        <v>937</v>
      </c>
      <c r="AB316" s="44" t="s">
        <v>936</v>
      </c>
      <c r="AC316" s="44" t="s">
        <v>940</v>
      </c>
      <c r="AD316" s="322" t="s">
        <v>6908</v>
      </c>
      <c r="AE316" s="392" t="s">
        <v>1120</v>
      </c>
      <c r="AF316" s="392" t="s">
        <v>1814</v>
      </c>
      <c r="AG316" s="392" t="s">
        <v>1824</v>
      </c>
      <c r="AH316" s="392" t="s">
        <v>1814</v>
      </c>
      <c r="AI316" s="392" t="s">
        <v>1824</v>
      </c>
      <c r="AJ316" s="392" t="s">
        <v>1824</v>
      </c>
      <c r="AK316" s="392" t="s">
        <v>1824</v>
      </c>
      <c r="AL316" s="392" t="s">
        <v>2622</v>
      </c>
      <c r="AM316" s="392" t="s">
        <v>1824</v>
      </c>
      <c r="AN316" s="392" t="s">
        <v>2622</v>
      </c>
      <c r="AO316" s="392" t="s">
        <v>1824</v>
      </c>
      <c r="AP316" s="392" t="s">
        <v>1153</v>
      </c>
      <c r="AQ316" s="392" t="s">
        <v>1824</v>
      </c>
      <c r="AR316" s="392" t="s">
        <v>1153</v>
      </c>
      <c r="AS316" s="392" t="s">
        <v>1824</v>
      </c>
      <c r="AT316" s="392" t="s">
        <v>1153</v>
      </c>
      <c r="AU316" s="392" t="s">
        <v>1824</v>
      </c>
      <c r="AV316" s="392" t="s">
        <v>1153</v>
      </c>
      <c r="AW316" s="392" t="s">
        <v>1824</v>
      </c>
      <c r="AX316" s="392" t="s">
        <v>1153</v>
      </c>
      <c r="AY316" s="392" t="s">
        <v>1824</v>
      </c>
      <c r="AZ316" s="269" t="s">
        <v>781</v>
      </c>
      <c r="BA316" s="328">
        <v>43852</v>
      </c>
      <c r="BB316" s="269" t="s">
        <v>903</v>
      </c>
      <c r="BC316" s="345"/>
      <c r="BD316" s="332"/>
      <c r="BE316" s="332"/>
      <c r="BF316" s="332"/>
      <c r="BG316" s="332"/>
      <c r="BH316" s="280" t="s">
        <v>956</v>
      </c>
      <c r="BI316" s="340"/>
      <c r="BJ316" s="340"/>
      <c r="BO316" s="253" t="s">
        <v>5275</v>
      </c>
      <c r="BP316" s="253" t="s">
        <v>5302</v>
      </c>
      <c r="BQ316" s="405" t="s">
        <v>5325</v>
      </c>
      <c r="BR316" s="405"/>
    </row>
    <row r="317" spans="1:70" s="298" customFormat="1" ht="115.5" hidden="1" customHeight="1">
      <c r="A317" s="342" t="s">
        <v>1565</v>
      </c>
      <c r="B317" s="253" t="s">
        <v>1325</v>
      </c>
      <c r="C317" s="328">
        <v>43630</v>
      </c>
      <c r="D317" s="328" t="s">
        <v>4307</v>
      </c>
      <c r="E317" s="342" t="s">
        <v>1036</v>
      </c>
      <c r="F317" s="44" t="s">
        <v>6983</v>
      </c>
      <c r="G317" s="273" t="s">
        <v>661</v>
      </c>
      <c r="H317" s="44" t="s">
        <v>666</v>
      </c>
      <c r="I317" s="273" t="s">
        <v>9026</v>
      </c>
      <c r="J317" s="271" t="s">
        <v>664</v>
      </c>
      <c r="K317" s="269">
        <v>1</v>
      </c>
      <c r="L317" s="829">
        <v>43668</v>
      </c>
      <c r="M317" s="829">
        <v>43830</v>
      </c>
      <c r="N317" s="275">
        <f t="shared" si="9"/>
        <v>24</v>
      </c>
      <c r="O317" s="389">
        <v>1</v>
      </c>
      <c r="P317" s="402" t="s">
        <v>60</v>
      </c>
      <c r="Q317" s="402"/>
      <c r="R317" s="44" t="s">
        <v>6991</v>
      </c>
      <c r="S317" s="387">
        <f t="shared" si="8"/>
        <v>282</v>
      </c>
      <c r="T317" s="402"/>
      <c r="U317" s="402"/>
      <c r="V317" s="402" t="s">
        <v>937</v>
      </c>
      <c r="W317" s="402" t="s">
        <v>937</v>
      </c>
      <c r="X317" s="402" t="s">
        <v>937</v>
      </c>
      <c r="Y317" s="402" t="s">
        <v>937</v>
      </c>
      <c r="Z317" s="402" t="s">
        <v>937</v>
      </c>
      <c r="AA317" s="44" t="s">
        <v>937</v>
      </c>
      <c r="AB317" s="44" t="s">
        <v>936</v>
      </c>
      <c r="AC317" s="44" t="s">
        <v>940</v>
      </c>
      <c r="AD317" s="44" t="s">
        <v>6992</v>
      </c>
      <c r="AE317" s="392" t="s">
        <v>1120</v>
      </c>
      <c r="AF317" s="392" t="s">
        <v>1814</v>
      </c>
      <c r="AG317" s="392" t="s">
        <v>1824</v>
      </c>
      <c r="AH317" s="392" t="s">
        <v>1814</v>
      </c>
      <c r="AI317" s="392" t="s">
        <v>1824</v>
      </c>
      <c r="AJ317" s="392" t="s">
        <v>1824</v>
      </c>
      <c r="AK317" s="392" t="s">
        <v>1824</v>
      </c>
      <c r="AL317" s="392" t="s">
        <v>2622</v>
      </c>
      <c r="AM317" s="392" t="s">
        <v>1824</v>
      </c>
      <c r="AN317" s="392" t="s">
        <v>2622</v>
      </c>
      <c r="AO317" s="392" t="s">
        <v>1824</v>
      </c>
      <c r="AP317" s="392" t="s">
        <v>1153</v>
      </c>
      <c r="AQ317" s="392" t="s">
        <v>1824</v>
      </c>
      <c r="AR317" s="392" t="s">
        <v>1153</v>
      </c>
      <c r="AS317" s="392" t="s">
        <v>1824</v>
      </c>
      <c r="AT317" s="392" t="s">
        <v>1153</v>
      </c>
      <c r="AU317" s="392" t="s">
        <v>1824</v>
      </c>
      <c r="AV317" s="392" t="s">
        <v>1153</v>
      </c>
      <c r="AW317" s="392" t="s">
        <v>1824</v>
      </c>
      <c r="AX317" s="392" t="s">
        <v>1153</v>
      </c>
      <c r="AY317" s="392" t="s">
        <v>1824</v>
      </c>
      <c r="AZ317" s="269" t="s">
        <v>781</v>
      </c>
      <c r="BA317" s="328">
        <v>43851</v>
      </c>
      <c r="BB317" s="269" t="s">
        <v>903</v>
      </c>
      <c r="BC317" s="345"/>
      <c r="BD317" s="332"/>
      <c r="BE317" s="332"/>
      <c r="BF317" s="332"/>
      <c r="BG317" s="332"/>
      <c r="BH317" s="280" t="s">
        <v>956</v>
      </c>
      <c r="BI317" s="340"/>
      <c r="BJ317" s="340"/>
      <c r="BO317" s="253" t="s">
        <v>5275</v>
      </c>
      <c r="BP317" s="253" t="s">
        <v>5302</v>
      </c>
      <c r="BQ317" s="405" t="s">
        <v>5325</v>
      </c>
      <c r="BR317" s="405"/>
    </row>
    <row r="318" spans="1:70" s="298" customFormat="1" ht="115.5" hidden="1" customHeight="1">
      <c r="A318" s="342" t="s">
        <v>1566</v>
      </c>
      <c r="B318" s="253" t="s">
        <v>1325</v>
      </c>
      <c r="C318" s="328">
        <v>43630</v>
      </c>
      <c r="D318" s="328" t="s">
        <v>4307</v>
      </c>
      <c r="E318" s="342" t="s">
        <v>1036</v>
      </c>
      <c r="F318" s="44" t="s">
        <v>6983</v>
      </c>
      <c r="G318" s="273" t="s">
        <v>661</v>
      </c>
      <c r="H318" s="273" t="s">
        <v>667</v>
      </c>
      <c r="I318" s="273" t="s">
        <v>668</v>
      </c>
      <c r="J318" s="271" t="s">
        <v>664</v>
      </c>
      <c r="K318" s="269">
        <v>1</v>
      </c>
      <c r="L318" s="829">
        <v>43831</v>
      </c>
      <c r="M318" s="829">
        <v>44012</v>
      </c>
      <c r="N318" s="275">
        <f t="shared" si="9"/>
        <v>26</v>
      </c>
      <c r="O318" s="389">
        <v>1</v>
      </c>
      <c r="P318" s="402" t="s">
        <v>60</v>
      </c>
      <c r="Q318" s="402"/>
      <c r="R318" s="44" t="s">
        <v>6911</v>
      </c>
      <c r="S318" s="387">
        <f t="shared" si="8"/>
        <v>344</v>
      </c>
      <c r="T318" s="402"/>
      <c r="U318" s="402"/>
      <c r="V318" s="402" t="s">
        <v>937</v>
      </c>
      <c r="W318" s="402" t="s">
        <v>937</v>
      </c>
      <c r="X318" s="402" t="s">
        <v>937</v>
      </c>
      <c r="Y318" s="402" t="s">
        <v>937</v>
      </c>
      <c r="Z318" s="402" t="s">
        <v>937</v>
      </c>
      <c r="AA318" s="44" t="s">
        <v>937</v>
      </c>
      <c r="AB318" s="44" t="s">
        <v>936</v>
      </c>
      <c r="AC318" s="44" t="s">
        <v>940</v>
      </c>
      <c r="AD318" s="322" t="s">
        <v>6993</v>
      </c>
      <c r="AE318" s="392" t="s">
        <v>6913</v>
      </c>
      <c r="AF318" s="44" t="s">
        <v>1155</v>
      </c>
      <c r="AG318" s="44" t="s">
        <v>6914</v>
      </c>
      <c r="AH318" s="297" t="s">
        <v>2213</v>
      </c>
      <c r="AI318" s="44" t="s">
        <v>2214</v>
      </c>
      <c r="AJ318" s="44" t="s">
        <v>2214</v>
      </c>
      <c r="AK318" s="44" t="s">
        <v>2214</v>
      </c>
      <c r="AL318" s="44" t="s">
        <v>2622</v>
      </c>
      <c r="AM318" s="44" t="s">
        <v>2214</v>
      </c>
      <c r="AN318" s="44" t="s">
        <v>2622</v>
      </c>
      <c r="AO318" s="44" t="s">
        <v>2214</v>
      </c>
      <c r="AP318" s="44" t="s">
        <v>1153</v>
      </c>
      <c r="AQ318" s="44" t="s">
        <v>2214</v>
      </c>
      <c r="AR318" s="44" t="s">
        <v>1153</v>
      </c>
      <c r="AS318" s="44" t="s">
        <v>2214</v>
      </c>
      <c r="AT318" s="44" t="s">
        <v>1153</v>
      </c>
      <c r="AU318" s="44" t="s">
        <v>2214</v>
      </c>
      <c r="AV318" s="44" t="s">
        <v>1153</v>
      </c>
      <c r="AW318" s="44" t="s">
        <v>2214</v>
      </c>
      <c r="AX318" s="44" t="s">
        <v>1153</v>
      </c>
      <c r="AY318" s="44" t="s">
        <v>2214</v>
      </c>
      <c r="AZ318" s="269" t="s">
        <v>781</v>
      </c>
      <c r="BA318" s="328">
        <v>44018</v>
      </c>
      <c r="BB318" s="269" t="s">
        <v>903</v>
      </c>
      <c r="BC318" s="340"/>
      <c r="BD318" s="332"/>
      <c r="BE318" s="332"/>
      <c r="BF318" s="332"/>
      <c r="BG318" s="332"/>
      <c r="BH318" s="280" t="s">
        <v>956</v>
      </c>
      <c r="BI318" s="340"/>
      <c r="BJ318" s="340"/>
      <c r="BO318" s="253" t="s">
        <v>5275</v>
      </c>
      <c r="BP318" s="253" t="s">
        <v>5302</v>
      </c>
      <c r="BQ318" s="405" t="s">
        <v>5325</v>
      </c>
      <c r="BR318" s="405"/>
    </row>
    <row r="319" spans="1:70" s="298" customFormat="1" ht="115.5" hidden="1" customHeight="1">
      <c r="A319" s="342" t="s">
        <v>1567</v>
      </c>
      <c r="B319" s="253" t="s">
        <v>1325</v>
      </c>
      <c r="C319" s="328">
        <v>43630</v>
      </c>
      <c r="D319" s="328" t="s">
        <v>4307</v>
      </c>
      <c r="E319" s="342" t="s">
        <v>1036</v>
      </c>
      <c r="F319" s="44" t="s">
        <v>6983</v>
      </c>
      <c r="G319" s="273" t="s">
        <v>661</v>
      </c>
      <c r="H319" s="273" t="s">
        <v>669</v>
      </c>
      <c r="I319" s="273" t="s">
        <v>670</v>
      </c>
      <c r="J319" s="273" t="s">
        <v>612</v>
      </c>
      <c r="K319" s="269">
        <v>1</v>
      </c>
      <c r="L319" s="829">
        <v>43831</v>
      </c>
      <c r="M319" s="829">
        <v>44012</v>
      </c>
      <c r="N319" s="275">
        <f t="shared" si="9"/>
        <v>26</v>
      </c>
      <c r="O319" s="406">
        <v>0.5</v>
      </c>
      <c r="P319" s="402" t="s">
        <v>60</v>
      </c>
      <c r="Q319" s="402"/>
      <c r="R319" s="44" t="s">
        <v>6994</v>
      </c>
      <c r="S319" s="387">
        <f t="shared" si="8"/>
        <v>326</v>
      </c>
      <c r="T319" s="402"/>
      <c r="U319" s="402"/>
      <c r="V319" s="402" t="s">
        <v>937</v>
      </c>
      <c r="W319" s="402" t="s">
        <v>937</v>
      </c>
      <c r="X319" s="402" t="s">
        <v>937</v>
      </c>
      <c r="Y319" s="402" t="s">
        <v>937</v>
      </c>
      <c r="Z319" s="402" t="s">
        <v>937</v>
      </c>
      <c r="AA319" s="44" t="s">
        <v>937</v>
      </c>
      <c r="AB319" s="44" t="s">
        <v>936</v>
      </c>
      <c r="AC319" s="44" t="s">
        <v>940</v>
      </c>
      <c r="AD319" s="322" t="s">
        <v>6993</v>
      </c>
      <c r="AE319" s="392" t="s">
        <v>6917</v>
      </c>
      <c r="AF319" s="392" t="s">
        <v>1157</v>
      </c>
      <c r="AG319" s="44" t="s">
        <v>6958</v>
      </c>
      <c r="AH319" s="44" t="s">
        <v>9022</v>
      </c>
      <c r="AI319" s="44" t="s">
        <v>6919</v>
      </c>
      <c r="AJ319" s="44" t="s">
        <v>2231</v>
      </c>
      <c r="AK319" s="44" t="s">
        <v>6959</v>
      </c>
      <c r="AL319" s="44" t="s">
        <v>2637</v>
      </c>
      <c r="AM319" s="301" t="s">
        <v>6995</v>
      </c>
      <c r="AN319" s="301" t="s">
        <v>2622</v>
      </c>
      <c r="AO319" s="301" t="s">
        <v>3874</v>
      </c>
      <c r="AP319" s="301" t="s">
        <v>1153</v>
      </c>
      <c r="AQ319" s="301" t="s">
        <v>3874</v>
      </c>
      <c r="AR319" s="301" t="s">
        <v>1153</v>
      </c>
      <c r="AS319" s="301" t="s">
        <v>3874</v>
      </c>
      <c r="AT319" s="301" t="s">
        <v>1153</v>
      </c>
      <c r="AU319" s="301" t="s">
        <v>3874</v>
      </c>
      <c r="AV319" s="301" t="s">
        <v>1153</v>
      </c>
      <c r="AW319" s="301" t="s">
        <v>3874</v>
      </c>
      <c r="AX319" s="301" t="s">
        <v>1153</v>
      </c>
      <c r="AY319" s="301" t="s">
        <v>3874</v>
      </c>
      <c r="AZ319" s="269" t="s">
        <v>957</v>
      </c>
      <c r="BA319" s="328">
        <v>44377</v>
      </c>
      <c r="BB319" s="269" t="s">
        <v>1810</v>
      </c>
      <c r="BC319" s="328">
        <v>44377</v>
      </c>
      <c r="BD319" s="301" t="s">
        <v>2631</v>
      </c>
      <c r="BE319" s="332" t="s">
        <v>9023</v>
      </c>
      <c r="BF319" s="332" t="s">
        <v>1153</v>
      </c>
      <c r="BG319" s="332" t="s">
        <v>1153</v>
      </c>
      <c r="BH319" s="280" t="s">
        <v>4388</v>
      </c>
      <c r="BI319" s="340" t="s">
        <v>2587</v>
      </c>
      <c r="BJ319" s="345" t="s">
        <v>2636</v>
      </c>
      <c r="BO319" s="253" t="s">
        <v>5275</v>
      </c>
      <c r="BP319" s="253" t="s">
        <v>5302</v>
      </c>
      <c r="BQ319" s="405" t="s">
        <v>5325</v>
      </c>
      <c r="BR319" s="405"/>
    </row>
    <row r="320" spans="1:70" s="298" customFormat="1" ht="115.5" hidden="1" customHeight="1">
      <c r="A320" s="342" t="s">
        <v>1568</v>
      </c>
      <c r="B320" s="253" t="s">
        <v>1325</v>
      </c>
      <c r="C320" s="328">
        <v>43630</v>
      </c>
      <c r="D320" s="328" t="s">
        <v>4307</v>
      </c>
      <c r="E320" s="342" t="s">
        <v>1061</v>
      </c>
      <c r="F320" s="404" t="s">
        <v>6996</v>
      </c>
      <c r="G320" s="44" t="s">
        <v>675</v>
      </c>
      <c r="H320" s="44" t="s">
        <v>676</v>
      </c>
      <c r="I320" s="44" t="s">
        <v>632</v>
      </c>
      <c r="J320" s="44" t="s">
        <v>677</v>
      </c>
      <c r="K320" s="345">
        <v>1</v>
      </c>
      <c r="L320" s="829">
        <v>43678</v>
      </c>
      <c r="M320" s="829">
        <v>43830</v>
      </c>
      <c r="N320" s="275">
        <f t="shared" si="9"/>
        <v>22</v>
      </c>
      <c r="O320" s="389">
        <v>1</v>
      </c>
      <c r="P320" s="402" t="s">
        <v>112</v>
      </c>
      <c r="Q320" s="402" t="s">
        <v>678</v>
      </c>
      <c r="R320" s="44" t="s">
        <v>812</v>
      </c>
      <c r="S320" s="387">
        <f t="shared" si="8"/>
        <v>334</v>
      </c>
      <c r="T320" s="402"/>
      <c r="U320" s="402"/>
      <c r="V320" s="402" t="s">
        <v>937</v>
      </c>
      <c r="W320" s="402" t="s">
        <v>937</v>
      </c>
      <c r="X320" s="402" t="s">
        <v>937</v>
      </c>
      <c r="Y320" s="402" t="s">
        <v>937</v>
      </c>
      <c r="Z320" s="402" t="s">
        <v>937</v>
      </c>
      <c r="AA320" s="44" t="s">
        <v>937</v>
      </c>
      <c r="AB320" s="44" t="s">
        <v>936</v>
      </c>
      <c r="AC320" s="44" t="s">
        <v>940</v>
      </c>
      <c r="AD320" s="44" t="s">
        <v>6997</v>
      </c>
      <c r="AE320" s="44" t="s">
        <v>1120</v>
      </c>
      <c r="AF320" s="392" t="s">
        <v>1814</v>
      </c>
      <c r="AG320" s="392" t="s">
        <v>1824</v>
      </c>
      <c r="AH320" s="392" t="s">
        <v>1814</v>
      </c>
      <c r="AI320" s="392" t="s">
        <v>1824</v>
      </c>
      <c r="AJ320" s="392" t="s">
        <v>1824</v>
      </c>
      <c r="AK320" s="392" t="s">
        <v>1824</v>
      </c>
      <c r="AL320" s="392" t="s">
        <v>2622</v>
      </c>
      <c r="AM320" s="392" t="s">
        <v>1824</v>
      </c>
      <c r="AN320" s="392" t="s">
        <v>2622</v>
      </c>
      <c r="AO320" s="392" t="s">
        <v>1824</v>
      </c>
      <c r="AP320" s="392" t="s">
        <v>1153</v>
      </c>
      <c r="AQ320" s="392" t="s">
        <v>1824</v>
      </c>
      <c r="AR320" s="392" t="s">
        <v>1153</v>
      </c>
      <c r="AS320" s="392" t="s">
        <v>1824</v>
      </c>
      <c r="AT320" s="392" t="s">
        <v>1153</v>
      </c>
      <c r="AU320" s="392" t="s">
        <v>1824</v>
      </c>
      <c r="AV320" s="392" t="s">
        <v>1153</v>
      </c>
      <c r="AW320" s="392" t="s">
        <v>1824</v>
      </c>
      <c r="AX320" s="392" t="s">
        <v>1153</v>
      </c>
      <c r="AY320" s="392" t="s">
        <v>1824</v>
      </c>
      <c r="AZ320" s="269" t="s">
        <v>781</v>
      </c>
      <c r="BA320" s="328">
        <v>43851</v>
      </c>
      <c r="BB320" s="269" t="s">
        <v>954</v>
      </c>
      <c r="BC320" s="336">
        <v>43991</v>
      </c>
      <c r="BD320" s="332" t="s">
        <v>1336</v>
      </c>
      <c r="BE320" s="44" t="s">
        <v>1187</v>
      </c>
      <c r="BF320" s="44" t="s">
        <v>2300</v>
      </c>
      <c r="BG320" s="44" t="s">
        <v>2301</v>
      </c>
      <c r="BH320" s="280" t="s">
        <v>1888</v>
      </c>
      <c r="BI320" s="340" t="s">
        <v>1153</v>
      </c>
      <c r="BJ320" s="340" t="s">
        <v>1153</v>
      </c>
      <c r="BO320" s="253" t="s">
        <v>5275</v>
      </c>
      <c r="BP320" s="405" t="s">
        <v>5326</v>
      </c>
      <c r="BQ320" s="405" t="s">
        <v>5327</v>
      </c>
      <c r="BR320" s="405" t="s">
        <v>5328</v>
      </c>
    </row>
    <row r="321" spans="1:275" s="298" customFormat="1" ht="115.5" hidden="1" customHeight="1">
      <c r="A321" s="342" t="s">
        <v>1569</v>
      </c>
      <c r="B321" s="253" t="s">
        <v>1325</v>
      </c>
      <c r="C321" s="328">
        <v>43630</v>
      </c>
      <c r="D321" s="270" t="s">
        <v>4407</v>
      </c>
      <c r="E321" s="342" t="s">
        <v>1062</v>
      </c>
      <c r="F321" s="404" t="s">
        <v>6998</v>
      </c>
      <c r="G321" s="44" t="s">
        <v>679</v>
      </c>
      <c r="H321" s="44" t="s">
        <v>680</v>
      </c>
      <c r="I321" s="44" t="s">
        <v>632</v>
      </c>
      <c r="J321" s="44" t="s">
        <v>681</v>
      </c>
      <c r="K321" s="345">
        <v>1</v>
      </c>
      <c r="L321" s="829">
        <v>43678</v>
      </c>
      <c r="M321" s="829">
        <v>43830</v>
      </c>
      <c r="N321" s="275">
        <f t="shared" si="9"/>
        <v>22</v>
      </c>
      <c r="O321" s="389">
        <v>1</v>
      </c>
      <c r="P321" s="402" t="s">
        <v>112</v>
      </c>
      <c r="Q321" s="402" t="s">
        <v>678</v>
      </c>
      <c r="R321" s="44" t="s">
        <v>6999</v>
      </c>
      <c r="S321" s="387">
        <f t="shared" si="8"/>
        <v>335</v>
      </c>
      <c r="T321" s="402" t="s">
        <v>937</v>
      </c>
      <c r="U321" s="402" t="s">
        <v>937</v>
      </c>
      <c r="V321" s="402" t="s">
        <v>937</v>
      </c>
      <c r="W321" s="402" t="s">
        <v>937</v>
      </c>
      <c r="X321" s="402" t="s">
        <v>937</v>
      </c>
      <c r="Y321" s="402" t="s">
        <v>937</v>
      </c>
      <c r="Z321" s="402" t="s">
        <v>937</v>
      </c>
      <c r="AA321" s="44" t="s">
        <v>937</v>
      </c>
      <c r="AB321" s="44" t="s">
        <v>936</v>
      </c>
      <c r="AC321" s="44" t="s">
        <v>940</v>
      </c>
      <c r="AD321" s="44" t="s">
        <v>7000</v>
      </c>
      <c r="AE321" s="44" t="s">
        <v>1120</v>
      </c>
      <c r="AF321" s="392" t="s">
        <v>1814</v>
      </c>
      <c r="AG321" s="392" t="s">
        <v>1824</v>
      </c>
      <c r="AH321" s="392" t="s">
        <v>1814</v>
      </c>
      <c r="AI321" s="392" t="s">
        <v>1824</v>
      </c>
      <c r="AJ321" s="392" t="s">
        <v>1824</v>
      </c>
      <c r="AK321" s="392" t="s">
        <v>1824</v>
      </c>
      <c r="AL321" s="44" t="s">
        <v>2622</v>
      </c>
      <c r="AM321" s="392" t="s">
        <v>1824</v>
      </c>
      <c r="AN321" s="392" t="s">
        <v>2622</v>
      </c>
      <c r="AO321" s="392" t="s">
        <v>1824</v>
      </c>
      <c r="AP321" s="392" t="s">
        <v>1153</v>
      </c>
      <c r="AQ321" s="392" t="s">
        <v>1824</v>
      </c>
      <c r="AR321" s="392" t="s">
        <v>1153</v>
      </c>
      <c r="AS321" s="392" t="s">
        <v>1824</v>
      </c>
      <c r="AT321" s="392" t="s">
        <v>1153</v>
      </c>
      <c r="AU321" s="392" t="s">
        <v>1824</v>
      </c>
      <c r="AV321" s="392" t="s">
        <v>1153</v>
      </c>
      <c r="AW321" s="392" t="s">
        <v>1824</v>
      </c>
      <c r="AX321" s="392" t="s">
        <v>1153</v>
      </c>
      <c r="AY321" s="392" t="s">
        <v>1824</v>
      </c>
      <c r="AZ321" s="269" t="s">
        <v>781</v>
      </c>
      <c r="BA321" s="328">
        <v>43851</v>
      </c>
      <c r="BB321" s="269" t="s">
        <v>4393</v>
      </c>
      <c r="BC321" s="336">
        <v>43991</v>
      </c>
      <c r="BD321" s="301" t="s">
        <v>7001</v>
      </c>
      <c r="BE321" s="332" t="s">
        <v>1158</v>
      </c>
      <c r="BF321" s="44" t="s">
        <v>2300</v>
      </c>
      <c r="BG321" s="44" t="s">
        <v>2301</v>
      </c>
      <c r="BH321" s="280" t="s">
        <v>1889</v>
      </c>
      <c r="BI321" s="340" t="s">
        <v>2587</v>
      </c>
      <c r="BJ321" s="345" t="s">
        <v>4931</v>
      </c>
      <c r="BO321" s="253" t="s">
        <v>5275</v>
      </c>
      <c r="BP321" s="405" t="s">
        <v>5326</v>
      </c>
      <c r="BQ321" s="405" t="s">
        <v>5329</v>
      </c>
      <c r="BR321" s="405"/>
    </row>
    <row r="322" spans="1:275" s="298" customFormat="1" ht="115.5" hidden="1" customHeight="1">
      <c r="A322" s="342" t="s">
        <v>1570</v>
      </c>
      <c r="B322" s="253" t="s">
        <v>1325</v>
      </c>
      <c r="C322" s="328">
        <v>43630</v>
      </c>
      <c r="D322" s="328" t="s">
        <v>4399</v>
      </c>
      <c r="E322" s="342" t="s">
        <v>1063</v>
      </c>
      <c r="F322" s="404" t="s">
        <v>7002</v>
      </c>
      <c r="G322" s="44" t="s">
        <v>682</v>
      </c>
      <c r="H322" s="44" t="s">
        <v>683</v>
      </c>
      <c r="I322" s="44" t="s">
        <v>632</v>
      </c>
      <c r="J322" s="253" t="s">
        <v>681</v>
      </c>
      <c r="K322" s="345">
        <v>1</v>
      </c>
      <c r="L322" s="829">
        <v>43678</v>
      </c>
      <c r="M322" s="829">
        <v>43830</v>
      </c>
      <c r="N322" s="275">
        <f t="shared" si="9"/>
        <v>22</v>
      </c>
      <c r="O322" s="389">
        <v>1</v>
      </c>
      <c r="P322" s="402" t="s">
        <v>112</v>
      </c>
      <c r="Q322" s="402" t="s">
        <v>678</v>
      </c>
      <c r="R322" s="44" t="s">
        <v>6999</v>
      </c>
      <c r="S322" s="387">
        <f t="shared" si="8"/>
        <v>335</v>
      </c>
      <c r="T322" s="402"/>
      <c r="U322" s="402"/>
      <c r="V322" s="402" t="s">
        <v>937</v>
      </c>
      <c r="W322" s="402" t="s">
        <v>937</v>
      </c>
      <c r="X322" s="402" t="s">
        <v>937</v>
      </c>
      <c r="Y322" s="402" t="s">
        <v>937</v>
      </c>
      <c r="Z322" s="402" t="s">
        <v>937</v>
      </c>
      <c r="AA322" s="44" t="s">
        <v>937</v>
      </c>
      <c r="AB322" s="44" t="s">
        <v>936</v>
      </c>
      <c r="AC322" s="44" t="s">
        <v>940</v>
      </c>
      <c r="AD322" s="44" t="s">
        <v>7000</v>
      </c>
      <c r="AE322" s="44" t="s">
        <v>1120</v>
      </c>
      <c r="AF322" s="392" t="s">
        <v>1814</v>
      </c>
      <c r="AG322" s="392" t="s">
        <v>1824</v>
      </c>
      <c r="AH322" s="392" t="s">
        <v>1814</v>
      </c>
      <c r="AI322" s="392" t="s">
        <v>1824</v>
      </c>
      <c r="AJ322" s="392" t="s">
        <v>1824</v>
      </c>
      <c r="AK322" s="392" t="s">
        <v>1824</v>
      </c>
      <c r="AL322" s="392" t="s">
        <v>2622</v>
      </c>
      <c r="AM322" s="392" t="s">
        <v>1824</v>
      </c>
      <c r="AN322" s="392" t="s">
        <v>2622</v>
      </c>
      <c r="AO322" s="392" t="s">
        <v>1824</v>
      </c>
      <c r="AP322" s="392" t="s">
        <v>1153</v>
      </c>
      <c r="AQ322" s="392" t="s">
        <v>1824</v>
      </c>
      <c r="AR322" s="392" t="s">
        <v>1153</v>
      </c>
      <c r="AS322" s="392" t="s">
        <v>1824</v>
      </c>
      <c r="AT322" s="392" t="s">
        <v>1153</v>
      </c>
      <c r="AU322" s="392" t="s">
        <v>1824</v>
      </c>
      <c r="AV322" s="392" t="s">
        <v>1153</v>
      </c>
      <c r="AW322" s="392" t="s">
        <v>1824</v>
      </c>
      <c r="AX322" s="392" t="s">
        <v>1153</v>
      </c>
      <c r="AY322" s="392" t="s">
        <v>1824</v>
      </c>
      <c r="AZ322" s="269" t="s">
        <v>781</v>
      </c>
      <c r="BA322" s="328">
        <v>43851</v>
      </c>
      <c r="BB322" s="269" t="s">
        <v>903</v>
      </c>
      <c r="BC322" s="345"/>
      <c r="BD322" s="332"/>
      <c r="BE322" s="332"/>
      <c r="BF322" s="332"/>
      <c r="BG322" s="332"/>
      <c r="BH322" s="280" t="s">
        <v>956</v>
      </c>
      <c r="BI322" s="340"/>
      <c r="BJ322" s="340"/>
      <c r="BO322" s="253" t="s">
        <v>5275</v>
      </c>
      <c r="BP322" s="253" t="s">
        <v>5302</v>
      </c>
      <c r="BQ322" s="405" t="s">
        <v>5330</v>
      </c>
      <c r="BR322" s="405"/>
    </row>
    <row r="323" spans="1:275" s="298" customFormat="1" ht="115.5" hidden="1" customHeight="1">
      <c r="A323" s="342" t="s">
        <v>1571</v>
      </c>
      <c r="B323" s="253" t="s">
        <v>1325</v>
      </c>
      <c r="C323" s="328">
        <v>43630</v>
      </c>
      <c r="D323" s="328" t="s">
        <v>4308</v>
      </c>
      <c r="E323" s="342" t="s">
        <v>1064</v>
      </c>
      <c r="F323" s="404" t="s">
        <v>7003</v>
      </c>
      <c r="G323" s="273" t="s">
        <v>684</v>
      </c>
      <c r="H323" s="44" t="s">
        <v>685</v>
      </c>
      <c r="I323" s="44" t="s">
        <v>686</v>
      </c>
      <c r="J323" s="44" t="s">
        <v>687</v>
      </c>
      <c r="K323" s="340">
        <v>5</v>
      </c>
      <c r="L323" s="829">
        <v>43668</v>
      </c>
      <c r="M323" s="829">
        <v>44012</v>
      </c>
      <c r="N323" s="275">
        <f t="shared" si="9"/>
        <v>50</v>
      </c>
      <c r="O323" s="407">
        <v>5</v>
      </c>
      <c r="P323" s="402" t="s">
        <v>48</v>
      </c>
      <c r="Q323" s="402"/>
      <c r="R323" s="44" t="s">
        <v>2789</v>
      </c>
      <c r="S323" s="387">
        <f t="shared" ref="S323:S386" si="10">LEN(R323)</f>
        <v>286</v>
      </c>
      <c r="T323" s="402" t="s">
        <v>937</v>
      </c>
      <c r="U323" s="402" t="s">
        <v>937</v>
      </c>
      <c r="V323" s="402" t="s">
        <v>937</v>
      </c>
      <c r="W323" s="402" t="s">
        <v>937</v>
      </c>
      <c r="X323" s="402" t="s">
        <v>937</v>
      </c>
      <c r="Y323" s="402" t="s">
        <v>937</v>
      </c>
      <c r="Z323" s="402" t="s">
        <v>937</v>
      </c>
      <c r="AA323" s="44" t="s">
        <v>937</v>
      </c>
      <c r="AB323" s="44" t="s">
        <v>936</v>
      </c>
      <c r="AC323" s="44" t="s">
        <v>940</v>
      </c>
      <c r="AD323" s="44" t="s">
        <v>7004</v>
      </c>
      <c r="AE323" s="44" t="s">
        <v>7005</v>
      </c>
      <c r="AF323" s="410" t="s">
        <v>9030</v>
      </c>
      <c r="AG323" s="44" t="s">
        <v>7006</v>
      </c>
      <c r="AH323" s="44" t="s">
        <v>9031</v>
      </c>
      <c r="AI323" s="44" t="s">
        <v>7007</v>
      </c>
      <c r="AJ323" s="273" t="s">
        <v>9032</v>
      </c>
      <c r="AK323" s="44" t="s">
        <v>7008</v>
      </c>
      <c r="AL323" s="44" t="s">
        <v>7009</v>
      </c>
      <c r="AM323" s="301" t="s">
        <v>7010</v>
      </c>
      <c r="AN323" s="301" t="s">
        <v>2622</v>
      </c>
      <c r="AO323" s="301" t="s">
        <v>3874</v>
      </c>
      <c r="AP323" s="301" t="s">
        <v>1153</v>
      </c>
      <c r="AQ323" s="301" t="s">
        <v>3874</v>
      </c>
      <c r="AR323" s="301" t="s">
        <v>1153</v>
      </c>
      <c r="AS323" s="301" t="s">
        <v>3874</v>
      </c>
      <c r="AT323" s="301" t="s">
        <v>1153</v>
      </c>
      <c r="AU323" s="301" t="s">
        <v>3874</v>
      </c>
      <c r="AV323" s="301" t="s">
        <v>1153</v>
      </c>
      <c r="AW323" s="301" t="s">
        <v>3874</v>
      </c>
      <c r="AX323" s="301" t="s">
        <v>1153</v>
      </c>
      <c r="AY323" s="301" t="s">
        <v>3874</v>
      </c>
      <c r="AZ323" s="269" t="s">
        <v>1330</v>
      </c>
      <c r="BA323" s="336">
        <v>44377</v>
      </c>
      <c r="BB323" s="269" t="s">
        <v>1810</v>
      </c>
      <c r="BC323" s="336">
        <v>44377</v>
      </c>
      <c r="BD323" s="301" t="s">
        <v>2781</v>
      </c>
      <c r="BE323" s="332" t="s">
        <v>9033</v>
      </c>
      <c r="BF323" s="332" t="s">
        <v>1153</v>
      </c>
      <c r="BG323" s="332" t="s">
        <v>1153</v>
      </c>
      <c r="BH323" s="280" t="s">
        <v>4388</v>
      </c>
      <c r="BI323" s="340" t="s">
        <v>1153</v>
      </c>
      <c r="BJ323" s="340" t="s">
        <v>1571</v>
      </c>
      <c r="BO323" s="253" t="s">
        <v>5331</v>
      </c>
      <c r="BP323" s="253" t="s">
        <v>5332</v>
      </c>
      <c r="BQ323" s="405" t="s">
        <v>5333</v>
      </c>
      <c r="BR323" s="405"/>
    </row>
    <row r="324" spans="1:275" s="298" customFormat="1" ht="115.5" hidden="1" customHeight="1">
      <c r="A324" s="268" t="s">
        <v>1571</v>
      </c>
      <c r="B324" s="271" t="s">
        <v>1325</v>
      </c>
      <c r="C324" s="270">
        <v>43630</v>
      </c>
      <c r="D324" s="328" t="s">
        <v>4308</v>
      </c>
      <c r="E324" s="268" t="s">
        <v>1064</v>
      </c>
      <c r="F324" s="404" t="s">
        <v>7003</v>
      </c>
      <c r="G324" s="273" t="s">
        <v>684</v>
      </c>
      <c r="H324" s="273" t="s">
        <v>685</v>
      </c>
      <c r="I324" s="273" t="s">
        <v>686</v>
      </c>
      <c r="J324" s="271" t="s">
        <v>687</v>
      </c>
      <c r="K324" s="267">
        <v>5</v>
      </c>
      <c r="L324" s="830">
        <v>43668</v>
      </c>
      <c r="M324" s="830">
        <v>44469</v>
      </c>
      <c r="N324" s="275">
        <f t="shared" ref="N324:N387" si="11">+WEEKNUM(M324-L324)</f>
        <v>11</v>
      </c>
      <c r="O324" s="391">
        <v>5</v>
      </c>
      <c r="P324" s="402" t="s">
        <v>48</v>
      </c>
      <c r="Q324" s="402"/>
      <c r="R324" s="44" t="s">
        <v>7011</v>
      </c>
      <c r="S324" s="387">
        <f t="shared" si="10"/>
        <v>166</v>
      </c>
      <c r="T324" s="402"/>
      <c r="U324" s="402"/>
      <c r="V324" s="402"/>
      <c r="W324" s="402"/>
      <c r="X324" s="402"/>
      <c r="Y324" s="402"/>
      <c r="Z324" s="402"/>
      <c r="AA324" s="44"/>
      <c r="AB324" s="44"/>
      <c r="AC324" s="44"/>
      <c r="AD324" s="44"/>
      <c r="AE324" s="44"/>
      <c r="AF324" s="410"/>
      <c r="AG324" s="44"/>
      <c r="AH324" s="44"/>
      <c r="AI324" s="44"/>
      <c r="AJ324" s="273"/>
      <c r="AK324" s="44" t="s">
        <v>7008</v>
      </c>
      <c r="AL324" s="44" t="s">
        <v>7009</v>
      </c>
      <c r="AM324" s="44" t="s">
        <v>7012</v>
      </c>
      <c r="AN324" s="311" t="s">
        <v>4055</v>
      </c>
      <c r="AO324" s="44" t="s">
        <v>9135</v>
      </c>
      <c r="AP324" s="44" t="s">
        <v>9034</v>
      </c>
      <c r="AQ324" s="44" t="s">
        <v>7013</v>
      </c>
      <c r="AR324" s="44" t="s">
        <v>1153</v>
      </c>
      <c r="AS324" s="44" t="s">
        <v>4297</v>
      </c>
      <c r="AT324" s="44" t="s">
        <v>1153</v>
      </c>
      <c r="AU324" s="44" t="s">
        <v>4297</v>
      </c>
      <c r="AV324" s="44" t="s">
        <v>1153</v>
      </c>
      <c r="AW324" s="44" t="s">
        <v>4297</v>
      </c>
      <c r="AX324" s="44" t="s">
        <v>1153</v>
      </c>
      <c r="AY324" s="44" t="s">
        <v>4297</v>
      </c>
      <c r="AZ324" s="269" t="s">
        <v>902</v>
      </c>
      <c r="BA324" s="336">
        <v>44582</v>
      </c>
      <c r="BB324" s="269" t="s">
        <v>903</v>
      </c>
      <c r="BC324" s="340"/>
      <c r="BD324" s="332"/>
      <c r="BE324" s="332"/>
      <c r="BF324" s="332"/>
      <c r="BG324" s="332"/>
      <c r="BH324" s="280" t="s">
        <v>956</v>
      </c>
      <c r="BI324" s="340"/>
      <c r="BJ324" s="340"/>
      <c r="BO324" s="253" t="s">
        <v>5331</v>
      </c>
      <c r="BP324" s="253" t="s">
        <v>5332</v>
      </c>
      <c r="BQ324" s="405" t="s">
        <v>5333</v>
      </c>
      <c r="BR324" s="405"/>
    </row>
    <row r="325" spans="1:275" ht="115.5" hidden="1" customHeight="1">
      <c r="A325" s="342" t="s">
        <v>1572</v>
      </c>
      <c r="B325" s="253" t="s">
        <v>1325</v>
      </c>
      <c r="C325" s="328">
        <v>43630</v>
      </c>
      <c r="D325" s="328" t="s">
        <v>4307</v>
      </c>
      <c r="E325" s="342" t="s">
        <v>1022</v>
      </c>
      <c r="F325" s="344" t="s">
        <v>7014</v>
      </c>
      <c r="G325" s="44" t="s">
        <v>688</v>
      </c>
      <c r="H325" s="44" t="s">
        <v>9035</v>
      </c>
      <c r="I325" s="44" t="s">
        <v>1128</v>
      </c>
      <c r="J325" s="253" t="s">
        <v>689</v>
      </c>
      <c r="K325" s="345">
        <v>1</v>
      </c>
      <c r="L325" s="829">
        <v>43739</v>
      </c>
      <c r="M325" s="829">
        <v>43769</v>
      </c>
      <c r="N325" s="275">
        <f t="shared" si="11"/>
        <v>5</v>
      </c>
      <c r="O325" s="389">
        <v>1</v>
      </c>
      <c r="P325" s="402" t="s">
        <v>116</v>
      </c>
      <c r="Q325" s="402"/>
      <c r="R325" s="44" t="s">
        <v>7015</v>
      </c>
      <c r="S325" s="387">
        <f t="shared" si="10"/>
        <v>317</v>
      </c>
      <c r="T325" s="402"/>
      <c r="U325" s="402"/>
      <c r="V325" s="402" t="s">
        <v>937</v>
      </c>
      <c r="W325" s="402" t="s">
        <v>937</v>
      </c>
      <c r="X325" s="402" t="s">
        <v>937</v>
      </c>
      <c r="Y325" s="402" t="s">
        <v>937</v>
      </c>
      <c r="Z325" s="402" t="s">
        <v>937</v>
      </c>
      <c r="AA325" s="44" t="s">
        <v>937</v>
      </c>
      <c r="AB325" s="44" t="s">
        <v>936</v>
      </c>
      <c r="AC325" s="44" t="s">
        <v>940</v>
      </c>
      <c r="AD325" s="44" t="s">
        <v>7016</v>
      </c>
      <c r="AE325" s="44" t="s">
        <v>7017</v>
      </c>
      <c r="AF325" s="392" t="s">
        <v>9036</v>
      </c>
      <c r="AG325" s="517" t="s">
        <v>7018</v>
      </c>
      <c r="AH325" s="297" t="s">
        <v>1816</v>
      </c>
      <c r="AI325" s="44" t="s">
        <v>1812</v>
      </c>
      <c r="AJ325" s="392" t="s">
        <v>7019</v>
      </c>
      <c r="AK325" s="44" t="s">
        <v>1812</v>
      </c>
      <c r="AL325" s="44" t="s">
        <v>2622</v>
      </c>
      <c r="AM325" s="44" t="s">
        <v>1812</v>
      </c>
      <c r="AN325" s="44" t="s">
        <v>2622</v>
      </c>
      <c r="AO325" s="44" t="s">
        <v>1812</v>
      </c>
      <c r="AP325" s="44" t="s">
        <v>1153</v>
      </c>
      <c r="AQ325" s="44" t="s">
        <v>1812</v>
      </c>
      <c r="AR325" s="44" t="s">
        <v>1153</v>
      </c>
      <c r="AS325" s="44" t="s">
        <v>1812</v>
      </c>
      <c r="AT325" s="44" t="s">
        <v>1153</v>
      </c>
      <c r="AU325" s="44" t="s">
        <v>1812</v>
      </c>
      <c r="AV325" s="44" t="s">
        <v>1153</v>
      </c>
      <c r="AW325" s="44" t="s">
        <v>1812</v>
      </c>
      <c r="AX325" s="44" t="s">
        <v>1153</v>
      </c>
      <c r="AY325" s="44" t="s">
        <v>1812</v>
      </c>
      <c r="AZ325" s="269" t="s">
        <v>902</v>
      </c>
      <c r="BA325" s="328">
        <v>44020</v>
      </c>
      <c r="BB325" s="269" t="s">
        <v>903</v>
      </c>
      <c r="BC325" s="340"/>
      <c r="BD325" s="332"/>
      <c r="BE325" s="332"/>
      <c r="BF325" s="332"/>
      <c r="BG325" s="332"/>
      <c r="BH325" s="280" t="s">
        <v>956</v>
      </c>
      <c r="BI325" s="340"/>
      <c r="BJ325" s="340"/>
      <c r="BK325" s="298"/>
      <c r="BL325" s="298"/>
      <c r="BM325" s="298"/>
      <c r="BN325" s="298"/>
      <c r="BO325" s="253" t="s">
        <v>5275</v>
      </c>
      <c r="BP325" s="405" t="s">
        <v>5334</v>
      </c>
      <c r="BQ325" s="405" t="s">
        <v>5335</v>
      </c>
      <c r="BR325" s="405"/>
      <c r="BS325" s="298"/>
      <c r="BT325" s="298"/>
      <c r="BU325" s="298"/>
      <c r="BV325" s="298"/>
      <c r="BW325" s="298"/>
      <c r="BX325" s="298"/>
      <c r="BY325" s="298"/>
      <c r="BZ325" s="298"/>
      <c r="CA325" s="298"/>
      <c r="CB325" s="298"/>
      <c r="CC325" s="298"/>
      <c r="CD325" s="298"/>
      <c r="CE325" s="298"/>
      <c r="CF325" s="298"/>
      <c r="CG325" s="298"/>
      <c r="CH325" s="298"/>
      <c r="CI325" s="298"/>
      <c r="CJ325" s="298"/>
      <c r="CK325" s="298"/>
      <c r="CL325" s="298"/>
      <c r="CM325" s="298"/>
      <c r="CN325" s="298"/>
      <c r="CO325" s="298"/>
      <c r="CP325" s="298"/>
      <c r="CQ325" s="298"/>
      <c r="CR325" s="298"/>
      <c r="CS325" s="298"/>
      <c r="CT325" s="298"/>
      <c r="CU325" s="298"/>
      <c r="CV325" s="298"/>
      <c r="CW325" s="298"/>
      <c r="CX325" s="298"/>
      <c r="CY325" s="298"/>
      <c r="CZ325" s="298"/>
      <c r="DA325" s="298"/>
      <c r="DB325" s="298"/>
      <c r="DC325" s="298"/>
      <c r="DD325" s="298"/>
      <c r="DE325" s="298"/>
      <c r="DF325" s="298"/>
      <c r="DG325" s="298"/>
      <c r="DH325" s="298"/>
      <c r="DI325" s="298"/>
      <c r="DJ325" s="298"/>
      <c r="DK325" s="298"/>
      <c r="DL325" s="298"/>
      <c r="DM325" s="298"/>
      <c r="DN325" s="298"/>
      <c r="DO325" s="298"/>
      <c r="DP325" s="298"/>
      <c r="DQ325" s="298"/>
      <c r="DR325" s="298"/>
      <c r="DS325" s="298"/>
      <c r="DT325" s="298"/>
      <c r="DU325" s="298"/>
      <c r="DV325" s="298"/>
      <c r="DW325" s="298"/>
      <c r="DX325" s="298"/>
      <c r="DY325" s="298"/>
      <c r="DZ325" s="298"/>
      <c r="EA325" s="298"/>
      <c r="EB325" s="298"/>
      <c r="EC325" s="298"/>
      <c r="ED325" s="298"/>
      <c r="EE325" s="298"/>
      <c r="EF325" s="298"/>
      <c r="EG325" s="298"/>
      <c r="EH325" s="298"/>
      <c r="EI325" s="298"/>
      <c r="EJ325" s="298"/>
      <c r="EK325" s="298"/>
      <c r="EL325" s="298"/>
      <c r="EM325" s="298"/>
      <c r="EN325" s="298"/>
      <c r="EO325" s="298"/>
      <c r="EP325" s="298"/>
      <c r="EQ325" s="298"/>
      <c r="ER325" s="298"/>
      <c r="ES325" s="298"/>
      <c r="ET325" s="298"/>
      <c r="EU325" s="298"/>
      <c r="EV325" s="298"/>
      <c r="EW325" s="298"/>
      <c r="EX325" s="298"/>
      <c r="EY325" s="298"/>
      <c r="EZ325" s="298"/>
      <c r="FA325" s="298"/>
      <c r="FB325" s="298"/>
      <c r="FC325" s="298"/>
      <c r="FD325" s="298"/>
      <c r="FE325" s="298"/>
      <c r="FF325" s="298"/>
      <c r="FG325" s="298"/>
      <c r="FH325" s="298"/>
      <c r="FI325" s="298"/>
      <c r="FJ325" s="298"/>
      <c r="FK325" s="298"/>
      <c r="FL325" s="298"/>
      <c r="FM325" s="298"/>
      <c r="FN325" s="298"/>
      <c r="FO325" s="298"/>
      <c r="FP325" s="298"/>
      <c r="FQ325" s="298"/>
      <c r="FR325" s="298"/>
      <c r="FS325" s="298"/>
      <c r="FT325" s="298"/>
      <c r="FU325" s="298"/>
      <c r="FV325" s="298"/>
      <c r="FW325" s="298"/>
      <c r="FX325" s="298"/>
      <c r="FY325" s="298"/>
      <c r="FZ325" s="298"/>
      <c r="GA325" s="298"/>
      <c r="GB325" s="298"/>
      <c r="GC325" s="298"/>
      <c r="GD325" s="298"/>
      <c r="GE325" s="298"/>
      <c r="GF325" s="298"/>
      <c r="GG325" s="298"/>
      <c r="GH325" s="298"/>
      <c r="GI325" s="298"/>
      <c r="GJ325" s="298"/>
      <c r="GK325" s="298"/>
      <c r="GL325" s="298"/>
      <c r="GM325" s="298"/>
      <c r="GN325" s="298"/>
      <c r="GO325" s="298"/>
      <c r="GP325" s="298"/>
      <c r="GQ325" s="298"/>
      <c r="GR325" s="298"/>
      <c r="GS325" s="298"/>
      <c r="GT325" s="298"/>
      <c r="GU325" s="298"/>
      <c r="GV325" s="298"/>
      <c r="GW325" s="298"/>
      <c r="GX325" s="298"/>
      <c r="GY325" s="298"/>
      <c r="GZ325" s="298"/>
      <c r="HA325" s="298"/>
      <c r="HB325" s="298"/>
      <c r="HC325" s="298"/>
      <c r="HD325" s="298"/>
      <c r="HE325" s="298"/>
      <c r="HF325" s="298"/>
      <c r="HG325" s="298"/>
      <c r="HH325" s="298"/>
      <c r="HI325" s="298"/>
      <c r="HJ325" s="298"/>
      <c r="HK325" s="298"/>
      <c r="HL325" s="298"/>
      <c r="HM325" s="298"/>
      <c r="HN325" s="298"/>
      <c r="HO325" s="298"/>
      <c r="HP325" s="298"/>
      <c r="HQ325" s="298"/>
      <c r="HR325" s="298"/>
      <c r="HS325" s="298"/>
      <c r="HT325" s="298"/>
      <c r="HU325" s="298"/>
      <c r="HV325" s="298"/>
      <c r="HW325" s="298"/>
      <c r="HX325" s="298"/>
      <c r="HY325" s="298"/>
      <c r="HZ325" s="298"/>
      <c r="IA325" s="298"/>
      <c r="IB325" s="298"/>
      <c r="IC325" s="298"/>
      <c r="ID325" s="298"/>
      <c r="IE325" s="298"/>
      <c r="IF325" s="298"/>
      <c r="IG325" s="298"/>
      <c r="IH325" s="298"/>
      <c r="II325" s="298"/>
      <c r="IJ325" s="298"/>
      <c r="IK325" s="298"/>
      <c r="IL325" s="298"/>
      <c r="IM325" s="298"/>
      <c r="IN325" s="298"/>
      <c r="IO325" s="298"/>
      <c r="IP325" s="298"/>
      <c r="IQ325" s="298"/>
      <c r="IR325" s="298"/>
      <c r="IS325" s="298"/>
      <c r="IT325" s="298"/>
      <c r="IU325" s="298"/>
      <c r="IV325" s="298"/>
      <c r="IW325" s="298"/>
      <c r="IX325" s="298"/>
      <c r="IY325" s="298"/>
      <c r="IZ325" s="298"/>
      <c r="JA325" s="298"/>
      <c r="JB325" s="298"/>
      <c r="JC325" s="298"/>
      <c r="JD325" s="298"/>
      <c r="JE325" s="298"/>
      <c r="JF325" s="298"/>
      <c r="JG325" s="298"/>
      <c r="JH325" s="298"/>
      <c r="JI325" s="298"/>
      <c r="JJ325" s="298"/>
      <c r="JK325" s="298"/>
      <c r="JL325" s="298"/>
      <c r="JM325" s="298"/>
      <c r="JN325" s="298"/>
      <c r="JO325" s="298"/>
    </row>
    <row r="326" spans="1:275" ht="115.5" hidden="1" customHeight="1">
      <c r="A326" s="342" t="s">
        <v>1573</v>
      </c>
      <c r="B326" s="253" t="s">
        <v>1325</v>
      </c>
      <c r="C326" s="328">
        <v>43630</v>
      </c>
      <c r="D326" s="328" t="s">
        <v>4406</v>
      </c>
      <c r="E326" s="342" t="s">
        <v>1024</v>
      </c>
      <c r="F326" s="344" t="s">
        <v>7020</v>
      </c>
      <c r="G326" s="44" t="s">
        <v>688</v>
      </c>
      <c r="H326" s="44" t="s">
        <v>9035</v>
      </c>
      <c r="I326" s="44" t="s">
        <v>1128</v>
      </c>
      <c r="J326" s="44" t="s">
        <v>689</v>
      </c>
      <c r="K326" s="345">
        <v>1</v>
      </c>
      <c r="L326" s="829">
        <v>43739</v>
      </c>
      <c r="M326" s="829">
        <v>43769</v>
      </c>
      <c r="N326" s="275">
        <f t="shared" si="11"/>
        <v>5</v>
      </c>
      <c r="O326" s="389">
        <v>1</v>
      </c>
      <c r="P326" s="313" t="s">
        <v>116</v>
      </c>
      <c r="Q326" s="402"/>
      <c r="R326" s="44" t="s">
        <v>7015</v>
      </c>
      <c r="S326" s="387">
        <f t="shared" si="10"/>
        <v>317</v>
      </c>
      <c r="T326" s="402"/>
      <c r="U326" s="402"/>
      <c r="V326" s="402" t="s">
        <v>937</v>
      </c>
      <c r="W326" s="402" t="s">
        <v>937</v>
      </c>
      <c r="X326" s="402" t="s">
        <v>937</v>
      </c>
      <c r="Y326" s="402" t="s">
        <v>937</v>
      </c>
      <c r="Z326" s="402" t="s">
        <v>937</v>
      </c>
      <c r="AA326" s="44" t="s">
        <v>937</v>
      </c>
      <c r="AB326" s="44" t="s">
        <v>936</v>
      </c>
      <c r="AC326" s="44" t="s">
        <v>940</v>
      </c>
      <c r="AD326" s="44" t="s">
        <v>7016</v>
      </c>
      <c r="AE326" s="44" t="s">
        <v>7017</v>
      </c>
      <c r="AF326" s="392" t="s">
        <v>9036</v>
      </c>
      <c r="AG326" s="392" t="s">
        <v>7021</v>
      </c>
      <c r="AH326" s="297" t="s">
        <v>1816</v>
      </c>
      <c r="AI326" s="44" t="s">
        <v>1812</v>
      </c>
      <c r="AJ326" s="392" t="s">
        <v>7022</v>
      </c>
      <c r="AK326" s="44" t="s">
        <v>1812</v>
      </c>
      <c r="AL326" s="44" t="s">
        <v>2622</v>
      </c>
      <c r="AM326" s="44" t="s">
        <v>1812</v>
      </c>
      <c r="AN326" s="44" t="s">
        <v>2622</v>
      </c>
      <c r="AO326" s="44" t="s">
        <v>1812</v>
      </c>
      <c r="AP326" s="44" t="s">
        <v>1153</v>
      </c>
      <c r="AQ326" s="44" t="s">
        <v>1812</v>
      </c>
      <c r="AR326" s="44" t="s">
        <v>1153</v>
      </c>
      <c r="AS326" s="44" t="s">
        <v>1812</v>
      </c>
      <c r="AT326" s="44" t="s">
        <v>1153</v>
      </c>
      <c r="AU326" s="44" t="s">
        <v>1812</v>
      </c>
      <c r="AV326" s="44" t="s">
        <v>1153</v>
      </c>
      <c r="AW326" s="44" t="s">
        <v>1812</v>
      </c>
      <c r="AX326" s="44" t="s">
        <v>1153</v>
      </c>
      <c r="AY326" s="44" t="s">
        <v>1812</v>
      </c>
      <c r="AZ326" s="269" t="s">
        <v>902</v>
      </c>
      <c r="BA326" s="328">
        <v>44020</v>
      </c>
      <c r="BB326" s="269" t="s">
        <v>954</v>
      </c>
      <c r="BC326" s="336">
        <v>43991</v>
      </c>
      <c r="BD326" s="332" t="s">
        <v>1336</v>
      </c>
      <c r="BE326" s="44" t="s">
        <v>1187</v>
      </c>
      <c r="BF326" s="44" t="s">
        <v>2300</v>
      </c>
      <c r="BG326" s="44" t="s">
        <v>2301</v>
      </c>
      <c r="BH326" s="280" t="s">
        <v>1888</v>
      </c>
      <c r="BI326" s="340" t="s">
        <v>1153</v>
      </c>
      <c r="BJ326" s="340" t="s">
        <v>1153</v>
      </c>
      <c r="BK326" s="298"/>
      <c r="BL326" s="298"/>
      <c r="BM326" s="298"/>
      <c r="BN326" s="298"/>
      <c r="BO326" s="253" t="s">
        <v>5275</v>
      </c>
      <c r="BP326" s="405" t="s">
        <v>5336</v>
      </c>
      <c r="BQ326" s="405" t="s">
        <v>5337</v>
      </c>
      <c r="BR326" s="405"/>
      <c r="BS326" s="298"/>
      <c r="BT326" s="298"/>
      <c r="BU326" s="298"/>
      <c r="BV326" s="298"/>
      <c r="BW326" s="298"/>
      <c r="BX326" s="298"/>
      <c r="BY326" s="298"/>
      <c r="BZ326" s="298"/>
      <c r="CA326" s="298"/>
      <c r="CB326" s="298"/>
      <c r="CC326" s="298"/>
      <c r="CD326" s="298"/>
      <c r="CE326" s="298"/>
      <c r="CF326" s="298"/>
      <c r="CG326" s="298"/>
      <c r="CH326" s="298"/>
      <c r="CI326" s="298"/>
      <c r="CJ326" s="298"/>
      <c r="CK326" s="298"/>
      <c r="CL326" s="298"/>
      <c r="CM326" s="298"/>
      <c r="CN326" s="298"/>
      <c r="CO326" s="298"/>
      <c r="CP326" s="298"/>
      <c r="CQ326" s="298"/>
      <c r="CR326" s="298"/>
      <c r="CS326" s="298"/>
      <c r="CT326" s="298"/>
      <c r="CU326" s="298"/>
      <c r="CV326" s="298"/>
      <c r="CW326" s="298"/>
      <c r="CX326" s="298"/>
      <c r="CY326" s="298"/>
      <c r="CZ326" s="298"/>
      <c r="DA326" s="298"/>
      <c r="DB326" s="298"/>
      <c r="DC326" s="298"/>
      <c r="DD326" s="298"/>
      <c r="DE326" s="298"/>
      <c r="DF326" s="298"/>
      <c r="DG326" s="298"/>
      <c r="DH326" s="298"/>
      <c r="DI326" s="298"/>
      <c r="DJ326" s="298"/>
      <c r="DK326" s="298"/>
      <c r="DL326" s="298"/>
      <c r="DM326" s="298"/>
      <c r="DN326" s="298"/>
      <c r="DO326" s="298"/>
      <c r="DP326" s="298"/>
      <c r="DQ326" s="298"/>
      <c r="DR326" s="298"/>
      <c r="DS326" s="298"/>
      <c r="DT326" s="298"/>
      <c r="DU326" s="298"/>
      <c r="DV326" s="298"/>
      <c r="DW326" s="298"/>
      <c r="DX326" s="298"/>
      <c r="DY326" s="298"/>
      <c r="DZ326" s="298"/>
      <c r="EA326" s="298"/>
      <c r="EB326" s="298"/>
      <c r="EC326" s="298"/>
      <c r="ED326" s="298"/>
      <c r="EE326" s="298"/>
      <c r="EF326" s="298"/>
      <c r="EG326" s="298"/>
      <c r="EH326" s="298"/>
      <c r="EI326" s="298"/>
      <c r="EJ326" s="298"/>
      <c r="EK326" s="298"/>
      <c r="EL326" s="298"/>
      <c r="EM326" s="298"/>
      <c r="EN326" s="298"/>
      <c r="EO326" s="298"/>
      <c r="EP326" s="298"/>
      <c r="EQ326" s="298"/>
      <c r="ER326" s="298"/>
      <c r="ES326" s="298"/>
      <c r="ET326" s="298"/>
      <c r="EU326" s="298"/>
      <c r="EV326" s="298"/>
      <c r="EW326" s="298"/>
      <c r="EX326" s="298"/>
      <c r="EY326" s="298"/>
      <c r="EZ326" s="298"/>
      <c r="FA326" s="298"/>
      <c r="FB326" s="298"/>
      <c r="FC326" s="298"/>
      <c r="FD326" s="298"/>
      <c r="FE326" s="298"/>
      <c r="FF326" s="298"/>
      <c r="FG326" s="298"/>
      <c r="FH326" s="298"/>
      <c r="FI326" s="298"/>
      <c r="FJ326" s="298"/>
      <c r="FK326" s="298"/>
      <c r="FL326" s="298"/>
      <c r="FM326" s="298"/>
      <c r="FN326" s="298"/>
      <c r="FO326" s="298"/>
      <c r="FP326" s="298"/>
      <c r="FQ326" s="298"/>
      <c r="FR326" s="298"/>
      <c r="FS326" s="298"/>
      <c r="FT326" s="298"/>
      <c r="FU326" s="298"/>
      <c r="FV326" s="298"/>
      <c r="FW326" s="298"/>
      <c r="FX326" s="298"/>
      <c r="FY326" s="298"/>
      <c r="FZ326" s="298"/>
      <c r="GA326" s="298"/>
      <c r="GB326" s="298"/>
      <c r="GC326" s="298"/>
      <c r="GD326" s="298"/>
      <c r="GE326" s="298"/>
      <c r="GF326" s="298"/>
      <c r="GG326" s="298"/>
      <c r="GH326" s="298"/>
      <c r="GI326" s="298"/>
      <c r="GJ326" s="298"/>
      <c r="GK326" s="298"/>
      <c r="GL326" s="298"/>
      <c r="GM326" s="298"/>
      <c r="GN326" s="298"/>
      <c r="GO326" s="298"/>
      <c r="GP326" s="298"/>
      <c r="GQ326" s="298"/>
      <c r="GR326" s="298"/>
      <c r="GS326" s="298"/>
      <c r="GT326" s="298"/>
      <c r="GU326" s="298"/>
      <c r="GV326" s="298"/>
      <c r="GW326" s="298"/>
      <c r="GX326" s="298"/>
      <c r="GY326" s="298"/>
      <c r="GZ326" s="298"/>
      <c r="HA326" s="298"/>
      <c r="HB326" s="298"/>
      <c r="HC326" s="298"/>
      <c r="HD326" s="298"/>
      <c r="HE326" s="298"/>
      <c r="HF326" s="298"/>
      <c r="HG326" s="298"/>
      <c r="HH326" s="298"/>
      <c r="HI326" s="298"/>
      <c r="HJ326" s="298"/>
      <c r="HK326" s="298"/>
      <c r="HL326" s="298"/>
      <c r="HM326" s="298"/>
      <c r="HN326" s="298"/>
      <c r="HO326" s="298"/>
      <c r="HP326" s="298"/>
      <c r="HQ326" s="298"/>
      <c r="HR326" s="298"/>
      <c r="HS326" s="298"/>
      <c r="HT326" s="298"/>
      <c r="HU326" s="298"/>
      <c r="HV326" s="298"/>
      <c r="HW326" s="298"/>
      <c r="HX326" s="298"/>
      <c r="HY326" s="298"/>
      <c r="HZ326" s="298"/>
      <c r="IA326" s="298"/>
      <c r="IB326" s="298"/>
      <c r="IC326" s="298"/>
      <c r="ID326" s="298"/>
      <c r="IE326" s="298"/>
      <c r="IF326" s="298"/>
      <c r="IG326" s="298"/>
      <c r="IH326" s="298"/>
      <c r="II326" s="298"/>
      <c r="IJ326" s="298"/>
      <c r="IK326" s="298"/>
      <c r="IL326" s="298"/>
      <c r="IM326" s="298"/>
      <c r="IN326" s="298"/>
      <c r="IO326" s="298"/>
      <c r="IP326" s="298"/>
      <c r="IQ326" s="298"/>
      <c r="IR326" s="298"/>
      <c r="IS326" s="298"/>
      <c r="IT326" s="298"/>
      <c r="IU326" s="298"/>
      <c r="IV326" s="298"/>
      <c r="IW326" s="298"/>
      <c r="IX326" s="298"/>
      <c r="IY326" s="298"/>
      <c r="IZ326" s="298"/>
      <c r="JA326" s="298"/>
      <c r="JB326" s="298"/>
      <c r="JC326" s="298"/>
      <c r="JD326" s="298"/>
      <c r="JE326" s="298"/>
      <c r="JF326" s="298"/>
      <c r="JG326" s="298"/>
      <c r="JH326" s="298"/>
      <c r="JI326" s="298"/>
      <c r="JJ326" s="298"/>
      <c r="JK326" s="298"/>
      <c r="JL326" s="298"/>
      <c r="JM326" s="298"/>
      <c r="JN326" s="298"/>
      <c r="JO326" s="298"/>
    </row>
    <row r="327" spans="1:275" s="298" customFormat="1" ht="115.5" hidden="1" customHeight="1">
      <c r="A327" s="342" t="s">
        <v>1574</v>
      </c>
      <c r="B327" s="253" t="s">
        <v>1325</v>
      </c>
      <c r="C327" s="328">
        <v>43630</v>
      </c>
      <c r="D327" s="328" t="s">
        <v>4307</v>
      </c>
      <c r="E327" s="342" t="s">
        <v>1065</v>
      </c>
      <c r="F327" s="404" t="s">
        <v>9037</v>
      </c>
      <c r="G327" s="44" t="s">
        <v>690</v>
      </c>
      <c r="H327" s="44" t="s">
        <v>691</v>
      </c>
      <c r="I327" s="44" t="s">
        <v>692</v>
      </c>
      <c r="J327" s="44" t="s">
        <v>693</v>
      </c>
      <c r="K327" s="345">
        <v>1</v>
      </c>
      <c r="L327" s="829">
        <v>43668</v>
      </c>
      <c r="M327" s="829">
        <v>43830</v>
      </c>
      <c r="N327" s="275">
        <f t="shared" si="11"/>
        <v>24</v>
      </c>
      <c r="O327" s="389">
        <v>1</v>
      </c>
      <c r="P327" s="402" t="s">
        <v>158</v>
      </c>
      <c r="Q327" s="402"/>
      <c r="R327" s="44" t="s">
        <v>1184</v>
      </c>
      <c r="S327" s="387">
        <f t="shared" si="10"/>
        <v>368</v>
      </c>
      <c r="T327" s="402"/>
      <c r="U327" s="402"/>
      <c r="V327" s="402" t="s">
        <v>937</v>
      </c>
      <c r="W327" s="402" t="s">
        <v>937</v>
      </c>
      <c r="X327" s="402" t="s">
        <v>937</v>
      </c>
      <c r="Y327" s="402" t="s">
        <v>937</v>
      </c>
      <c r="Z327" s="402" t="s">
        <v>937</v>
      </c>
      <c r="AA327" s="44" t="s">
        <v>937</v>
      </c>
      <c r="AB327" s="44" t="s">
        <v>936</v>
      </c>
      <c r="AC327" s="44" t="s">
        <v>940</v>
      </c>
      <c r="AD327" s="44" t="s">
        <v>7023</v>
      </c>
      <c r="AE327" s="253" t="s">
        <v>1122</v>
      </c>
      <c r="AF327" s="44" t="s">
        <v>1819</v>
      </c>
      <c r="AG327" s="44" t="s">
        <v>1823</v>
      </c>
      <c r="AH327" s="44" t="s">
        <v>1819</v>
      </c>
      <c r="AI327" s="44" t="s">
        <v>1823</v>
      </c>
      <c r="AJ327" s="392" t="s">
        <v>9038</v>
      </c>
      <c r="AK327" s="44" t="s">
        <v>1823</v>
      </c>
      <c r="AL327" s="44" t="s">
        <v>2622</v>
      </c>
      <c r="AM327" s="44" t="s">
        <v>3656</v>
      </c>
      <c r="AN327" s="44" t="s">
        <v>2622</v>
      </c>
      <c r="AO327" s="44" t="s">
        <v>3656</v>
      </c>
      <c r="AP327" s="44" t="s">
        <v>1153</v>
      </c>
      <c r="AQ327" s="44" t="s">
        <v>3656</v>
      </c>
      <c r="AR327" s="44" t="s">
        <v>1153</v>
      </c>
      <c r="AS327" s="44" t="s">
        <v>3656</v>
      </c>
      <c r="AT327" s="44" t="s">
        <v>1153</v>
      </c>
      <c r="AU327" s="44" t="s">
        <v>3656</v>
      </c>
      <c r="AV327" s="44" t="s">
        <v>1153</v>
      </c>
      <c r="AW327" s="44" t="s">
        <v>3656</v>
      </c>
      <c r="AX327" s="44" t="s">
        <v>1153</v>
      </c>
      <c r="AY327" s="44" t="s">
        <v>3656</v>
      </c>
      <c r="AZ327" s="269" t="s">
        <v>781</v>
      </c>
      <c r="BA327" s="328">
        <v>43829</v>
      </c>
      <c r="BB327" s="269" t="s">
        <v>954</v>
      </c>
      <c r="BC327" s="336">
        <v>43991</v>
      </c>
      <c r="BD327" s="332" t="s">
        <v>1336</v>
      </c>
      <c r="BE327" s="44" t="s">
        <v>1187</v>
      </c>
      <c r="BF327" s="44" t="s">
        <v>2300</v>
      </c>
      <c r="BG327" s="44" t="s">
        <v>2301</v>
      </c>
      <c r="BH327" s="280" t="s">
        <v>1888</v>
      </c>
      <c r="BI327" s="340" t="s">
        <v>1153</v>
      </c>
      <c r="BJ327" s="340" t="s">
        <v>1153</v>
      </c>
      <c r="BO327" s="253" t="s">
        <v>5275</v>
      </c>
      <c r="BP327" s="141" t="s">
        <v>9039</v>
      </c>
      <c r="BQ327" s="405"/>
      <c r="BR327" s="405"/>
    </row>
    <row r="328" spans="1:275" s="298" customFormat="1" ht="115.5" hidden="1" customHeight="1">
      <c r="A328" s="342" t="s">
        <v>1575</v>
      </c>
      <c r="B328" s="253" t="s">
        <v>1325</v>
      </c>
      <c r="C328" s="328">
        <v>43630</v>
      </c>
      <c r="D328" s="328" t="s">
        <v>4307</v>
      </c>
      <c r="E328" s="342" t="s">
        <v>1065</v>
      </c>
      <c r="F328" s="404" t="s">
        <v>9037</v>
      </c>
      <c r="G328" s="44" t="s">
        <v>690</v>
      </c>
      <c r="H328" s="44" t="s">
        <v>694</v>
      </c>
      <c r="I328" s="44" t="s">
        <v>695</v>
      </c>
      <c r="J328" s="44" t="s">
        <v>696</v>
      </c>
      <c r="K328" s="345">
        <v>14</v>
      </c>
      <c r="L328" s="829">
        <v>43668</v>
      </c>
      <c r="M328" s="829">
        <v>43830</v>
      </c>
      <c r="N328" s="275">
        <f t="shared" si="11"/>
        <v>24</v>
      </c>
      <c r="O328" s="407">
        <v>4</v>
      </c>
      <c r="P328" s="402" t="s">
        <v>158</v>
      </c>
      <c r="Q328" s="402"/>
      <c r="R328" s="44" t="s">
        <v>7024</v>
      </c>
      <c r="S328" s="387">
        <f t="shared" si="10"/>
        <v>380</v>
      </c>
      <c r="T328" s="402"/>
      <c r="U328" s="402"/>
      <c r="V328" s="402" t="s">
        <v>937</v>
      </c>
      <c r="W328" s="402" t="s">
        <v>937</v>
      </c>
      <c r="X328" s="402" t="s">
        <v>937</v>
      </c>
      <c r="Y328" s="402" t="s">
        <v>937</v>
      </c>
      <c r="Z328" s="402" t="s">
        <v>937</v>
      </c>
      <c r="AA328" s="44" t="s">
        <v>937</v>
      </c>
      <c r="AB328" s="44" t="s">
        <v>936</v>
      </c>
      <c r="AC328" s="44" t="s">
        <v>940</v>
      </c>
      <c r="AD328" s="44" t="s">
        <v>7025</v>
      </c>
      <c r="AE328" s="44" t="s">
        <v>7026</v>
      </c>
      <c r="AF328" s="44"/>
      <c r="AG328" s="392" t="s">
        <v>7027</v>
      </c>
      <c r="AH328" s="44" t="s">
        <v>1826</v>
      </c>
      <c r="AI328" s="392" t="s">
        <v>7028</v>
      </c>
      <c r="AJ328" s="392" t="s">
        <v>2622</v>
      </c>
      <c r="AK328" s="392" t="s">
        <v>3875</v>
      </c>
      <c r="AL328" s="392" t="s">
        <v>2622</v>
      </c>
      <c r="AM328" s="392" t="s">
        <v>3875</v>
      </c>
      <c r="AN328" s="392" t="s">
        <v>2622</v>
      </c>
      <c r="AO328" s="392" t="s">
        <v>3875</v>
      </c>
      <c r="AP328" s="392" t="s">
        <v>1153</v>
      </c>
      <c r="AQ328" s="392" t="s">
        <v>3875</v>
      </c>
      <c r="AR328" s="392" t="s">
        <v>1153</v>
      </c>
      <c r="AS328" s="392" t="s">
        <v>3875</v>
      </c>
      <c r="AT328" s="392" t="s">
        <v>1153</v>
      </c>
      <c r="AU328" s="392" t="s">
        <v>3875</v>
      </c>
      <c r="AV328" s="392" t="s">
        <v>1153</v>
      </c>
      <c r="AW328" s="392" t="s">
        <v>3875</v>
      </c>
      <c r="AX328" s="392" t="s">
        <v>1153</v>
      </c>
      <c r="AY328" s="392" t="s">
        <v>3875</v>
      </c>
      <c r="AZ328" s="269" t="s">
        <v>1330</v>
      </c>
      <c r="BA328" s="328">
        <v>44070</v>
      </c>
      <c r="BB328" s="269" t="s">
        <v>1810</v>
      </c>
      <c r="BC328" s="336">
        <v>44070</v>
      </c>
      <c r="BD328" s="332" t="s">
        <v>1343</v>
      </c>
      <c r="BE328" s="332" t="s">
        <v>9040</v>
      </c>
      <c r="BF328" s="332" t="s">
        <v>1153</v>
      </c>
      <c r="BG328" s="332" t="s">
        <v>1153</v>
      </c>
      <c r="BH328" s="280" t="s">
        <v>4388</v>
      </c>
      <c r="BI328" s="340" t="s">
        <v>1153</v>
      </c>
      <c r="BJ328" s="340" t="s">
        <v>1575</v>
      </c>
      <c r="BO328" s="253" t="s">
        <v>5275</v>
      </c>
      <c r="BP328" s="141" t="s">
        <v>9039</v>
      </c>
      <c r="BQ328" s="405"/>
      <c r="BR328" s="405"/>
    </row>
    <row r="329" spans="1:275" s="298" customFormat="1" ht="115.5" hidden="1" customHeight="1">
      <c r="A329" s="342" t="s">
        <v>1575</v>
      </c>
      <c r="B329" s="253" t="s">
        <v>1325</v>
      </c>
      <c r="C329" s="328">
        <v>43630</v>
      </c>
      <c r="D329" s="328" t="s">
        <v>4307</v>
      </c>
      <c r="E329" s="342" t="s">
        <v>1065</v>
      </c>
      <c r="F329" s="404" t="s">
        <v>9037</v>
      </c>
      <c r="G329" s="44" t="s">
        <v>690</v>
      </c>
      <c r="H329" s="44" t="s">
        <v>694</v>
      </c>
      <c r="I329" s="44" t="s">
        <v>695</v>
      </c>
      <c r="J329" s="44" t="s">
        <v>696</v>
      </c>
      <c r="K329" s="345">
        <v>4</v>
      </c>
      <c r="L329" s="829">
        <v>43668</v>
      </c>
      <c r="M329" s="829">
        <v>43830</v>
      </c>
      <c r="N329" s="275">
        <f t="shared" si="11"/>
        <v>24</v>
      </c>
      <c r="O329" s="389">
        <v>4</v>
      </c>
      <c r="P329" s="402" t="s">
        <v>158</v>
      </c>
      <c r="Q329" s="402"/>
      <c r="R329" s="44" t="s">
        <v>7029</v>
      </c>
      <c r="S329" s="387">
        <f t="shared" si="10"/>
        <v>209</v>
      </c>
      <c r="T329" s="402"/>
      <c r="U329" s="402"/>
      <c r="V329" s="402" t="s">
        <v>937</v>
      </c>
      <c r="W329" s="402" t="s">
        <v>937</v>
      </c>
      <c r="X329" s="402" t="s">
        <v>937</v>
      </c>
      <c r="Y329" s="402" t="s">
        <v>937</v>
      </c>
      <c r="Z329" s="402" t="s">
        <v>937</v>
      </c>
      <c r="AA329" s="44" t="s">
        <v>937</v>
      </c>
      <c r="AB329" s="44" t="s">
        <v>936</v>
      </c>
      <c r="AC329" s="44" t="s">
        <v>940</v>
      </c>
      <c r="AD329" s="44" t="s">
        <v>7025</v>
      </c>
      <c r="AE329" s="44" t="s">
        <v>7026</v>
      </c>
      <c r="AF329" s="44"/>
      <c r="AG329" s="392" t="s">
        <v>7027</v>
      </c>
      <c r="AH329" s="297" t="s">
        <v>1816</v>
      </c>
      <c r="AI329" s="411" t="s">
        <v>7030</v>
      </c>
      <c r="AJ329" s="44" t="s">
        <v>2212</v>
      </c>
      <c r="AK329" s="44" t="s">
        <v>2212</v>
      </c>
      <c r="AL329" s="44" t="s">
        <v>2622</v>
      </c>
      <c r="AM329" s="44" t="s">
        <v>3656</v>
      </c>
      <c r="AN329" s="44" t="s">
        <v>2622</v>
      </c>
      <c r="AO329" s="44" t="s">
        <v>3656</v>
      </c>
      <c r="AP329" s="44" t="s">
        <v>1153</v>
      </c>
      <c r="AQ329" s="44" t="s">
        <v>3656</v>
      </c>
      <c r="AR329" s="44" t="s">
        <v>1153</v>
      </c>
      <c r="AS329" s="44" t="s">
        <v>3656</v>
      </c>
      <c r="AT329" s="44" t="s">
        <v>1153</v>
      </c>
      <c r="AU329" s="44" t="s">
        <v>3656</v>
      </c>
      <c r="AV329" s="44" t="s">
        <v>1153</v>
      </c>
      <c r="AW329" s="44" t="s">
        <v>3656</v>
      </c>
      <c r="AX329" s="44" t="s">
        <v>1153</v>
      </c>
      <c r="AY329" s="44" t="s">
        <v>3656</v>
      </c>
      <c r="AZ329" s="269" t="s">
        <v>781</v>
      </c>
      <c r="BA329" s="328">
        <v>44077</v>
      </c>
      <c r="BB329" s="269" t="s">
        <v>954</v>
      </c>
      <c r="BC329" s="336">
        <v>43991</v>
      </c>
      <c r="BD329" s="332" t="s">
        <v>1336</v>
      </c>
      <c r="BE329" s="44" t="s">
        <v>1187</v>
      </c>
      <c r="BF329" s="44" t="s">
        <v>2300</v>
      </c>
      <c r="BG329" s="44" t="s">
        <v>2301</v>
      </c>
      <c r="BH329" s="280" t="s">
        <v>1888</v>
      </c>
      <c r="BI329" s="340" t="s">
        <v>1153</v>
      </c>
      <c r="BJ329" s="340" t="s">
        <v>1153</v>
      </c>
      <c r="BO329" s="253" t="s">
        <v>5275</v>
      </c>
      <c r="BP329" s="141" t="s">
        <v>9039</v>
      </c>
      <c r="BQ329" s="405"/>
      <c r="BR329" s="405"/>
    </row>
    <row r="330" spans="1:275" s="298" customFormat="1" ht="115.5" hidden="1" customHeight="1">
      <c r="A330" s="342" t="s">
        <v>1576</v>
      </c>
      <c r="B330" s="253" t="s">
        <v>1325</v>
      </c>
      <c r="C330" s="328">
        <v>43630</v>
      </c>
      <c r="D330" s="328" t="s">
        <v>4405</v>
      </c>
      <c r="E330" s="342" t="s">
        <v>1066</v>
      </c>
      <c r="F330" s="404" t="s">
        <v>9041</v>
      </c>
      <c r="G330" s="44" t="s">
        <v>1123</v>
      </c>
      <c r="H330" s="273" t="s">
        <v>1124</v>
      </c>
      <c r="I330" s="44" t="s">
        <v>7031</v>
      </c>
      <c r="J330" s="273" t="s">
        <v>580</v>
      </c>
      <c r="K330" s="340">
        <v>1</v>
      </c>
      <c r="L330" s="829">
        <v>43663</v>
      </c>
      <c r="M330" s="829">
        <v>43707</v>
      </c>
      <c r="N330" s="275">
        <f t="shared" si="11"/>
        <v>7</v>
      </c>
      <c r="O330" s="389">
        <v>1</v>
      </c>
      <c r="P330" s="402" t="s">
        <v>24</v>
      </c>
      <c r="Q330" s="402"/>
      <c r="R330" s="44" t="s">
        <v>9042</v>
      </c>
      <c r="S330" s="387">
        <f t="shared" si="10"/>
        <v>247</v>
      </c>
      <c r="T330" s="402"/>
      <c r="U330" s="402"/>
      <c r="V330" s="402" t="s">
        <v>937</v>
      </c>
      <c r="W330" s="402" t="s">
        <v>937</v>
      </c>
      <c r="X330" s="402" t="s">
        <v>937</v>
      </c>
      <c r="Y330" s="402" t="s">
        <v>937</v>
      </c>
      <c r="Z330" s="402" t="s">
        <v>937</v>
      </c>
      <c r="AA330" s="44" t="s">
        <v>937</v>
      </c>
      <c r="AB330" s="44" t="s">
        <v>936</v>
      </c>
      <c r="AC330" s="44" t="s">
        <v>940</v>
      </c>
      <c r="AD330" s="44" t="s">
        <v>9042</v>
      </c>
      <c r="AE330" s="44" t="s">
        <v>1120</v>
      </c>
      <c r="AF330" s="392" t="s">
        <v>1851</v>
      </c>
      <c r="AG330" s="392" t="s">
        <v>1824</v>
      </c>
      <c r="AH330" s="392" t="s">
        <v>1814</v>
      </c>
      <c r="AI330" s="392" t="s">
        <v>1824</v>
      </c>
      <c r="AJ330" s="392" t="s">
        <v>1824</v>
      </c>
      <c r="AK330" s="392" t="s">
        <v>1824</v>
      </c>
      <c r="AL330" s="392" t="s">
        <v>2622</v>
      </c>
      <c r="AM330" s="392" t="s">
        <v>1824</v>
      </c>
      <c r="AN330" s="392" t="s">
        <v>2622</v>
      </c>
      <c r="AO330" s="392" t="s">
        <v>1824</v>
      </c>
      <c r="AP330" s="392" t="s">
        <v>1153</v>
      </c>
      <c r="AQ330" s="392" t="s">
        <v>1824</v>
      </c>
      <c r="AR330" s="392" t="s">
        <v>1153</v>
      </c>
      <c r="AS330" s="392" t="s">
        <v>1824</v>
      </c>
      <c r="AT330" s="392" t="s">
        <v>1153</v>
      </c>
      <c r="AU330" s="392" t="s">
        <v>1824</v>
      </c>
      <c r="AV330" s="392" t="s">
        <v>1153</v>
      </c>
      <c r="AW330" s="392" t="s">
        <v>1824</v>
      </c>
      <c r="AX330" s="392" t="s">
        <v>1153</v>
      </c>
      <c r="AY330" s="392" t="s">
        <v>1824</v>
      </c>
      <c r="AZ330" s="269" t="s">
        <v>902</v>
      </c>
      <c r="BA330" s="328">
        <v>43829</v>
      </c>
      <c r="BB330" s="269" t="s">
        <v>954</v>
      </c>
      <c r="BC330" s="336">
        <v>43991</v>
      </c>
      <c r="BD330" s="332" t="s">
        <v>1336</v>
      </c>
      <c r="BE330" s="44" t="s">
        <v>1187</v>
      </c>
      <c r="BF330" s="44" t="s">
        <v>2300</v>
      </c>
      <c r="BG330" s="44" t="s">
        <v>2301</v>
      </c>
      <c r="BH330" s="280" t="s">
        <v>1888</v>
      </c>
      <c r="BI330" s="340" t="s">
        <v>1153</v>
      </c>
      <c r="BJ330" s="340" t="s">
        <v>1153</v>
      </c>
      <c r="BO330" s="141" t="s">
        <v>5338</v>
      </c>
      <c r="BP330" s="405" t="s">
        <v>5339</v>
      </c>
      <c r="BQ330" s="405" t="s">
        <v>5340</v>
      </c>
      <c r="BR330" s="405"/>
    </row>
    <row r="331" spans="1:275" s="298" customFormat="1" ht="115.5" hidden="1" customHeight="1">
      <c r="A331" s="342" t="s">
        <v>1577</v>
      </c>
      <c r="B331" s="253" t="s">
        <v>1325</v>
      </c>
      <c r="C331" s="328">
        <v>43630</v>
      </c>
      <c r="D331" s="328" t="s">
        <v>4405</v>
      </c>
      <c r="E331" s="342" t="s">
        <v>1066</v>
      </c>
      <c r="F331" s="404" t="s">
        <v>9041</v>
      </c>
      <c r="G331" s="44" t="s">
        <v>1123</v>
      </c>
      <c r="H331" s="44" t="s">
        <v>1125</v>
      </c>
      <c r="I331" s="44" t="s">
        <v>1126</v>
      </c>
      <c r="J331" s="44" t="s">
        <v>697</v>
      </c>
      <c r="K331" s="340">
        <v>1</v>
      </c>
      <c r="L331" s="829">
        <v>43656</v>
      </c>
      <c r="M331" s="829">
        <v>43707</v>
      </c>
      <c r="N331" s="275">
        <f t="shared" si="11"/>
        <v>8</v>
      </c>
      <c r="O331" s="389">
        <v>1</v>
      </c>
      <c r="P331" s="402" t="s">
        <v>24</v>
      </c>
      <c r="Q331" s="402"/>
      <c r="R331" s="44" t="s">
        <v>1350</v>
      </c>
      <c r="S331" s="387">
        <f t="shared" si="10"/>
        <v>172</v>
      </c>
      <c r="T331" s="402"/>
      <c r="U331" s="402"/>
      <c r="V331" s="402" t="s">
        <v>937</v>
      </c>
      <c r="W331" s="402" t="s">
        <v>937</v>
      </c>
      <c r="X331" s="402" t="s">
        <v>937</v>
      </c>
      <c r="Y331" s="402" t="s">
        <v>937</v>
      </c>
      <c r="Z331" s="402" t="s">
        <v>937</v>
      </c>
      <c r="AA331" s="44" t="s">
        <v>937</v>
      </c>
      <c r="AB331" s="44" t="s">
        <v>936</v>
      </c>
      <c r="AC331" s="44" t="s">
        <v>940</v>
      </c>
      <c r="AD331" s="44" t="s">
        <v>7032</v>
      </c>
      <c r="AE331" s="44" t="s">
        <v>1120</v>
      </c>
      <c r="AF331" s="392" t="s">
        <v>1851</v>
      </c>
      <c r="AG331" s="392" t="s">
        <v>1824</v>
      </c>
      <c r="AH331" s="392" t="s">
        <v>1814</v>
      </c>
      <c r="AI331" s="392" t="s">
        <v>1824</v>
      </c>
      <c r="AJ331" s="392" t="s">
        <v>1824</v>
      </c>
      <c r="AK331" s="392" t="s">
        <v>1824</v>
      </c>
      <c r="AL331" s="392" t="s">
        <v>2622</v>
      </c>
      <c r="AM331" s="392" t="s">
        <v>1824</v>
      </c>
      <c r="AN331" s="392" t="s">
        <v>2622</v>
      </c>
      <c r="AO331" s="392" t="s">
        <v>1824</v>
      </c>
      <c r="AP331" s="392" t="s">
        <v>1153</v>
      </c>
      <c r="AQ331" s="392" t="s">
        <v>1824</v>
      </c>
      <c r="AR331" s="392" t="s">
        <v>1153</v>
      </c>
      <c r="AS331" s="392" t="s">
        <v>1824</v>
      </c>
      <c r="AT331" s="392" t="s">
        <v>1153</v>
      </c>
      <c r="AU331" s="392" t="s">
        <v>1824</v>
      </c>
      <c r="AV331" s="392" t="s">
        <v>1153</v>
      </c>
      <c r="AW331" s="392" t="s">
        <v>1824</v>
      </c>
      <c r="AX331" s="392" t="s">
        <v>1153</v>
      </c>
      <c r="AY331" s="392" t="s">
        <v>1824</v>
      </c>
      <c r="AZ331" s="269" t="s">
        <v>902</v>
      </c>
      <c r="BA331" s="328">
        <v>43829</v>
      </c>
      <c r="BB331" s="269" t="s">
        <v>954</v>
      </c>
      <c r="BC331" s="336">
        <v>43991</v>
      </c>
      <c r="BD331" s="332" t="s">
        <v>1336</v>
      </c>
      <c r="BE331" s="44" t="s">
        <v>1187</v>
      </c>
      <c r="BF331" s="44" t="s">
        <v>2300</v>
      </c>
      <c r="BG331" s="44" t="s">
        <v>2301</v>
      </c>
      <c r="BH331" s="280" t="s">
        <v>1888</v>
      </c>
      <c r="BI331" s="340" t="s">
        <v>1153</v>
      </c>
      <c r="BJ331" s="340" t="s">
        <v>1153</v>
      </c>
      <c r="BO331" s="141" t="s">
        <v>5338</v>
      </c>
      <c r="BP331" s="405" t="s">
        <v>5339</v>
      </c>
      <c r="BQ331" s="405" t="s">
        <v>5340</v>
      </c>
      <c r="BR331" s="405"/>
    </row>
    <row r="332" spans="1:275" s="298" customFormat="1" ht="115.5" hidden="1" customHeight="1">
      <c r="A332" s="342" t="s">
        <v>1578</v>
      </c>
      <c r="B332" s="253" t="s">
        <v>1325</v>
      </c>
      <c r="C332" s="328">
        <v>43630</v>
      </c>
      <c r="D332" s="328" t="s">
        <v>4405</v>
      </c>
      <c r="E332" s="342" t="s">
        <v>1066</v>
      </c>
      <c r="F332" s="404" t="s">
        <v>9041</v>
      </c>
      <c r="G332" s="44" t="s">
        <v>1123</v>
      </c>
      <c r="H332" s="44" t="s">
        <v>1125</v>
      </c>
      <c r="I332" s="44" t="s">
        <v>1127</v>
      </c>
      <c r="J332" s="44" t="s">
        <v>698</v>
      </c>
      <c r="K332" s="340">
        <v>1</v>
      </c>
      <c r="L332" s="829">
        <v>43656</v>
      </c>
      <c r="M332" s="829">
        <v>43677</v>
      </c>
      <c r="N332" s="275">
        <f t="shared" si="11"/>
        <v>3</v>
      </c>
      <c r="O332" s="389">
        <v>1</v>
      </c>
      <c r="P332" s="402" t="s">
        <v>24</v>
      </c>
      <c r="Q332" s="402"/>
      <c r="R332" s="44" t="s">
        <v>793</v>
      </c>
      <c r="S332" s="387">
        <f t="shared" si="10"/>
        <v>385</v>
      </c>
      <c r="T332" s="402"/>
      <c r="U332" s="402"/>
      <c r="V332" s="402" t="s">
        <v>937</v>
      </c>
      <c r="W332" s="402" t="s">
        <v>937</v>
      </c>
      <c r="X332" s="402" t="s">
        <v>937</v>
      </c>
      <c r="Y332" s="402" t="s">
        <v>937</v>
      </c>
      <c r="Z332" s="402" t="s">
        <v>937</v>
      </c>
      <c r="AA332" s="44" t="s">
        <v>937</v>
      </c>
      <c r="AB332" s="44" t="s">
        <v>936</v>
      </c>
      <c r="AC332" s="44" t="s">
        <v>940</v>
      </c>
      <c r="AD332" s="44" t="s">
        <v>7033</v>
      </c>
      <c r="AE332" s="44" t="s">
        <v>1120</v>
      </c>
      <c r="AF332" s="392" t="s">
        <v>1851</v>
      </c>
      <c r="AG332" s="392" t="s">
        <v>1824</v>
      </c>
      <c r="AH332" s="392" t="s">
        <v>1814</v>
      </c>
      <c r="AI332" s="392" t="s">
        <v>1824</v>
      </c>
      <c r="AJ332" s="392" t="s">
        <v>1824</v>
      </c>
      <c r="AK332" s="392" t="s">
        <v>1824</v>
      </c>
      <c r="AL332" s="392" t="s">
        <v>2622</v>
      </c>
      <c r="AM332" s="392" t="s">
        <v>1824</v>
      </c>
      <c r="AN332" s="392" t="s">
        <v>2622</v>
      </c>
      <c r="AO332" s="392" t="s">
        <v>1824</v>
      </c>
      <c r="AP332" s="392" t="s">
        <v>1153</v>
      </c>
      <c r="AQ332" s="392" t="s">
        <v>1824</v>
      </c>
      <c r="AR332" s="392" t="s">
        <v>1153</v>
      </c>
      <c r="AS332" s="392" t="s">
        <v>1824</v>
      </c>
      <c r="AT332" s="392" t="s">
        <v>1153</v>
      </c>
      <c r="AU332" s="392" t="s">
        <v>1824</v>
      </c>
      <c r="AV332" s="392" t="s">
        <v>1153</v>
      </c>
      <c r="AW332" s="392" t="s">
        <v>1824</v>
      </c>
      <c r="AX332" s="392" t="s">
        <v>1153</v>
      </c>
      <c r="AY332" s="392" t="s">
        <v>1824</v>
      </c>
      <c r="AZ332" s="269" t="s">
        <v>781</v>
      </c>
      <c r="BA332" s="328">
        <v>43829</v>
      </c>
      <c r="BB332" s="269" t="s">
        <v>954</v>
      </c>
      <c r="BC332" s="336">
        <v>43991</v>
      </c>
      <c r="BD332" s="332" t="s">
        <v>1336</v>
      </c>
      <c r="BE332" s="44" t="s">
        <v>1187</v>
      </c>
      <c r="BF332" s="44" t="s">
        <v>2300</v>
      </c>
      <c r="BG332" s="44" t="s">
        <v>2301</v>
      </c>
      <c r="BH332" s="280" t="s">
        <v>1888</v>
      </c>
      <c r="BI332" s="340" t="s">
        <v>1153</v>
      </c>
      <c r="BJ332" s="340" t="s">
        <v>1153</v>
      </c>
      <c r="BO332" s="141" t="s">
        <v>5338</v>
      </c>
      <c r="BP332" s="405" t="s">
        <v>5339</v>
      </c>
      <c r="BQ332" s="405" t="s">
        <v>5340</v>
      </c>
      <c r="BR332" s="405"/>
    </row>
    <row r="333" spans="1:275" s="298" customFormat="1" ht="115.5" hidden="1" customHeight="1">
      <c r="A333" s="342" t="s">
        <v>1579</v>
      </c>
      <c r="B333" s="253" t="s">
        <v>1325</v>
      </c>
      <c r="C333" s="328">
        <v>43630</v>
      </c>
      <c r="D333" s="328" t="s">
        <v>4308</v>
      </c>
      <c r="E333" s="342" t="s">
        <v>1023</v>
      </c>
      <c r="F333" s="404" t="s">
        <v>7034</v>
      </c>
      <c r="G333" s="44" t="s">
        <v>699</v>
      </c>
      <c r="H333" s="44" t="s">
        <v>700</v>
      </c>
      <c r="I333" s="44" t="s">
        <v>701</v>
      </c>
      <c r="J333" s="44" t="s">
        <v>207</v>
      </c>
      <c r="K333" s="340">
        <v>1</v>
      </c>
      <c r="L333" s="829">
        <v>43649</v>
      </c>
      <c r="M333" s="829">
        <v>43677</v>
      </c>
      <c r="N333" s="275">
        <f t="shared" si="11"/>
        <v>4</v>
      </c>
      <c r="O333" s="406">
        <v>0.4</v>
      </c>
      <c r="P333" s="402" t="s">
        <v>24</v>
      </c>
      <c r="Q333" s="402"/>
      <c r="R333" s="44" t="s">
        <v>7035</v>
      </c>
      <c r="S333" s="387">
        <f t="shared" si="10"/>
        <v>334</v>
      </c>
      <c r="T333" s="402"/>
      <c r="U333" s="402"/>
      <c r="V333" s="402" t="s">
        <v>937</v>
      </c>
      <c r="W333" s="402" t="s">
        <v>937</v>
      </c>
      <c r="X333" s="402" t="s">
        <v>937</v>
      </c>
      <c r="Y333" s="402" t="s">
        <v>937</v>
      </c>
      <c r="Z333" s="402" t="s">
        <v>937</v>
      </c>
      <c r="AA333" s="44" t="s">
        <v>937</v>
      </c>
      <c r="AB333" s="44" t="s">
        <v>936</v>
      </c>
      <c r="AC333" s="44" t="s">
        <v>940</v>
      </c>
      <c r="AD333" s="44" t="s">
        <v>7036</v>
      </c>
      <c r="AE333" s="44" t="s">
        <v>7037</v>
      </c>
      <c r="AF333" s="44" t="s">
        <v>9043</v>
      </c>
      <c r="AG333" s="44" t="s">
        <v>7038</v>
      </c>
      <c r="AH333" s="392" t="s">
        <v>1827</v>
      </c>
      <c r="AI333" s="44" t="s">
        <v>7039</v>
      </c>
      <c r="AJ333" s="392" t="s">
        <v>2622</v>
      </c>
      <c r="AK333" s="392" t="s">
        <v>3875</v>
      </c>
      <c r="AL333" s="392" t="s">
        <v>2622</v>
      </c>
      <c r="AM333" s="392" t="s">
        <v>3875</v>
      </c>
      <c r="AN333" s="392" t="s">
        <v>2622</v>
      </c>
      <c r="AO333" s="392" t="s">
        <v>3875</v>
      </c>
      <c r="AP333" s="392" t="s">
        <v>1153</v>
      </c>
      <c r="AQ333" s="392" t="s">
        <v>3875</v>
      </c>
      <c r="AR333" s="392" t="s">
        <v>1153</v>
      </c>
      <c r="AS333" s="392" t="s">
        <v>3875</v>
      </c>
      <c r="AT333" s="392" t="s">
        <v>1153</v>
      </c>
      <c r="AU333" s="392" t="s">
        <v>3875</v>
      </c>
      <c r="AV333" s="392" t="s">
        <v>1153</v>
      </c>
      <c r="AW333" s="392" t="s">
        <v>3875</v>
      </c>
      <c r="AX333" s="392" t="s">
        <v>1153</v>
      </c>
      <c r="AY333" s="392" t="s">
        <v>3875</v>
      </c>
      <c r="AZ333" s="269" t="s">
        <v>957</v>
      </c>
      <c r="BA333" s="336">
        <v>44070</v>
      </c>
      <c r="BB333" s="269" t="s">
        <v>4393</v>
      </c>
      <c r="BC333" s="336">
        <v>43991</v>
      </c>
      <c r="BD333" s="301" t="s">
        <v>7040</v>
      </c>
      <c r="BE333" s="332" t="s">
        <v>1158</v>
      </c>
      <c r="BF333" s="44" t="s">
        <v>2300</v>
      </c>
      <c r="BG333" s="44" t="s">
        <v>2301</v>
      </c>
      <c r="BH333" s="280" t="s">
        <v>1889</v>
      </c>
      <c r="BI333" s="340" t="s">
        <v>2587</v>
      </c>
      <c r="BJ333" s="345" t="s">
        <v>1709</v>
      </c>
      <c r="BO333" s="141" t="s">
        <v>5338</v>
      </c>
      <c r="BP333" s="405" t="s">
        <v>5341</v>
      </c>
      <c r="BQ333" s="405" t="s">
        <v>24</v>
      </c>
      <c r="BR333" s="405"/>
    </row>
    <row r="334" spans="1:275" s="298" customFormat="1" ht="115.5" hidden="1" customHeight="1">
      <c r="A334" s="342" t="s">
        <v>1580</v>
      </c>
      <c r="B334" s="253" t="s">
        <v>1325</v>
      </c>
      <c r="C334" s="328">
        <v>43630</v>
      </c>
      <c r="D334" s="328" t="s">
        <v>4308</v>
      </c>
      <c r="E334" s="342" t="s">
        <v>1023</v>
      </c>
      <c r="F334" s="404" t="s">
        <v>7041</v>
      </c>
      <c r="G334" s="44" t="s">
        <v>699</v>
      </c>
      <c r="H334" s="44" t="s">
        <v>700</v>
      </c>
      <c r="I334" s="44" t="s">
        <v>9044</v>
      </c>
      <c r="J334" s="44" t="s">
        <v>207</v>
      </c>
      <c r="K334" s="340">
        <v>1</v>
      </c>
      <c r="L334" s="829">
        <v>43649</v>
      </c>
      <c r="M334" s="829">
        <v>43784</v>
      </c>
      <c r="N334" s="275">
        <f t="shared" si="11"/>
        <v>20</v>
      </c>
      <c r="O334" s="407">
        <v>0</v>
      </c>
      <c r="P334" s="402" t="s">
        <v>24</v>
      </c>
      <c r="Q334" s="402"/>
      <c r="R334" s="44" t="s">
        <v>7035</v>
      </c>
      <c r="S334" s="387">
        <f t="shared" si="10"/>
        <v>334</v>
      </c>
      <c r="T334" s="402"/>
      <c r="U334" s="402"/>
      <c r="V334" s="402" t="s">
        <v>937</v>
      </c>
      <c r="W334" s="402" t="s">
        <v>937</v>
      </c>
      <c r="X334" s="402" t="s">
        <v>937</v>
      </c>
      <c r="Y334" s="402" t="s">
        <v>937</v>
      </c>
      <c r="Z334" s="402" t="s">
        <v>937</v>
      </c>
      <c r="AA334" s="44" t="s">
        <v>937</v>
      </c>
      <c r="AB334" s="44" t="s">
        <v>936</v>
      </c>
      <c r="AC334" s="44" t="s">
        <v>940</v>
      </c>
      <c r="AD334" s="44" t="s">
        <v>7042</v>
      </c>
      <c r="AE334" s="44" t="s">
        <v>7043</v>
      </c>
      <c r="AF334" s="44" t="s">
        <v>9043</v>
      </c>
      <c r="AG334" s="44" t="s">
        <v>7044</v>
      </c>
      <c r="AH334" s="392" t="s">
        <v>1827</v>
      </c>
      <c r="AI334" s="44" t="s">
        <v>7039</v>
      </c>
      <c r="AJ334" s="392" t="s">
        <v>2622</v>
      </c>
      <c r="AK334" s="392" t="s">
        <v>3875</v>
      </c>
      <c r="AL334" s="392" t="s">
        <v>2622</v>
      </c>
      <c r="AM334" s="392" t="s">
        <v>3875</v>
      </c>
      <c r="AN334" s="392" t="s">
        <v>2622</v>
      </c>
      <c r="AO334" s="392" t="s">
        <v>3875</v>
      </c>
      <c r="AP334" s="392" t="s">
        <v>1153</v>
      </c>
      <c r="AQ334" s="392" t="s">
        <v>3875</v>
      </c>
      <c r="AR334" s="392" t="s">
        <v>1153</v>
      </c>
      <c r="AS334" s="392" t="s">
        <v>3875</v>
      </c>
      <c r="AT334" s="392" t="s">
        <v>1153</v>
      </c>
      <c r="AU334" s="392" t="s">
        <v>3875</v>
      </c>
      <c r="AV334" s="392" t="s">
        <v>1153</v>
      </c>
      <c r="AW334" s="392" t="s">
        <v>3875</v>
      </c>
      <c r="AX334" s="392" t="s">
        <v>1153</v>
      </c>
      <c r="AY334" s="392" t="s">
        <v>3875</v>
      </c>
      <c r="AZ334" s="269" t="s">
        <v>957</v>
      </c>
      <c r="BA334" s="336">
        <v>44070</v>
      </c>
      <c r="BB334" s="269" t="s">
        <v>1810</v>
      </c>
      <c r="BC334" s="336">
        <v>44070</v>
      </c>
      <c r="BD334" s="44" t="s">
        <v>4172</v>
      </c>
      <c r="BE334" s="332" t="s">
        <v>9040</v>
      </c>
      <c r="BF334" s="332" t="s">
        <v>1153</v>
      </c>
      <c r="BG334" s="332" t="s">
        <v>1153</v>
      </c>
      <c r="BH334" s="280" t="s">
        <v>4388</v>
      </c>
      <c r="BI334" s="340" t="s">
        <v>2587</v>
      </c>
      <c r="BJ334" s="345" t="s">
        <v>1709</v>
      </c>
      <c r="BO334" s="141" t="s">
        <v>5338</v>
      </c>
      <c r="BP334" s="405" t="s">
        <v>5341</v>
      </c>
      <c r="BQ334" s="405" t="s">
        <v>24</v>
      </c>
      <c r="BR334" s="405"/>
    </row>
    <row r="335" spans="1:275" s="298" customFormat="1" ht="115.5" hidden="1" customHeight="1">
      <c r="A335" s="342" t="s">
        <v>1581</v>
      </c>
      <c r="B335" s="253" t="s">
        <v>1325</v>
      </c>
      <c r="C335" s="328">
        <v>43630</v>
      </c>
      <c r="D335" s="328" t="s">
        <v>4308</v>
      </c>
      <c r="E335" s="342" t="s">
        <v>1023</v>
      </c>
      <c r="F335" s="404" t="s">
        <v>7041</v>
      </c>
      <c r="G335" s="44" t="s">
        <v>699</v>
      </c>
      <c r="H335" s="44" t="s">
        <v>700</v>
      </c>
      <c r="I335" s="44" t="s">
        <v>702</v>
      </c>
      <c r="J335" s="44" t="s">
        <v>703</v>
      </c>
      <c r="K335" s="340">
        <v>1</v>
      </c>
      <c r="L335" s="829">
        <v>43649</v>
      </c>
      <c r="M335" s="829">
        <v>43784</v>
      </c>
      <c r="N335" s="275">
        <f t="shared" si="11"/>
        <v>20</v>
      </c>
      <c r="O335" s="407">
        <v>0</v>
      </c>
      <c r="P335" s="402" t="s">
        <v>24</v>
      </c>
      <c r="Q335" s="402"/>
      <c r="R335" s="44" t="s">
        <v>7035</v>
      </c>
      <c r="S335" s="387">
        <f t="shared" si="10"/>
        <v>334</v>
      </c>
      <c r="T335" s="402"/>
      <c r="U335" s="402"/>
      <c r="V335" s="402" t="s">
        <v>937</v>
      </c>
      <c r="W335" s="402" t="s">
        <v>937</v>
      </c>
      <c r="X335" s="402" t="s">
        <v>937</v>
      </c>
      <c r="Y335" s="402" t="s">
        <v>937</v>
      </c>
      <c r="Z335" s="402" t="s">
        <v>937</v>
      </c>
      <c r="AA335" s="44" t="s">
        <v>937</v>
      </c>
      <c r="AB335" s="44" t="s">
        <v>936</v>
      </c>
      <c r="AC335" s="44" t="s">
        <v>940</v>
      </c>
      <c r="AD335" s="44" t="s">
        <v>7045</v>
      </c>
      <c r="AE335" s="44" t="s">
        <v>7046</v>
      </c>
      <c r="AF335" s="44" t="s">
        <v>9043</v>
      </c>
      <c r="AG335" s="44" t="s">
        <v>7047</v>
      </c>
      <c r="AH335" s="44" t="s">
        <v>1826</v>
      </c>
      <c r="AI335" s="44" t="s">
        <v>7039</v>
      </c>
      <c r="AJ335" s="392" t="s">
        <v>2622</v>
      </c>
      <c r="AK335" s="392" t="s">
        <v>3875</v>
      </c>
      <c r="AL335" s="392" t="s">
        <v>2622</v>
      </c>
      <c r="AM335" s="392" t="s">
        <v>3875</v>
      </c>
      <c r="AN335" s="392" t="s">
        <v>2622</v>
      </c>
      <c r="AO335" s="392" t="s">
        <v>3875</v>
      </c>
      <c r="AP335" s="392" t="s">
        <v>1153</v>
      </c>
      <c r="AQ335" s="392" t="s">
        <v>3875</v>
      </c>
      <c r="AR335" s="392" t="s">
        <v>1153</v>
      </c>
      <c r="AS335" s="392" t="s">
        <v>3875</v>
      </c>
      <c r="AT335" s="392" t="s">
        <v>1153</v>
      </c>
      <c r="AU335" s="392" t="s">
        <v>3875</v>
      </c>
      <c r="AV335" s="392" t="s">
        <v>1153</v>
      </c>
      <c r="AW335" s="392" t="s">
        <v>3875</v>
      </c>
      <c r="AX335" s="392" t="s">
        <v>1153</v>
      </c>
      <c r="AY335" s="392" t="s">
        <v>3875</v>
      </c>
      <c r="AZ335" s="269" t="s">
        <v>1330</v>
      </c>
      <c r="BA335" s="336">
        <v>44070</v>
      </c>
      <c r="BB335" s="269" t="s">
        <v>1810</v>
      </c>
      <c r="BC335" s="336">
        <v>44070</v>
      </c>
      <c r="BD335" s="44" t="s">
        <v>4172</v>
      </c>
      <c r="BE335" s="332" t="s">
        <v>9040</v>
      </c>
      <c r="BF335" s="332" t="s">
        <v>1153</v>
      </c>
      <c r="BG335" s="332" t="s">
        <v>1153</v>
      </c>
      <c r="BH335" s="280" t="s">
        <v>4388</v>
      </c>
      <c r="BI335" s="340" t="s">
        <v>2587</v>
      </c>
      <c r="BJ335" s="345" t="s">
        <v>9500</v>
      </c>
      <c r="BO335" s="141" t="s">
        <v>5338</v>
      </c>
      <c r="BP335" s="405" t="s">
        <v>5341</v>
      </c>
      <c r="BQ335" s="405" t="s">
        <v>24</v>
      </c>
      <c r="BR335" s="405"/>
    </row>
    <row r="336" spans="1:275" s="298" customFormat="1" ht="115.5" hidden="1" customHeight="1">
      <c r="A336" s="268" t="s">
        <v>1581</v>
      </c>
      <c r="B336" s="271" t="s">
        <v>1325</v>
      </c>
      <c r="C336" s="270">
        <v>43630</v>
      </c>
      <c r="D336" s="328" t="s">
        <v>4308</v>
      </c>
      <c r="E336" s="268" t="s">
        <v>1023</v>
      </c>
      <c r="F336" s="344" t="s">
        <v>7048</v>
      </c>
      <c r="G336" s="273" t="s">
        <v>699</v>
      </c>
      <c r="H336" s="273" t="s">
        <v>1345</v>
      </c>
      <c r="I336" s="273" t="s">
        <v>1346</v>
      </c>
      <c r="J336" s="271" t="s">
        <v>207</v>
      </c>
      <c r="K336" s="267">
        <v>2</v>
      </c>
      <c r="L336" s="830">
        <v>44062</v>
      </c>
      <c r="M336" s="830">
        <v>44438</v>
      </c>
      <c r="N336" s="275">
        <f t="shared" si="11"/>
        <v>2</v>
      </c>
      <c r="O336" s="391">
        <v>2</v>
      </c>
      <c r="P336" s="402" t="s">
        <v>24</v>
      </c>
      <c r="Q336" s="402"/>
      <c r="R336" s="44" t="s">
        <v>7049</v>
      </c>
      <c r="S336" s="387">
        <f t="shared" si="10"/>
        <v>294</v>
      </c>
      <c r="T336" s="402"/>
      <c r="U336" s="402"/>
      <c r="V336" s="402" t="s">
        <v>937</v>
      </c>
      <c r="W336" s="402" t="s">
        <v>937</v>
      </c>
      <c r="X336" s="402" t="s">
        <v>937</v>
      </c>
      <c r="Y336" s="402" t="s">
        <v>937</v>
      </c>
      <c r="Z336" s="402" t="s">
        <v>937</v>
      </c>
      <c r="AA336" s="44" t="s">
        <v>937</v>
      </c>
      <c r="AB336" s="44" t="s">
        <v>936</v>
      </c>
      <c r="AC336" s="44" t="s">
        <v>937</v>
      </c>
      <c r="AD336" s="44" t="s">
        <v>937</v>
      </c>
      <c r="AE336" s="44" t="s">
        <v>937</v>
      </c>
      <c r="AF336" s="44"/>
      <c r="AG336" s="44" t="s">
        <v>9045</v>
      </c>
      <c r="AH336" s="44" t="s">
        <v>9136</v>
      </c>
      <c r="AI336" s="44" t="s">
        <v>7050</v>
      </c>
      <c r="AJ336" s="44" t="s">
        <v>9046</v>
      </c>
      <c r="AK336" s="44" t="s">
        <v>7051</v>
      </c>
      <c r="AL336" s="44" t="s">
        <v>9047</v>
      </c>
      <c r="AM336" s="44" t="s">
        <v>7052</v>
      </c>
      <c r="AN336" s="44" t="s">
        <v>4031</v>
      </c>
      <c r="AO336" s="44" t="s">
        <v>7053</v>
      </c>
      <c r="AP336" s="44" t="s">
        <v>1153</v>
      </c>
      <c r="AQ336" s="44" t="s">
        <v>4145</v>
      </c>
      <c r="AR336" s="44" t="s">
        <v>1153</v>
      </c>
      <c r="AS336" s="44" t="s">
        <v>4145</v>
      </c>
      <c r="AT336" s="44" t="s">
        <v>1153</v>
      </c>
      <c r="AU336" s="44" t="s">
        <v>4145</v>
      </c>
      <c r="AV336" s="44" t="s">
        <v>1153</v>
      </c>
      <c r="AW336" s="44" t="s">
        <v>4145</v>
      </c>
      <c r="AX336" s="44" t="s">
        <v>1153</v>
      </c>
      <c r="AY336" s="44" t="s">
        <v>4145</v>
      </c>
      <c r="AZ336" s="269" t="s">
        <v>781</v>
      </c>
      <c r="BA336" s="336">
        <v>44496</v>
      </c>
      <c r="BB336" s="269" t="s">
        <v>903</v>
      </c>
      <c r="BC336" s="336"/>
      <c r="BD336" s="44"/>
      <c r="BE336" s="332"/>
      <c r="BF336" s="332"/>
      <c r="BG336" s="332"/>
      <c r="BH336" s="280" t="s">
        <v>956</v>
      </c>
      <c r="BI336" s="340"/>
      <c r="BJ336" s="340"/>
      <c r="BO336" s="141" t="s">
        <v>5338</v>
      </c>
      <c r="BP336" s="405" t="s">
        <v>5341</v>
      </c>
      <c r="BQ336" s="405" t="s">
        <v>24</v>
      </c>
      <c r="BR336" s="405"/>
    </row>
    <row r="337" spans="1:70" s="298" customFormat="1" ht="115.5" hidden="1" customHeight="1">
      <c r="A337" s="342" t="s">
        <v>1582</v>
      </c>
      <c r="B337" s="253" t="s">
        <v>1325</v>
      </c>
      <c r="C337" s="328">
        <v>43630</v>
      </c>
      <c r="D337" s="328" t="s">
        <v>4405</v>
      </c>
      <c r="E337" s="342" t="s">
        <v>1067</v>
      </c>
      <c r="F337" s="404" t="s">
        <v>7054</v>
      </c>
      <c r="G337" s="44" t="s">
        <v>704</v>
      </c>
      <c r="H337" s="44" t="s">
        <v>705</v>
      </c>
      <c r="I337" s="44" t="s">
        <v>706</v>
      </c>
      <c r="J337" s="253" t="s">
        <v>707</v>
      </c>
      <c r="K337" s="340">
        <v>1</v>
      </c>
      <c r="L337" s="829">
        <v>43668</v>
      </c>
      <c r="M337" s="829">
        <v>43830</v>
      </c>
      <c r="N337" s="275">
        <f t="shared" si="11"/>
        <v>24</v>
      </c>
      <c r="O337" s="389">
        <v>1</v>
      </c>
      <c r="P337" s="402" t="s">
        <v>1134</v>
      </c>
      <c r="Q337" s="402" t="s">
        <v>708</v>
      </c>
      <c r="R337" s="44" t="s">
        <v>7055</v>
      </c>
      <c r="S337" s="387">
        <f t="shared" si="10"/>
        <v>358</v>
      </c>
      <c r="T337" s="402"/>
      <c r="U337" s="402"/>
      <c r="V337" s="402" t="s">
        <v>937</v>
      </c>
      <c r="W337" s="402" t="s">
        <v>937</v>
      </c>
      <c r="X337" s="402" t="s">
        <v>937</v>
      </c>
      <c r="Y337" s="402" t="s">
        <v>937</v>
      </c>
      <c r="Z337" s="402" t="s">
        <v>937</v>
      </c>
      <c r="AA337" s="44" t="s">
        <v>937</v>
      </c>
      <c r="AB337" s="44" t="s">
        <v>936</v>
      </c>
      <c r="AC337" s="44" t="s">
        <v>940</v>
      </c>
      <c r="AD337" s="273" t="s">
        <v>7056</v>
      </c>
      <c r="AE337" s="44" t="s">
        <v>1120</v>
      </c>
      <c r="AF337" s="392" t="s">
        <v>1814</v>
      </c>
      <c r="AG337" s="392" t="s">
        <v>1824</v>
      </c>
      <c r="AH337" s="392" t="s">
        <v>1814</v>
      </c>
      <c r="AI337" s="392" t="s">
        <v>1824</v>
      </c>
      <c r="AJ337" s="392" t="s">
        <v>1824</v>
      </c>
      <c r="AK337" s="392" t="s">
        <v>1824</v>
      </c>
      <c r="AL337" s="392" t="s">
        <v>2622</v>
      </c>
      <c r="AM337" s="392" t="s">
        <v>1824</v>
      </c>
      <c r="AN337" s="392" t="s">
        <v>2622</v>
      </c>
      <c r="AO337" s="392" t="s">
        <v>1824</v>
      </c>
      <c r="AP337" s="392" t="s">
        <v>1153</v>
      </c>
      <c r="AQ337" s="392" t="s">
        <v>1824</v>
      </c>
      <c r="AR337" s="392" t="s">
        <v>1153</v>
      </c>
      <c r="AS337" s="392" t="s">
        <v>1824</v>
      </c>
      <c r="AT337" s="392" t="s">
        <v>1153</v>
      </c>
      <c r="AU337" s="392" t="s">
        <v>1824</v>
      </c>
      <c r="AV337" s="392" t="s">
        <v>1153</v>
      </c>
      <c r="AW337" s="392" t="s">
        <v>1824</v>
      </c>
      <c r="AX337" s="392" t="s">
        <v>1153</v>
      </c>
      <c r="AY337" s="392" t="s">
        <v>1824</v>
      </c>
      <c r="AZ337" s="269" t="s">
        <v>781</v>
      </c>
      <c r="BA337" s="328">
        <v>43851</v>
      </c>
      <c r="BB337" s="269" t="s">
        <v>4393</v>
      </c>
      <c r="BC337" s="336">
        <v>43991</v>
      </c>
      <c r="BD337" s="301" t="s">
        <v>7001</v>
      </c>
      <c r="BE337" s="332" t="s">
        <v>1158</v>
      </c>
      <c r="BF337" s="44" t="s">
        <v>2300</v>
      </c>
      <c r="BG337" s="44" t="s">
        <v>2301</v>
      </c>
      <c r="BH337" s="280" t="s">
        <v>1889</v>
      </c>
      <c r="BI337" s="340" t="s">
        <v>2587</v>
      </c>
      <c r="BJ337" s="345" t="s">
        <v>4930</v>
      </c>
      <c r="BO337" s="253" t="s">
        <v>5275</v>
      </c>
      <c r="BP337" s="141" t="s">
        <v>5342</v>
      </c>
      <c r="BQ337" s="405" t="s">
        <v>5343</v>
      </c>
      <c r="BR337" s="405"/>
    </row>
    <row r="338" spans="1:70" s="298" customFormat="1" ht="115.5" hidden="1" customHeight="1">
      <c r="A338" s="342" t="s">
        <v>1583</v>
      </c>
      <c r="B338" s="253" t="s">
        <v>1325</v>
      </c>
      <c r="C338" s="328">
        <v>43630</v>
      </c>
      <c r="D338" s="328" t="s">
        <v>4400</v>
      </c>
      <c r="E338" s="342" t="s">
        <v>1068</v>
      </c>
      <c r="F338" s="404" t="s">
        <v>7057</v>
      </c>
      <c r="G338" s="273" t="s">
        <v>709</v>
      </c>
      <c r="H338" s="44" t="s">
        <v>710</v>
      </c>
      <c r="I338" s="44" t="s">
        <v>711</v>
      </c>
      <c r="J338" s="44" t="s">
        <v>507</v>
      </c>
      <c r="K338" s="340">
        <v>1</v>
      </c>
      <c r="L338" s="829">
        <v>43668</v>
      </c>
      <c r="M338" s="829">
        <v>43830</v>
      </c>
      <c r="N338" s="275">
        <f t="shared" si="11"/>
        <v>24</v>
      </c>
      <c r="O338" s="406">
        <v>0.4</v>
      </c>
      <c r="P338" s="402" t="s">
        <v>48</v>
      </c>
      <c r="Q338" s="402"/>
      <c r="R338" s="44" t="s">
        <v>2790</v>
      </c>
      <c r="S338" s="387">
        <f t="shared" si="10"/>
        <v>381</v>
      </c>
      <c r="T338" s="402"/>
      <c r="U338" s="402"/>
      <c r="V338" s="402" t="s">
        <v>937</v>
      </c>
      <c r="W338" s="402" t="s">
        <v>937</v>
      </c>
      <c r="X338" s="402" t="s">
        <v>937</v>
      </c>
      <c r="Y338" s="402" t="s">
        <v>937</v>
      </c>
      <c r="Z338" s="402" t="s">
        <v>937</v>
      </c>
      <c r="AA338" s="44" t="s">
        <v>937</v>
      </c>
      <c r="AB338" s="44" t="s">
        <v>936</v>
      </c>
      <c r="AC338" s="44" t="s">
        <v>940</v>
      </c>
      <c r="AD338" s="44" t="s">
        <v>7058</v>
      </c>
      <c r="AE338" s="44" t="s">
        <v>7059</v>
      </c>
      <c r="AF338" s="392" t="s">
        <v>7060</v>
      </c>
      <c r="AG338" s="392" t="s">
        <v>9048</v>
      </c>
      <c r="AH338" s="392" t="s">
        <v>1857</v>
      </c>
      <c r="AI338" s="392" t="s">
        <v>7061</v>
      </c>
      <c r="AJ338" s="392" t="s">
        <v>7019</v>
      </c>
      <c r="AK338" s="392" t="s">
        <v>7062</v>
      </c>
      <c r="AL338" s="392" t="s">
        <v>7063</v>
      </c>
      <c r="AM338" s="44" t="s">
        <v>7064</v>
      </c>
      <c r="AN338" s="301" t="s">
        <v>2622</v>
      </c>
      <c r="AO338" s="301" t="s">
        <v>3874</v>
      </c>
      <c r="AP338" s="301" t="s">
        <v>1153</v>
      </c>
      <c r="AQ338" s="301" t="s">
        <v>3874</v>
      </c>
      <c r="AR338" s="301" t="s">
        <v>1153</v>
      </c>
      <c r="AS338" s="301" t="s">
        <v>3874</v>
      </c>
      <c r="AT338" s="301" t="s">
        <v>1153</v>
      </c>
      <c r="AU338" s="301" t="s">
        <v>3874</v>
      </c>
      <c r="AV338" s="301" t="s">
        <v>1153</v>
      </c>
      <c r="AW338" s="301" t="s">
        <v>3874</v>
      </c>
      <c r="AX338" s="301" t="s">
        <v>1153</v>
      </c>
      <c r="AY338" s="301" t="s">
        <v>3874</v>
      </c>
      <c r="AZ338" s="269" t="s">
        <v>1330</v>
      </c>
      <c r="BA338" s="336">
        <v>44377</v>
      </c>
      <c r="BB338" s="269" t="s">
        <v>1810</v>
      </c>
      <c r="BC338" s="336">
        <v>44377</v>
      </c>
      <c r="BD338" s="301" t="s">
        <v>2781</v>
      </c>
      <c r="BE338" s="332" t="s">
        <v>9033</v>
      </c>
      <c r="BF338" s="332" t="s">
        <v>1153</v>
      </c>
      <c r="BG338" s="332" t="s">
        <v>1153</v>
      </c>
      <c r="BH338" s="280" t="s">
        <v>4388</v>
      </c>
      <c r="BI338" s="340" t="s">
        <v>2587</v>
      </c>
      <c r="BJ338" s="340" t="s">
        <v>2686</v>
      </c>
      <c r="BO338" s="141" t="s">
        <v>5338</v>
      </c>
      <c r="BP338" s="405" t="s">
        <v>5339</v>
      </c>
      <c r="BQ338" s="405" t="s">
        <v>5344</v>
      </c>
      <c r="BR338" s="405"/>
    </row>
    <row r="339" spans="1:70" s="298" customFormat="1" ht="115.5" hidden="1" customHeight="1">
      <c r="A339" s="342" t="s">
        <v>1584</v>
      </c>
      <c r="B339" s="253" t="s">
        <v>1325</v>
      </c>
      <c r="C339" s="328">
        <v>43630</v>
      </c>
      <c r="D339" s="328" t="s">
        <v>4400</v>
      </c>
      <c r="E339" s="342" t="s">
        <v>1068</v>
      </c>
      <c r="F339" s="404" t="s">
        <v>7057</v>
      </c>
      <c r="G339" s="273" t="s">
        <v>709</v>
      </c>
      <c r="H339" s="44" t="s">
        <v>710</v>
      </c>
      <c r="I339" s="44" t="s">
        <v>712</v>
      </c>
      <c r="J339" s="44" t="s">
        <v>713</v>
      </c>
      <c r="K339" s="340">
        <v>1</v>
      </c>
      <c r="L339" s="829">
        <v>43668</v>
      </c>
      <c r="M339" s="829">
        <v>43830</v>
      </c>
      <c r="N339" s="275">
        <f t="shared" si="11"/>
        <v>24</v>
      </c>
      <c r="O339" s="406">
        <v>0.4</v>
      </c>
      <c r="P339" s="402" t="s">
        <v>48</v>
      </c>
      <c r="Q339" s="402"/>
      <c r="R339" s="44" t="s">
        <v>2790</v>
      </c>
      <c r="S339" s="387">
        <f t="shared" si="10"/>
        <v>381</v>
      </c>
      <c r="T339" s="402"/>
      <c r="U339" s="402"/>
      <c r="V339" s="402" t="s">
        <v>937</v>
      </c>
      <c r="W339" s="402" t="s">
        <v>937</v>
      </c>
      <c r="X339" s="402" t="s">
        <v>937</v>
      </c>
      <c r="Y339" s="402" t="s">
        <v>937</v>
      </c>
      <c r="Z339" s="402" t="s">
        <v>937</v>
      </c>
      <c r="AA339" s="44" t="s">
        <v>937</v>
      </c>
      <c r="AB339" s="44" t="s">
        <v>936</v>
      </c>
      <c r="AC339" s="44" t="s">
        <v>940</v>
      </c>
      <c r="AD339" s="44" t="s">
        <v>7065</v>
      </c>
      <c r="AE339" s="44" t="s">
        <v>7066</v>
      </c>
      <c r="AF339" s="392" t="s">
        <v>7067</v>
      </c>
      <c r="AG339" s="392" t="s">
        <v>9049</v>
      </c>
      <c r="AH339" s="392" t="s">
        <v>1857</v>
      </c>
      <c r="AI339" s="392" t="s">
        <v>7068</v>
      </c>
      <c r="AJ339" s="392" t="s">
        <v>7022</v>
      </c>
      <c r="AK339" s="392" t="s">
        <v>7069</v>
      </c>
      <c r="AL339" s="392" t="s">
        <v>7063</v>
      </c>
      <c r="AM339" s="44" t="s">
        <v>7070</v>
      </c>
      <c r="AN339" s="301" t="s">
        <v>2622</v>
      </c>
      <c r="AO339" s="301" t="s">
        <v>3874</v>
      </c>
      <c r="AP339" s="301" t="s">
        <v>1153</v>
      </c>
      <c r="AQ339" s="301" t="s">
        <v>3874</v>
      </c>
      <c r="AR339" s="301" t="s">
        <v>1153</v>
      </c>
      <c r="AS339" s="301" t="s">
        <v>3874</v>
      </c>
      <c r="AT339" s="301" t="s">
        <v>1153</v>
      </c>
      <c r="AU339" s="301" t="s">
        <v>3874</v>
      </c>
      <c r="AV339" s="301" t="s">
        <v>1153</v>
      </c>
      <c r="AW339" s="301" t="s">
        <v>3874</v>
      </c>
      <c r="AX339" s="301" t="s">
        <v>1153</v>
      </c>
      <c r="AY339" s="301" t="s">
        <v>3874</v>
      </c>
      <c r="AZ339" s="269" t="s">
        <v>1330</v>
      </c>
      <c r="BA339" s="336">
        <v>44377</v>
      </c>
      <c r="BB339" s="269" t="s">
        <v>1810</v>
      </c>
      <c r="BC339" s="336">
        <v>44377</v>
      </c>
      <c r="BD339" s="301" t="s">
        <v>2781</v>
      </c>
      <c r="BE339" s="332" t="s">
        <v>9033</v>
      </c>
      <c r="BF339" s="332" t="s">
        <v>1153</v>
      </c>
      <c r="BG339" s="332" t="s">
        <v>1153</v>
      </c>
      <c r="BH339" s="280" t="s">
        <v>4388</v>
      </c>
      <c r="BI339" s="340" t="s">
        <v>2587</v>
      </c>
      <c r="BJ339" s="340" t="s">
        <v>2686</v>
      </c>
      <c r="BO339" s="141" t="s">
        <v>5338</v>
      </c>
      <c r="BP339" s="405" t="s">
        <v>5339</v>
      </c>
      <c r="BQ339" s="405" t="s">
        <v>5344</v>
      </c>
      <c r="BR339" s="405"/>
    </row>
    <row r="340" spans="1:70" s="298" customFormat="1" ht="115.5" hidden="1" customHeight="1">
      <c r="A340" s="342" t="s">
        <v>1585</v>
      </c>
      <c r="B340" s="253" t="s">
        <v>1325</v>
      </c>
      <c r="C340" s="328">
        <v>43630</v>
      </c>
      <c r="D340" s="328" t="s">
        <v>4400</v>
      </c>
      <c r="E340" s="342" t="s">
        <v>1068</v>
      </c>
      <c r="F340" s="404" t="s">
        <v>7057</v>
      </c>
      <c r="G340" s="273" t="s">
        <v>709</v>
      </c>
      <c r="H340" s="44" t="s">
        <v>710</v>
      </c>
      <c r="I340" s="44" t="s">
        <v>714</v>
      </c>
      <c r="J340" s="44" t="s">
        <v>715</v>
      </c>
      <c r="K340" s="340">
        <v>1</v>
      </c>
      <c r="L340" s="829">
        <v>43668</v>
      </c>
      <c r="M340" s="829">
        <v>43830</v>
      </c>
      <c r="N340" s="275">
        <f t="shared" si="11"/>
        <v>24</v>
      </c>
      <c r="O340" s="407">
        <v>0</v>
      </c>
      <c r="P340" s="402" t="s">
        <v>48</v>
      </c>
      <c r="Q340" s="402"/>
      <c r="R340" s="44" t="s">
        <v>2790</v>
      </c>
      <c r="S340" s="387">
        <f t="shared" si="10"/>
        <v>381</v>
      </c>
      <c r="T340" s="402"/>
      <c r="U340" s="402"/>
      <c r="V340" s="402" t="s">
        <v>937</v>
      </c>
      <c r="W340" s="402" t="s">
        <v>937</v>
      </c>
      <c r="X340" s="402" t="s">
        <v>937</v>
      </c>
      <c r="Y340" s="402" t="s">
        <v>937</v>
      </c>
      <c r="Z340" s="402" t="s">
        <v>937</v>
      </c>
      <c r="AA340" s="44" t="s">
        <v>937</v>
      </c>
      <c r="AB340" s="44" t="s">
        <v>936</v>
      </c>
      <c r="AC340" s="44" t="s">
        <v>940</v>
      </c>
      <c r="AD340" s="44" t="s">
        <v>7065</v>
      </c>
      <c r="AE340" s="44" t="s">
        <v>7071</v>
      </c>
      <c r="AF340" s="410" t="s">
        <v>7072</v>
      </c>
      <c r="AG340" s="44" t="s">
        <v>7073</v>
      </c>
      <c r="AH340" s="44" t="s">
        <v>1857</v>
      </c>
      <c r="AI340" s="392" t="s">
        <v>7068</v>
      </c>
      <c r="AJ340" s="392" t="s">
        <v>9038</v>
      </c>
      <c r="AK340" s="392" t="s">
        <v>7074</v>
      </c>
      <c r="AL340" s="392" t="s">
        <v>7063</v>
      </c>
      <c r="AM340" s="44" t="s">
        <v>7070</v>
      </c>
      <c r="AN340" s="301" t="s">
        <v>2622</v>
      </c>
      <c r="AO340" s="301" t="s">
        <v>3874</v>
      </c>
      <c r="AP340" s="301" t="s">
        <v>1153</v>
      </c>
      <c r="AQ340" s="301" t="s">
        <v>3874</v>
      </c>
      <c r="AR340" s="301" t="s">
        <v>1153</v>
      </c>
      <c r="AS340" s="301" t="s">
        <v>3874</v>
      </c>
      <c r="AT340" s="301" t="s">
        <v>1153</v>
      </c>
      <c r="AU340" s="301" t="s">
        <v>3874</v>
      </c>
      <c r="AV340" s="301" t="s">
        <v>1153</v>
      </c>
      <c r="AW340" s="301" t="s">
        <v>3874</v>
      </c>
      <c r="AX340" s="301" t="s">
        <v>1153</v>
      </c>
      <c r="AY340" s="301" t="s">
        <v>3874</v>
      </c>
      <c r="AZ340" s="269" t="s">
        <v>1330</v>
      </c>
      <c r="BA340" s="336">
        <v>44377</v>
      </c>
      <c r="BB340" s="269" t="s">
        <v>1810</v>
      </c>
      <c r="BC340" s="336">
        <v>44377</v>
      </c>
      <c r="BD340" s="301" t="s">
        <v>2781</v>
      </c>
      <c r="BE340" s="332" t="s">
        <v>9033</v>
      </c>
      <c r="BF340" s="332" t="s">
        <v>1153</v>
      </c>
      <c r="BG340" s="332" t="s">
        <v>1153</v>
      </c>
      <c r="BH340" s="280" t="s">
        <v>4388</v>
      </c>
      <c r="BI340" s="340" t="s">
        <v>2587</v>
      </c>
      <c r="BJ340" s="340" t="s">
        <v>2686</v>
      </c>
      <c r="BO340" s="141" t="s">
        <v>5338</v>
      </c>
      <c r="BP340" s="405" t="s">
        <v>5339</v>
      </c>
      <c r="BQ340" s="405" t="s">
        <v>5345</v>
      </c>
      <c r="BR340" s="405"/>
    </row>
    <row r="341" spans="1:70" s="298" customFormat="1" ht="115.5" hidden="1" customHeight="1">
      <c r="A341" s="342" t="s">
        <v>1586</v>
      </c>
      <c r="B341" s="253" t="s">
        <v>1325</v>
      </c>
      <c r="C341" s="328">
        <v>43630</v>
      </c>
      <c r="D341" s="328" t="s">
        <v>4400</v>
      </c>
      <c r="E341" s="342" t="s">
        <v>1068</v>
      </c>
      <c r="F341" s="404" t="s">
        <v>7057</v>
      </c>
      <c r="G341" s="273" t="s">
        <v>709</v>
      </c>
      <c r="H341" s="44" t="s">
        <v>710</v>
      </c>
      <c r="I341" s="44" t="s">
        <v>716</v>
      </c>
      <c r="J341" s="44" t="s">
        <v>580</v>
      </c>
      <c r="K341" s="340">
        <v>1</v>
      </c>
      <c r="L341" s="829">
        <v>43668</v>
      </c>
      <c r="M341" s="829">
        <v>43830</v>
      </c>
      <c r="N341" s="275">
        <f t="shared" si="11"/>
        <v>24</v>
      </c>
      <c r="O341" s="412">
        <v>0</v>
      </c>
      <c r="P341" s="402" t="s">
        <v>48</v>
      </c>
      <c r="Q341" s="402"/>
      <c r="R341" s="44" t="s">
        <v>2791</v>
      </c>
      <c r="S341" s="387">
        <f t="shared" si="10"/>
        <v>287</v>
      </c>
      <c r="T341" s="402"/>
      <c r="U341" s="402"/>
      <c r="V341" s="402" t="s">
        <v>937</v>
      </c>
      <c r="W341" s="402" t="s">
        <v>937</v>
      </c>
      <c r="X341" s="402" t="s">
        <v>937</v>
      </c>
      <c r="Y341" s="402" t="s">
        <v>937</v>
      </c>
      <c r="Z341" s="402" t="s">
        <v>937</v>
      </c>
      <c r="AA341" s="44" t="s">
        <v>937</v>
      </c>
      <c r="AB341" s="44" t="s">
        <v>936</v>
      </c>
      <c r="AC341" s="44" t="s">
        <v>940</v>
      </c>
      <c r="AD341" s="44" t="s">
        <v>7075</v>
      </c>
      <c r="AE341" s="44" t="s">
        <v>7076</v>
      </c>
      <c r="AF341" s="410" t="s">
        <v>7077</v>
      </c>
      <c r="AG341" s="44" t="s">
        <v>7078</v>
      </c>
      <c r="AH341" s="44" t="s">
        <v>1857</v>
      </c>
      <c r="AI341" s="392" t="s">
        <v>7068</v>
      </c>
      <c r="AJ341" s="392" t="s">
        <v>9050</v>
      </c>
      <c r="AK341" s="392" t="s">
        <v>7079</v>
      </c>
      <c r="AL341" s="392" t="s">
        <v>7080</v>
      </c>
      <c r="AM341" s="44" t="s">
        <v>7081</v>
      </c>
      <c r="AN341" s="301" t="s">
        <v>2622</v>
      </c>
      <c r="AO341" s="301" t="s">
        <v>3874</v>
      </c>
      <c r="AP341" s="301" t="s">
        <v>1153</v>
      </c>
      <c r="AQ341" s="301" t="s">
        <v>3874</v>
      </c>
      <c r="AR341" s="301" t="s">
        <v>1153</v>
      </c>
      <c r="AS341" s="301" t="s">
        <v>3874</v>
      </c>
      <c r="AT341" s="301" t="s">
        <v>1153</v>
      </c>
      <c r="AU341" s="301" t="s">
        <v>3874</v>
      </c>
      <c r="AV341" s="301" t="s">
        <v>1153</v>
      </c>
      <c r="AW341" s="301" t="s">
        <v>3874</v>
      </c>
      <c r="AX341" s="301" t="s">
        <v>1153</v>
      </c>
      <c r="AY341" s="301" t="s">
        <v>3874</v>
      </c>
      <c r="AZ341" s="269" t="s">
        <v>1330</v>
      </c>
      <c r="BA341" s="336">
        <v>44377</v>
      </c>
      <c r="BB341" s="269" t="s">
        <v>1810</v>
      </c>
      <c r="BC341" s="336">
        <v>44377</v>
      </c>
      <c r="BD341" s="301" t="s">
        <v>2781</v>
      </c>
      <c r="BE341" s="332" t="s">
        <v>9033</v>
      </c>
      <c r="BF341" s="332" t="s">
        <v>1153</v>
      </c>
      <c r="BG341" s="332" t="s">
        <v>1153</v>
      </c>
      <c r="BH341" s="280" t="s">
        <v>4388</v>
      </c>
      <c r="BI341" s="340" t="s">
        <v>1153</v>
      </c>
      <c r="BJ341" s="340" t="s">
        <v>1586</v>
      </c>
      <c r="BO341" s="141" t="s">
        <v>5338</v>
      </c>
      <c r="BP341" s="405" t="s">
        <v>5339</v>
      </c>
      <c r="BQ341" s="405" t="s">
        <v>5344</v>
      </c>
      <c r="BR341" s="405"/>
    </row>
    <row r="342" spans="1:70" s="298" customFormat="1" ht="115.5" hidden="1" customHeight="1">
      <c r="A342" s="268" t="s">
        <v>1586</v>
      </c>
      <c r="B342" s="271" t="s">
        <v>1325</v>
      </c>
      <c r="C342" s="270">
        <v>43630</v>
      </c>
      <c r="D342" s="328" t="s">
        <v>4400</v>
      </c>
      <c r="E342" s="268" t="s">
        <v>1068</v>
      </c>
      <c r="F342" s="344" t="s">
        <v>7082</v>
      </c>
      <c r="G342" s="292" t="s">
        <v>709</v>
      </c>
      <c r="H342" s="292" t="s">
        <v>2687</v>
      </c>
      <c r="I342" s="292" t="s">
        <v>2688</v>
      </c>
      <c r="J342" s="285" t="s">
        <v>207</v>
      </c>
      <c r="K342" s="413">
        <v>4</v>
      </c>
      <c r="L342" s="831">
        <v>43668</v>
      </c>
      <c r="M342" s="831">
        <v>44772</v>
      </c>
      <c r="N342" s="275">
        <f t="shared" si="11"/>
        <v>2</v>
      </c>
      <c r="O342" s="391">
        <v>2</v>
      </c>
      <c r="P342" s="402" t="s">
        <v>48</v>
      </c>
      <c r="Q342" s="402"/>
      <c r="R342" s="44" t="s">
        <v>7083</v>
      </c>
      <c r="S342" s="387">
        <f t="shared" si="10"/>
        <v>223</v>
      </c>
      <c r="T342" s="402"/>
      <c r="U342" s="402"/>
      <c r="V342" s="402"/>
      <c r="W342" s="402"/>
      <c r="X342" s="402"/>
      <c r="Y342" s="402"/>
      <c r="Z342" s="402"/>
      <c r="AA342" s="44"/>
      <c r="AB342" s="44"/>
      <c r="AC342" s="44"/>
      <c r="AD342" s="44"/>
      <c r="AE342" s="44"/>
      <c r="AF342" s="410"/>
      <c r="AG342" s="44"/>
      <c r="AH342" s="44"/>
      <c r="AI342" s="392"/>
      <c r="AJ342" s="392"/>
      <c r="AK342" s="392" t="s">
        <v>7079</v>
      </c>
      <c r="AL342" s="392" t="s">
        <v>7080</v>
      </c>
      <c r="AM342" s="44" t="s">
        <v>7084</v>
      </c>
      <c r="AN342" s="311" t="s">
        <v>7085</v>
      </c>
      <c r="AO342" s="44" t="s">
        <v>9457</v>
      </c>
      <c r="AP342" s="44" t="s">
        <v>9051</v>
      </c>
      <c r="AQ342" s="44" t="s">
        <v>7086</v>
      </c>
      <c r="AR342" s="44" t="s">
        <v>1153</v>
      </c>
      <c r="AS342" s="44" t="s">
        <v>4298</v>
      </c>
      <c r="AT342" s="44" t="s">
        <v>1153</v>
      </c>
      <c r="AU342" s="44" t="s">
        <v>4298</v>
      </c>
      <c r="AV342" s="44" t="s">
        <v>1153</v>
      </c>
      <c r="AW342" s="44" t="s">
        <v>4298</v>
      </c>
      <c r="AX342" s="44" t="s">
        <v>1153</v>
      </c>
      <c r="AY342" s="44" t="s">
        <v>4298</v>
      </c>
      <c r="AZ342" s="269" t="s">
        <v>3069</v>
      </c>
      <c r="BA342" s="336">
        <v>44580</v>
      </c>
      <c r="BB342" s="269" t="s">
        <v>903</v>
      </c>
      <c r="BC342" s="340"/>
      <c r="BD342" s="332"/>
      <c r="BE342" s="332"/>
      <c r="BF342" s="332"/>
      <c r="BG342" s="332"/>
      <c r="BH342" s="280" t="s">
        <v>956</v>
      </c>
      <c r="BI342" s="340"/>
      <c r="BJ342" s="340"/>
      <c r="BO342" s="141" t="s">
        <v>5338</v>
      </c>
      <c r="BP342" s="405" t="s">
        <v>5339</v>
      </c>
      <c r="BQ342" s="405" t="s">
        <v>5344</v>
      </c>
      <c r="BR342" s="405"/>
    </row>
    <row r="343" spans="1:70" s="298" customFormat="1" ht="115.5" hidden="1" customHeight="1">
      <c r="A343" s="342" t="s">
        <v>1587</v>
      </c>
      <c r="B343" s="253" t="s">
        <v>1325</v>
      </c>
      <c r="C343" s="328">
        <v>43630</v>
      </c>
      <c r="D343" s="328" t="s">
        <v>4307</v>
      </c>
      <c r="E343" s="342" t="s">
        <v>1069</v>
      </c>
      <c r="F343" s="404" t="s">
        <v>7087</v>
      </c>
      <c r="G343" s="273" t="s">
        <v>717</v>
      </c>
      <c r="H343" s="44" t="s">
        <v>718</v>
      </c>
      <c r="I343" s="44" t="s">
        <v>9052</v>
      </c>
      <c r="J343" s="327" t="s">
        <v>484</v>
      </c>
      <c r="K343" s="345">
        <v>1</v>
      </c>
      <c r="L343" s="829">
        <v>43620</v>
      </c>
      <c r="M343" s="829">
        <v>43672</v>
      </c>
      <c r="N343" s="275">
        <f t="shared" si="11"/>
        <v>8</v>
      </c>
      <c r="O343" s="389">
        <v>1</v>
      </c>
      <c r="P343" s="402" t="s">
        <v>48</v>
      </c>
      <c r="Q343" s="402" t="s">
        <v>29</v>
      </c>
      <c r="R343" s="44" t="s">
        <v>780</v>
      </c>
      <c r="S343" s="387">
        <f t="shared" si="10"/>
        <v>316</v>
      </c>
      <c r="T343" s="402"/>
      <c r="U343" s="402"/>
      <c r="V343" s="402" t="s">
        <v>937</v>
      </c>
      <c r="W343" s="402" t="s">
        <v>937</v>
      </c>
      <c r="X343" s="402" t="s">
        <v>937</v>
      </c>
      <c r="Y343" s="402" t="s">
        <v>937</v>
      </c>
      <c r="Z343" s="402" t="s">
        <v>937</v>
      </c>
      <c r="AA343" s="44" t="s">
        <v>937</v>
      </c>
      <c r="AB343" s="44" t="s">
        <v>936</v>
      </c>
      <c r="AC343" s="44" t="s">
        <v>940</v>
      </c>
      <c r="AD343" s="44" t="s">
        <v>7088</v>
      </c>
      <c r="AE343" s="392" t="s">
        <v>1120</v>
      </c>
      <c r="AF343" s="392" t="s">
        <v>1814</v>
      </c>
      <c r="AG343" s="392" t="s">
        <v>1824</v>
      </c>
      <c r="AH343" s="392" t="s">
        <v>1814</v>
      </c>
      <c r="AI343" s="392" t="s">
        <v>1824</v>
      </c>
      <c r="AJ343" s="392" t="s">
        <v>1824</v>
      </c>
      <c r="AK343" s="392" t="s">
        <v>1824</v>
      </c>
      <c r="AL343" s="392" t="s">
        <v>2622</v>
      </c>
      <c r="AM343" s="392" t="s">
        <v>1824</v>
      </c>
      <c r="AN343" s="392" t="s">
        <v>2622</v>
      </c>
      <c r="AO343" s="392" t="s">
        <v>1824</v>
      </c>
      <c r="AP343" s="392" t="s">
        <v>1153</v>
      </c>
      <c r="AQ343" s="392" t="s">
        <v>1824</v>
      </c>
      <c r="AR343" s="392" t="s">
        <v>1153</v>
      </c>
      <c r="AS343" s="392" t="s">
        <v>1824</v>
      </c>
      <c r="AT343" s="392" t="s">
        <v>1153</v>
      </c>
      <c r="AU343" s="392" t="s">
        <v>1824</v>
      </c>
      <c r="AV343" s="392" t="s">
        <v>1153</v>
      </c>
      <c r="AW343" s="392" t="s">
        <v>1824</v>
      </c>
      <c r="AX343" s="392" t="s">
        <v>1153</v>
      </c>
      <c r="AY343" s="392" t="s">
        <v>1824</v>
      </c>
      <c r="AZ343" s="269" t="s">
        <v>781</v>
      </c>
      <c r="BA343" s="336">
        <v>43829</v>
      </c>
      <c r="BB343" s="269" t="s">
        <v>903</v>
      </c>
      <c r="BC343" s="345"/>
      <c r="BD343" s="332"/>
      <c r="BE343" s="332"/>
      <c r="BF343" s="332"/>
      <c r="BG343" s="332"/>
      <c r="BH343" s="280" t="s">
        <v>956</v>
      </c>
      <c r="BI343" s="340"/>
      <c r="BJ343" s="340"/>
      <c r="BO343" s="253" t="s">
        <v>5270</v>
      </c>
      <c r="BP343" s="405" t="s">
        <v>5346</v>
      </c>
      <c r="BQ343" s="405" t="s">
        <v>5347</v>
      </c>
      <c r="BR343" s="405"/>
    </row>
    <row r="344" spans="1:70" s="298" customFormat="1" ht="115.5" hidden="1" customHeight="1">
      <c r="A344" s="342" t="s">
        <v>1588</v>
      </c>
      <c r="B344" s="253" t="s">
        <v>1325</v>
      </c>
      <c r="C344" s="328">
        <v>43630</v>
      </c>
      <c r="D344" s="328" t="s">
        <v>4307</v>
      </c>
      <c r="E344" s="342" t="s">
        <v>1069</v>
      </c>
      <c r="F344" s="404" t="s">
        <v>7087</v>
      </c>
      <c r="G344" s="273" t="s">
        <v>717</v>
      </c>
      <c r="H344" s="44" t="s">
        <v>718</v>
      </c>
      <c r="I344" s="44" t="s">
        <v>9052</v>
      </c>
      <c r="J344" s="327" t="s">
        <v>719</v>
      </c>
      <c r="K344" s="345">
        <v>1</v>
      </c>
      <c r="L344" s="829">
        <v>43634</v>
      </c>
      <c r="M344" s="829">
        <v>43672</v>
      </c>
      <c r="N344" s="275">
        <f t="shared" si="11"/>
        <v>6</v>
      </c>
      <c r="O344" s="389">
        <v>1</v>
      </c>
      <c r="P344" s="402" t="s">
        <v>48</v>
      </c>
      <c r="Q344" s="402" t="s">
        <v>29</v>
      </c>
      <c r="R344" s="44" t="s">
        <v>780</v>
      </c>
      <c r="S344" s="387">
        <f t="shared" si="10"/>
        <v>316</v>
      </c>
      <c r="T344" s="402"/>
      <c r="U344" s="402"/>
      <c r="V344" s="402" t="s">
        <v>937</v>
      </c>
      <c r="W344" s="402" t="s">
        <v>937</v>
      </c>
      <c r="X344" s="402" t="s">
        <v>937</v>
      </c>
      <c r="Y344" s="402" t="s">
        <v>937</v>
      </c>
      <c r="Z344" s="402" t="s">
        <v>937</v>
      </c>
      <c r="AA344" s="44" t="s">
        <v>937</v>
      </c>
      <c r="AB344" s="44" t="s">
        <v>936</v>
      </c>
      <c r="AC344" s="44" t="s">
        <v>940</v>
      </c>
      <c r="AD344" s="44" t="s">
        <v>7088</v>
      </c>
      <c r="AE344" s="392" t="s">
        <v>1120</v>
      </c>
      <c r="AF344" s="392" t="s">
        <v>1814</v>
      </c>
      <c r="AG344" s="392" t="s">
        <v>1824</v>
      </c>
      <c r="AH344" s="392" t="s">
        <v>1814</v>
      </c>
      <c r="AI344" s="392" t="s">
        <v>1824</v>
      </c>
      <c r="AJ344" s="392" t="s">
        <v>1824</v>
      </c>
      <c r="AK344" s="392" t="s">
        <v>1824</v>
      </c>
      <c r="AL344" s="392" t="s">
        <v>2622</v>
      </c>
      <c r="AM344" s="392" t="s">
        <v>1824</v>
      </c>
      <c r="AN344" s="392" t="s">
        <v>2622</v>
      </c>
      <c r="AO344" s="392" t="s">
        <v>1824</v>
      </c>
      <c r="AP344" s="392" t="s">
        <v>1153</v>
      </c>
      <c r="AQ344" s="392" t="s">
        <v>1824</v>
      </c>
      <c r="AR344" s="392" t="s">
        <v>1153</v>
      </c>
      <c r="AS344" s="392" t="s">
        <v>1824</v>
      </c>
      <c r="AT344" s="392" t="s">
        <v>1153</v>
      </c>
      <c r="AU344" s="392" t="s">
        <v>1824</v>
      </c>
      <c r="AV344" s="392" t="s">
        <v>1153</v>
      </c>
      <c r="AW344" s="392" t="s">
        <v>1824</v>
      </c>
      <c r="AX344" s="392" t="s">
        <v>1153</v>
      </c>
      <c r="AY344" s="392" t="s">
        <v>1824</v>
      </c>
      <c r="AZ344" s="269" t="s">
        <v>781</v>
      </c>
      <c r="BA344" s="336">
        <v>43829</v>
      </c>
      <c r="BB344" s="269" t="s">
        <v>903</v>
      </c>
      <c r="BC344" s="345"/>
      <c r="BD344" s="332"/>
      <c r="BE344" s="332"/>
      <c r="BF344" s="332"/>
      <c r="BG344" s="332"/>
      <c r="BH344" s="280" t="s">
        <v>956</v>
      </c>
      <c r="BI344" s="340"/>
      <c r="BJ344" s="340"/>
      <c r="BO344" s="253" t="s">
        <v>5270</v>
      </c>
      <c r="BP344" s="405" t="s">
        <v>5346</v>
      </c>
      <c r="BQ344" s="405" t="s">
        <v>5347</v>
      </c>
      <c r="BR344" s="405"/>
    </row>
    <row r="345" spans="1:70" s="298" customFormat="1" ht="115.5" hidden="1" customHeight="1">
      <c r="A345" s="342" t="s">
        <v>1589</v>
      </c>
      <c r="B345" s="253" t="s">
        <v>1325</v>
      </c>
      <c r="C345" s="328">
        <v>43630</v>
      </c>
      <c r="D345" s="328" t="s">
        <v>4307</v>
      </c>
      <c r="E345" s="342" t="s">
        <v>1069</v>
      </c>
      <c r="F345" s="404" t="s">
        <v>7087</v>
      </c>
      <c r="G345" s="273" t="s">
        <v>717</v>
      </c>
      <c r="H345" s="44" t="s">
        <v>718</v>
      </c>
      <c r="I345" s="44" t="s">
        <v>720</v>
      </c>
      <c r="J345" s="327" t="s">
        <v>484</v>
      </c>
      <c r="K345" s="345">
        <v>1</v>
      </c>
      <c r="L345" s="829">
        <v>43620</v>
      </c>
      <c r="M345" s="829">
        <v>43672</v>
      </c>
      <c r="N345" s="275">
        <f t="shared" si="11"/>
        <v>8</v>
      </c>
      <c r="O345" s="389">
        <v>1</v>
      </c>
      <c r="P345" s="402" t="s">
        <v>48</v>
      </c>
      <c r="Q345" s="402" t="s">
        <v>29</v>
      </c>
      <c r="R345" s="44" t="s">
        <v>7089</v>
      </c>
      <c r="S345" s="387">
        <f t="shared" si="10"/>
        <v>390</v>
      </c>
      <c r="T345" s="402"/>
      <c r="U345" s="402"/>
      <c r="V345" s="402" t="s">
        <v>937</v>
      </c>
      <c r="W345" s="402" t="s">
        <v>937</v>
      </c>
      <c r="X345" s="402" t="s">
        <v>937</v>
      </c>
      <c r="Y345" s="402" t="s">
        <v>937</v>
      </c>
      <c r="Z345" s="402" t="s">
        <v>937</v>
      </c>
      <c r="AA345" s="44" t="s">
        <v>937</v>
      </c>
      <c r="AB345" s="44" t="s">
        <v>936</v>
      </c>
      <c r="AC345" s="44" t="s">
        <v>940</v>
      </c>
      <c r="AD345" s="44" t="s">
        <v>7090</v>
      </c>
      <c r="AE345" s="44" t="s">
        <v>7091</v>
      </c>
      <c r="AF345" s="44" t="s">
        <v>1820</v>
      </c>
      <c r="AG345" s="44" t="s">
        <v>1822</v>
      </c>
      <c r="AH345" s="44" t="s">
        <v>1820</v>
      </c>
      <c r="AI345" s="44" t="s">
        <v>1822</v>
      </c>
      <c r="AJ345" s="44" t="s">
        <v>1822</v>
      </c>
      <c r="AK345" s="44" t="s">
        <v>1822</v>
      </c>
      <c r="AL345" s="44" t="s">
        <v>2622</v>
      </c>
      <c r="AM345" s="44" t="s">
        <v>1822</v>
      </c>
      <c r="AN345" s="44" t="s">
        <v>2622</v>
      </c>
      <c r="AO345" s="44" t="s">
        <v>1822</v>
      </c>
      <c r="AP345" s="44" t="s">
        <v>1153</v>
      </c>
      <c r="AQ345" s="44" t="s">
        <v>1822</v>
      </c>
      <c r="AR345" s="44" t="s">
        <v>1153</v>
      </c>
      <c r="AS345" s="44" t="s">
        <v>1822</v>
      </c>
      <c r="AT345" s="44" t="s">
        <v>1153</v>
      </c>
      <c r="AU345" s="44" t="s">
        <v>1822</v>
      </c>
      <c r="AV345" s="44" t="s">
        <v>1153</v>
      </c>
      <c r="AW345" s="44" t="s">
        <v>1822</v>
      </c>
      <c r="AX345" s="44" t="s">
        <v>1153</v>
      </c>
      <c r="AY345" s="44" t="s">
        <v>1822</v>
      </c>
      <c r="AZ345" s="269" t="s">
        <v>781</v>
      </c>
      <c r="BA345" s="336">
        <v>43934</v>
      </c>
      <c r="BB345" s="269" t="s">
        <v>903</v>
      </c>
      <c r="BC345" s="340"/>
      <c r="BD345" s="332"/>
      <c r="BE345" s="332"/>
      <c r="BF345" s="332"/>
      <c r="BG345" s="332"/>
      <c r="BH345" s="280" t="s">
        <v>956</v>
      </c>
      <c r="BI345" s="340"/>
      <c r="BJ345" s="340"/>
      <c r="BO345" s="253" t="s">
        <v>5270</v>
      </c>
      <c r="BP345" s="405" t="s">
        <v>5346</v>
      </c>
      <c r="BQ345" s="405" t="s">
        <v>5347</v>
      </c>
      <c r="BR345" s="405"/>
    </row>
    <row r="346" spans="1:70" s="298" customFormat="1" ht="115.5" hidden="1" customHeight="1">
      <c r="A346" s="342" t="s">
        <v>1590</v>
      </c>
      <c r="B346" s="253" t="s">
        <v>1325</v>
      </c>
      <c r="C346" s="328">
        <v>43630</v>
      </c>
      <c r="D346" s="328" t="s">
        <v>4307</v>
      </c>
      <c r="E346" s="342" t="s">
        <v>1069</v>
      </c>
      <c r="F346" s="404" t="s">
        <v>7087</v>
      </c>
      <c r="G346" s="273" t="s">
        <v>717</v>
      </c>
      <c r="H346" s="44" t="s">
        <v>718</v>
      </c>
      <c r="I346" s="44" t="s">
        <v>720</v>
      </c>
      <c r="J346" s="327" t="s">
        <v>719</v>
      </c>
      <c r="K346" s="345">
        <v>1</v>
      </c>
      <c r="L346" s="829">
        <v>43620</v>
      </c>
      <c r="M346" s="829">
        <v>43693</v>
      </c>
      <c r="N346" s="275">
        <f t="shared" si="11"/>
        <v>11</v>
      </c>
      <c r="O346" s="389">
        <v>1</v>
      </c>
      <c r="P346" s="402" t="s">
        <v>29</v>
      </c>
      <c r="Q346" s="402" t="s">
        <v>1137</v>
      </c>
      <c r="R346" s="44" t="s">
        <v>810</v>
      </c>
      <c r="S346" s="387">
        <f t="shared" si="10"/>
        <v>296</v>
      </c>
      <c r="T346" s="402"/>
      <c r="U346" s="402"/>
      <c r="V346" s="402" t="s">
        <v>937</v>
      </c>
      <c r="W346" s="402" t="s">
        <v>937</v>
      </c>
      <c r="X346" s="402" t="s">
        <v>937</v>
      </c>
      <c r="Y346" s="402" t="s">
        <v>937</v>
      </c>
      <c r="Z346" s="402" t="s">
        <v>937</v>
      </c>
      <c r="AA346" s="44" t="s">
        <v>937</v>
      </c>
      <c r="AB346" s="44" t="s">
        <v>936</v>
      </c>
      <c r="AC346" s="44" t="s">
        <v>940</v>
      </c>
      <c r="AD346" s="44" t="s">
        <v>1138</v>
      </c>
      <c r="AE346" s="44" t="s">
        <v>1138</v>
      </c>
      <c r="AF346" s="44" t="s">
        <v>1819</v>
      </c>
      <c r="AG346" s="44" t="s">
        <v>1823</v>
      </c>
      <c r="AH346" s="44" t="s">
        <v>1819</v>
      </c>
      <c r="AI346" s="44" t="s">
        <v>1823</v>
      </c>
      <c r="AJ346" s="44" t="s">
        <v>1823</v>
      </c>
      <c r="AK346" s="44" t="s">
        <v>1823</v>
      </c>
      <c r="AL346" s="44" t="s">
        <v>2622</v>
      </c>
      <c r="AM346" s="44" t="s">
        <v>3656</v>
      </c>
      <c r="AN346" s="44" t="s">
        <v>2622</v>
      </c>
      <c r="AO346" s="44" t="s">
        <v>3656</v>
      </c>
      <c r="AP346" s="44" t="s">
        <v>1153</v>
      </c>
      <c r="AQ346" s="44" t="s">
        <v>3656</v>
      </c>
      <c r="AR346" s="44" t="s">
        <v>1153</v>
      </c>
      <c r="AS346" s="44" t="s">
        <v>3656</v>
      </c>
      <c r="AT346" s="44" t="s">
        <v>1153</v>
      </c>
      <c r="AU346" s="44" t="s">
        <v>3656</v>
      </c>
      <c r="AV346" s="44" t="s">
        <v>1153</v>
      </c>
      <c r="AW346" s="44" t="s">
        <v>3656</v>
      </c>
      <c r="AX346" s="44" t="s">
        <v>1153</v>
      </c>
      <c r="AY346" s="44" t="s">
        <v>3656</v>
      </c>
      <c r="AZ346" s="269" t="s">
        <v>781</v>
      </c>
      <c r="BA346" s="336">
        <v>43577</v>
      </c>
      <c r="BB346" s="269" t="s">
        <v>903</v>
      </c>
      <c r="BC346" s="345"/>
      <c r="BD346" s="332"/>
      <c r="BE346" s="332"/>
      <c r="BF346" s="332"/>
      <c r="BG346" s="332"/>
      <c r="BH346" s="280" t="s">
        <v>956</v>
      </c>
      <c r="BI346" s="340"/>
      <c r="BJ346" s="340"/>
      <c r="BO346" s="253" t="s">
        <v>5270</v>
      </c>
      <c r="BP346" s="405" t="s">
        <v>5346</v>
      </c>
      <c r="BQ346" s="405" t="s">
        <v>5347</v>
      </c>
      <c r="BR346" s="405"/>
    </row>
    <row r="347" spans="1:70" s="298" customFormat="1" ht="115.5" hidden="1" customHeight="1">
      <c r="A347" s="342" t="s">
        <v>1591</v>
      </c>
      <c r="B347" s="253" t="s">
        <v>1325</v>
      </c>
      <c r="C347" s="328">
        <v>43630</v>
      </c>
      <c r="D347" s="328" t="s">
        <v>4307</v>
      </c>
      <c r="E347" s="342" t="s">
        <v>1069</v>
      </c>
      <c r="F347" s="404" t="s">
        <v>7087</v>
      </c>
      <c r="G347" s="273" t="s">
        <v>717</v>
      </c>
      <c r="H347" s="44" t="s">
        <v>718</v>
      </c>
      <c r="I347" s="44" t="s">
        <v>721</v>
      </c>
      <c r="J347" s="44" t="s">
        <v>722</v>
      </c>
      <c r="K347" s="345">
        <v>1</v>
      </c>
      <c r="L347" s="829">
        <v>43710</v>
      </c>
      <c r="M347" s="829">
        <v>44012</v>
      </c>
      <c r="N347" s="275">
        <f t="shared" si="11"/>
        <v>44</v>
      </c>
      <c r="O347" s="407">
        <v>0</v>
      </c>
      <c r="P347" s="402" t="s">
        <v>29</v>
      </c>
      <c r="Q347" s="402"/>
      <c r="R347" s="44" t="s">
        <v>7092</v>
      </c>
      <c r="S347" s="387">
        <f t="shared" si="10"/>
        <v>374</v>
      </c>
      <c r="T347" s="402"/>
      <c r="U347" s="402"/>
      <c r="V347" s="402" t="s">
        <v>937</v>
      </c>
      <c r="W347" s="402" t="s">
        <v>937</v>
      </c>
      <c r="X347" s="402" t="s">
        <v>937</v>
      </c>
      <c r="Y347" s="402" t="s">
        <v>937</v>
      </c>
      <c r="Z347" s="402" t="s">
        <v>937</v>
      </c>
      <c r="AA347" s="44" t="s">
        <v>937</v>
      </c>
      <c r="AB347" s="44" t="s">
        <v>936</v>
      </c>
      <c r="AC347" s="44" t="s">
        <v>940</v>
      </c>
      <c r="AD347" s="44" t="s">
        <v>7093</v>
      </c>
      <c r="AE347" s="44" t="s">
        <v>7094</v>
      </c>
      <c r="AF347" s="44" t="s">
        <v>7095</v>
      </c>
      <c r="AG347" s="44" t="s">
        <v>7096</v>
      </c>
      <c r="AH347" s="301" t="s">
        <v>1852</v>
      </c>
      <c r="AI347" s="44" t="s">
        <v>7097</v>
      </c>
      <c r="AJ347" s="44" t="s">
        <v>7098</v>
      </c>
      <c r="AK347" s="44" t="s">
        <v>7099</v>
      </c>
      <c r="AL347" s="44" t="s">
        <v>1153</v>
      </c>
      <c r="AM347" s="301" t="s">
        <v>7100</v>
      </c>
      <c r="AN347" s="301" t="s">
        <v>2622</v>
      </c>
      <c r="AO347" s="301" t="s">
        <v>3874</v>
      </c>
      <c r="AP347" s="301" t="s">
        <v>1153</v>
      </c>
      <c r="AQ347" s="301" t="s">
        <v>3874</v>
      </c>
      <c r="AR347" s="301" t="s">
        <v>1153</v>
      </c>
      <c r="AS347" s="301" t="s">
        <v>3874</v>
      </c>
      <c r="AT347" s="301" t="s">
        <v>1153</v>
      </c>
      <c r="AU347" s="301" t="s">
        <v>3874</v>
      </c>
      <c r="AV347" s="301" t="s">
        <v>1153</v>
      </c>
      <c r="AW347" s="301" t="s">
        <v>3874</v>
      </c>
      <c r="AX347" s="301" t="s">
        <v>1153</v>
      </c>
      <c r="AY347" s="301" t="s">
        <v>3874</v>
      </c>
      <c r="AZ347" s="269" t="s">
        <v>957</v>
      </c>
      <c r="BA347" s="336">
        <v>44377</v>
      </c>
      <c r="BB347" s="269" t="s">
        <v>1810</v>
      </c>
      <c r="BC347" s="336">
        <v>44377</v>
      </c>
      <c r="BD347" s="301" t="s">
        <v>4173</v>
      </c>
      <c r="BE347" s="332" t="s">
        <v>9033</v>
      </c>
      <c r="BF347" s="332" t="s">
        <v>1153</v>
      </c>
      <c r="BG347" s="332" t="s">
        <v>1153</v>
      </c>
      <c r="BH347" s="280" t="s">
        <v>4388</v>
      </c>
      <c r="BI347" s="340" t="s">
        <v>2587</v>
      </c>
      <c r="BJ347" s="340" t="s">
        <v>2689</v>
      </c>
      <c r="BO347" s="253" t="s">
        <v>5270</v>
      </c>
      <c r="BP347" s="405" t="s">
        <v>5346</v>
      </c>
      <c r="BQ347" s="405" t="s">
        <v>5347</v>
      </c>
      <c r="BR347" s="405"/>
    </row>
    <row r="348" spans="1:70" s="298" customFormat="1" ht="115.5" hidden="1" customHeight="1">
      <c r="A348" s="342" t="s">
        <v>1592</v>
      </c>
      <c r="B348" s="253" t="s">
        <v>1325</v>
      </c>
      <c r="C348" s="328">
        <v>43630</v>
      </c>
      <c r="D348" s="328" t="s">
        <v>4307</v>
      </c>
      <c r="E348" s="342" t="s">
        <v>1069</v>
      </c>
      <c r="F348" s="404" t="s">
        <v>7087</v>
      </c>
      <c r="G348" s="273" t="s">
        <v>717</v>
      </c>
      <c r="H348" s="44" t="s">
        <v>718</v>
      </c>
      <c r="I348" s="44" t="s">
        <v>723</v>
      </c>
      <c r="J348" s="253" t="s">
        <v>207</v>
      </c>
      <c r="K348" s="345">
        <v>2</v>
      </c>
      <c r="L348" s="829">
        <v>43731</v>
      </c>
      <c r="M348" s="829">
        <v>43830</v>
      </c>
      <c r="N348" s="275">
        <f t="shared" si="11"/>
        <v>15</v>
      </c>
      <c r="O348" s="389">
        <v>2</v>
      </c>
      <c r="P348" s="402" t="s">
        <v>29</v>
      </c>
      <c r="Q348" s="402"/>
      <c r="R348" s="44" t="s">
        <v>7101</v>
      </c>
      <c r="S348" s="387">
        <f t="shared" si="10"/>
        <v>376</v>
      </c>
      <c r="T348" s="402"/>
      <c r="U348" s="402"/>
      <c r="V348" s="402" t="s">
        <v>937</v>
      </c>
      <c r="W348" s="402" t="s">
        <v>937</v>
      </c>
      <c r="X348" s="402" t="s">
        <v>937</v>
      </c>
      <c r="Y348" s="402" t="s">
        <v>937</v>
      </c>
      <c r="Z348" s="402" t="s">
        <v>937</v>
      </c>
      <c r="AA348" s="44" t="s">
        <v>937</v>
      </c>
      <c r="AB348" s="44" t="s">
        <v>936</v>
      </c>
      <c r="AC348" s="44" t="s">
        <v>940</v>
      </c>
      <c r="AD348" s="325" t="s">
        <v>7102</v>
      </c>
      <c r="AE348" s="325" t="s">
        <v>7103</v>
      </c>
      <c r="AF348" s="44" t="s">
        <v>1820</v>
      </c>
      <c r="AG348" s="44" t="s">
        <v>1822</v>
      </c>
      <c r="AH348" s="44" t="s">
        <v>1820</v>
      </c>
      <c r="AI348" s="44" t="s">
        <v>1822</v>
      </c>
      <c r="AJ348" s="44" t="s">
        <v>1822</v>
      </c>
      <c r="AK348" s="44" t="s">
        <v>1822</v>
      </c>
      <c r="AL348" s="44" t="s">
        <v>2622</v>
      </c>
      <c r="AM348" s="44" t="s">
        <v>1822</v>
      </c>
      <c r="AN348" s="44" t="s">
        <v>2622</v>
      </c>
      <c r="AO348" s="44" t="s">
        <v>1822</v>
      </c>
      <c r="AP348" s="44" t="s">
        <v>1153</v>
      </c>
      <c r="AQ348" s="44" t="s">
        <v>1822</v>
      </c>
      <c r="AR348" s="44" t="s">
        <v>1153</v>
      </c>
      <c r="AS348" s="44" t="s">
        <v>1822</v>
      </c>
      <c r="AT348" s="44" t="s">
        <v>1153</v>
      </c>
      <c r="AU348" s="44" t="s">
        <v>1822</v>
      </c>
      <c r="AV348" s="44" t="s">
        <v>1153</v>
      </c>
      <c r="AW348" s="44" t="s">
        <v>1822</v>
      </c>
      <c r="AX348" s="44" t="s">
        <v>1153</v>
      </c>
      <c r="AY348" s="44" t="s">
        <v>1822</v>
      </c>
      <c r="AZ348" s="269" t="s">
        <v>781</v>
      </c>
      <c r="BA348" s="336">
        <v>43943</v>
      </c>
      <c r="BB348" s="269" t="s">
        <v>903</v>
      </c>
      <c r="BC348" s="340"/>
      <c r="BD348" s="332"/>
      <c r="BE348" s="332"/>
      <c r="BF348" s="332"/>
      <c r="BG348" s="332"/>
      <c r="BH348" s="280" t="s">
        <v>956</v>
      </c>
      <c r="BI348" s="340"/>
      <c r="BJ348" s="340"/>
      <c r="BO348" s="253" t="s">
        <v>5270</v>
      </c>
      <c r="BP348" s="405" t="s">
        <v>5346</v>
      </c>
      <c r="BQ348" s="405" t="s">
        <v>5347</v>
      </c>
      <c r="BR348" s="405"/>
    </row>
    <row r="349" spans="1:70" s="298" customFormat="1" ht="115.5" hidden="1" customHeight="1">
      <c r="A349" s="342" t="s">
        <v>1593</v>
      </c>
      <c r="B349" s="253" t="s">
        <v>1325</v>
      </c>
      <c r="C349" s="328">
        <v>43630</v>
      </c>
      <c r="D349" s="328" t="s">
        <v>4307</v>
      </c>
      <c r="E349" s="342" t="s">
        <v>1069</v>
      </c>
      <c r="F349" s="404" t="s">
        <v>7087</v>
      </c>
      <c r="G349" s="273" t="s">
        <v>717</v>
      </c>
      <c r="H349" s="44" t="s">
        <v>718</v>
      </c>
      <c r="I349" s="44" t="s">
        <v>724</v>
      </c>
      <c r="J349" s="44" t="s">
        <v>725</v>
      </c>
      <c r="K349" s="345">
        <v>1</v>
      </c>
      <c r="L349" s="829">
        <v>43892</v>
      </c>
      <c r="M349" s="829">
        <v>44012</v>
      </c>
      <c r="N349" s="275">
        <f t="shared" si="11"/>
        <v>18</v>
      </c>
      <c r="O349" s="407">
        <v>0</v>
      </c>
      <c r="P349" s="402" t="s">
        <v>29</v>
      </c>
      <c r="Q349" s="402"/>
      <c r="R349" s="44" t="s">
        <v>7092</v>
      </c>
      <c r="S349" s="387">
        <f t="shared" si="10"/>
        <v>374</v>
      </c>
      <c r="T349" s="402"/>
      <c r="U349" s="402"/>
      <c r="V349" s="402" t="s">
        <v>937</v>
      </c>
      <c r="W349" s="402" t="s">
        <v>937</v>
      </c>
      <c r="X349" s="402" t="s">
        <v>937</v>
      </c>
      <c r="Y349" s="402" t="s">
        <v>937</v>
      </c>
      <c r="Z349" s="402" t="s">
        <v>937</v>
      </c>
      <c r="AA349" s="44" t="s">
        <v>937</v>
      </c>
      <c r="AB349" s="44" t="s">
        <v>936</v>
      </c>
      <c r="AC349" s="44" t="s">
        <v>940</v>
      </c>
      <c r="AD349" s="44" t="s">
        <v>7093</v>
      </c>
      <c r="AE349" s="325" t="s">
        <v>9053</v>
      </c>
      <c r="AF349" s="325" t="s">
        <v>9054</v>
      </c>
      <c r="AG349" s="325" t="s">
        <v>7104</v>
      </c>
      <c r="AH349" s="141" t="s">
        <v>9055</v>
      </c>
      <c r="AI349" s="325" t="s">
        <v>7105</v>
      </c>
      <c r="AJ349" s="325" t="s">
        <v>9056</v>
      </c>
      <c r="AK349" s="325" t="s">
        <v>7106</v>
      </c>
      <c r="AL349" s="44" t="s">
        <v>1153</v>
      </c>
      <c r="AM349" s="301" t="s">
        <v>7107</v>
      </c>
      <c r="AN349" s="301" t="s">
        <v>2622</v>
      </c>
      <c r="AO349" s="301" t="s">
        <v>3874</v>
      </c>
      <c r="AP349" s="301" t="s">
        <v>1153</v>
      </c>
      <c r="AQ349" s="301" t="s">
        <v>3874</v>
      </c>
      <c r="AR349" s="301" t="s">
        <v>1153</v>
      </c>
      <c r="AS349" s="301" t="s">
        <v>3874</v>
      </c>
      <c r="AT349" s="301" t="s">
        <v>1153</v>
      </c>
      <c r="AU349" s="301" t="s">
        <v>3874</v>
      </c>
      <c r="AV349" s="301" t="s">
        <v>1153</v>
      </c>
      <c r="AW349" s="301" t="s">
        <v>3874</v>
      </c>
      <c r="AX349" s="301" t="s">
        <v>1153</v>
      </c>
      <c r="AY349" s="301" t="s">
        <v>3874</v>
      </c>
      <c r="AZ349" s="269" t="s">
        <v>957</v>
      </c>
      <c r="BA349" s="336">
        <v>44377</v>
      </c>
      <c r="BB349" s="269" t="s">
        <v>1810</v>
      </c>
      <c r="BC349" s="336">
        <v>44377</v>
      </c>
      <c r="BD349" s="301" t="s">
        <v>4173</v>
      </c>
      <c r="BE349" s="332" t="s">
        <v>9033</v>
      </c>
      <c r="BF349" s="332" t="s">
        <v>1153</v>
      </c>
      <c r="BG349" s="332" t="s">
        <v>1153</v>
      </c>
      <c r="BH349" s="280" t="s">
        <v>4388</v>
      </c>
      <c r="BI349" s="340" t="s">
        <v>2587</v>
      </c>
      <c r="BJ349" s="340" t="s">
        <v>2689</v>
      </c>
      <c r="BO349" s="253" t="s">
        <v>5270</v>
      </c>
      <c r="BP349" s="405" t="s">
        <v>5346</v>
      </c>
      <c r="BQ349" s="405" t="s">
        <v>5347</v>
      </c>
      <c r="BR349" s="405"/>
    </row>
    <row r="350" spans="1:70" s="298" customFormat="1" ht="115.5" hidden="1" customHeight="1">
      <c r="A350" s="342" t="s">
        <v>1594</v>
      </c>
      <c r="B350" s="253" t="s">
        <v>1325</v>
      </c>
      <c r="C350" s="328">
        <v>43630</v>
      </c>
      <c r="D350" s="328" t="s">
        <v>4307</v>
      </c>
      <c r="E350" s="342" t="s">
        <v>1069</v>
      </c>
      <c r="F350" s="404" t="s">
        <v>7087</v>
      </c>
      <c r="G350" s="273" t="s">
        <v>717</v>
      </c>
      <c r="H350" s="44" t="s">
        <v>726</v>
      </c>
      <c r="I350" s="44" t="s">
        <v>727</v>
      </c>
      <c r="J350" s="253" t="s">
        <v>580</v>
      </c>
      <c r="K350" s="345">
        <v>1</v>
      </c>
      <c r="L350" s="829">
        <v>43588</v>
      </c>
      <c r="M350" s="829">
        <v>43672</v>
      </c>
      <c r="N350" s="275">
        <f t="shared" si="11"/>
        <v>12</v>
      </c>
      <c r="O350" s="389">
        <v>1</v>
      </c>
      <c r="P350" s="402" t="s">
        <v>48</v>
      </c>
      <c r="Q350" s="402"/>
      <c r="R350" s="44" t="s">
        <v>2792</v>
      </c>
      <c r="S350" s="387">
        <f t="shared" si="10"/>
        <v>201</v>
      </c>
      <c r="T350" s="402"/>
      <c r="U350" s="402"/>
      <c r="V350" s="402" t="s">
        <v>937</v>
      </c>
      <c r="W350" s="402" t="s">
        <v>937</v>
      </c>
      <c r="X350" s="402" t="s">
        <v>937</v>
      </c>
      <c r="Y350" s="402" t="s">
        <v>937</v>
      </c>
      <c r="Z350" s="402" t="s">
        <v>937</v>
      </c>
      <c r="AA350" s="44" t="s">
        <v>937</v>
      </c>
      <c r="AB350" s="44" t="s">
        <v>936</v>
      </c>
      <c r="AC350" s="44" t="s">
        <v>940</v>
      </c>
      <c r="AD350" s="44" t="s">
        <v>7108</v>
      </c>
      <c r="AE350" s="44" t="s">
        <v>7109</v>
      </c>
      <c r="AF350" s="44" t="s">
        <v>1820</v>
      </c>
      <c r="AG350" s="44" t="s">
        <v>1822</v>
      </c>
      <c r="AH350" s="44" t="s">
        <v>1820</v>
      </c>
      <c r="AI350" s="44" t="s">
        <v>1822</v>
      </c>
      <c r="AJ350" s="44" t="s">
        <v>1822</v>
      </c>
      <c r="AK350" s="44" t="s">
        <v>1822</v>
      </c>
      <c r="AL350" s="44" t="s">
        <v>2622</v>
      </c>
      <c r="AM350" s="44" t="s">
        <v>1822</v>
      </c>
      <c r="AN350" s="44" t="s">
        <v>2622</v>
      </c>
      <c r="AO350" s="44" t="s">
        <v>1822</v>
      </c>
      <c r="AP350" s="44" t="s">
        <v>1153</v>
      </c>
      <c r="AQ350" s="44" t="s">
        <v>1822</v>
      </c>
      <c r="AR350" s="44" t="s">
        <v>1153</v>
      </c>
      <c r="AS350" s="44" t="s">
        <v>1822</v>
      </c>
      <c r="AT350" s="44" t="s">
        <v>1153</v>
      </c>
      <c r="AU350" s="44" t="s">
        <v>1822</v>
      </c>
      <c r="AV350" s="44" t="s">
        <v>1153</v>
      </c>
      <c r="AW350" s="44" t="s">
        <v>1822</v>
      </c>
      <c r="AX350" s="44" t="s">
        <v>1153</v>
      </c>
      <c r="AY350" s="44" t="s">
        <v>1822</v>
      </c>
      <c r="AZ350" s="269" t="s">
        <v>781</v>
      </c>
      <c r="BA350" s="336">
        <v>43934</v>
      </c>
      <c r="BB350" s="269" t="s">
        <v>903</v>
      </c>
      <c r="BC350" s="340"/>
      <c r="BD350" s="332"/>
      <c r="BE350" s="332"/>
      <c r="BF350" s="332"/>
      <c r="BG350" s="332"/>
      <c r="BH350" s="280" t="s">
        <v>956</v>
      </c>
      <c r="BI350" s="340"/>
      <c r="BJ350" s="340"/>
      <c r="BO350" s="253" t="s">
        <v>5270</v>
      </c>
      <c r="BP350" s="405" t="s">
        <v>5346</v>
      </c>
      <c r="BQ350" s="405" t="s">
        <v>5347</v>
      </c>
      <c r="BR350" s="405"/>
    </row>
    <row r="351" spans="1:70" s="298" customFormat="1" ht="115.5" hidden="1" customHeight="1">
      <c r="A351" s="342" t="s">
        <v>1595</v>
      </c>
      <c r="B351" s="253" t="s">
        <v>1325</v>
      </c>
      <c r="C351" s="328">
        <v>43630</v>
      </c>
      <c r="D351" s="328" t="s">
        <v>4307</v>
      </c>
      <c r="E351" s="342" t="s">
        <v>1069</v>
      </c>
      <c r="F351" s="404" t="s">
        <v>7087</v>
      </c>
      <c r="G351" s="273" t="s">
        <v>717</v>
      </c>
      <c r="H351" s="44" t="s">
        <v>726</v>
      </c>
      <c r="I351" s="44" t="s">
        <v>728</v>
      </c>
      <c r="J351" s="253" t="s">
        <v>580</v>
      </c>
      <c r="K351" s="345">
        <v>1</v>
      </c>
      <c r="L351" s="829">
        <v>43588</v>
      </c>
      <c r="M351" s="829">
        <v>43672</v>
      </c>
      <c r="N351" s="275">
        <f t="shared" si="11"/>
        <v>12</v>
      </c>
      <c r="O351" s="389">
        <v>1</v>
      </c>
      <c r="P351" s="402" t="s">
        <v>48</v>
      </c>
      <c r="Q351" s="402"/>
      <c r="R351" s="44" t="s">
        <v>7110</v>
      </c>
      <c r="S351" s="387">
        <f t="shared" si="10"/>
        <v>271</v>
      </c>
      <c r="T351" s="402"/>
      <c r="U351" s="402"/>
      <c r="V351" s="402" t="s">
        <v>937</v>
      </c>
      <c r="W351" s="402" t="s">
        <v>937</v>
      </c>
      <c r="X351" s="402" t="s">
        <v>937</v>
      </c>
      <c r="Y351" s="402" t="s">
        <v>937</v>
      </c>
      <c r="Z351" s="402" t="s">
        <v>937</v>
      </c>
      <c r="AA351" s="44" t="s">
        <v>937</v>
      </c>
      <c r="AB351" s="44" t="s">
        <v>936</v>
      </c>
      <c r="AC351" s="44" t="s">
        <v>940</v>
      </c>
      <c r="AD351" s="44" t="s">
        <v>7108</v>
      </c>
      <c r="AE351" s="44" t="s">
        <v>7111</v>
      </c>
      <c r="AF351" s="44" t="s">
        <v>9057</v>
      </c>
      <c r="AG351" s="44" t="s">
        <v>7112</v>
      </c>
      <c r="AH351" s="297" t="s">
        <v>1816</v>
      </c>
      <c r="AI351" s="44" t="s">
        <v>1812</v>
      </c>
      <c r="AJ351" s="44" t="s">
        <v>1812</v>
      </c>
      <c r="AK351" s="44" t="s">
        <v>1812</v>
      </c>
      <c r="AL351" s="44" t="s">
        <v>2622</v>
      </c>
      <c r="AM351" s="44" t="s">
        <v>1812</v>
      </c>
      <c r="AN351" s="44" t="s">
        <v>2622</v>
      </c>
      <c r="AO351" s="44" t="s">
        <v>1812</v>
      </c>
      <c r="AP351" s="44" t="s">
        <v>1153</v>
      </c>
      <c r="AQ351" s="44" t="s">
        <v>1812</v>
      </c>
      <c r="AR351" s="44" t="s">
        <v>1153</v>
      </c>
      <c r="AS351" s="44" t="s">
        <v>1812</v>
      </c>
      <c r="AT351" s="44" t="s">
        <v>1153</v>
      </c>
      <c r="AU351" s="44" t="s">
        <v>1812</v>
      </c>
      <c r="AV351" s="44" t="s">
        <v>1153</v>
      </c>
      <c r="AW351" s="44" t="s">
        <v>1812</v>
      </c>
      <c r="AX351" s="44" t="s">
        <v>1153</v>
      </c>
      <c r="AY351" s="44" t="s">
        <v>1812</v>
      </c>
      <c r="AZ351" s="269" t="s">
        <v>902</v>
      </c>
      <c r="BA351" s="336">
        <v>44025</v>
      </c>
      <c r="BB351" s="269" t="s">
        <v>903</v>
      </c>
      <c r="BC351" s="340"/>
      <c r="BD351" s="332"/>
      <c r="BE351" s="332"/>
      <c r="BF351" s="332"/>
      <c r="BG351" s="332"/>
      <c r="BH351" s="280" t="s">
        <v>956</v>
      </c>
      <c r="BI351" s="340"/>
      <c r="BJ351" s="340"/>
      <c r="BO351" s="253" t="s">
        <v>5270</v>
      </c>
      <c r="BP351" s="405" t="s">
        <v>5346</v>
      </c>
      <c r="BQ351" s="405" t="s">
        <v>5347</v>
      </c>
      <c r="BR351" s="405"/>
    </row>
    <row r="352" spans="1:70" s="298" customFormat="1" ht="115.5" hidden="1" customHeight="1">
      <c r="A352" s="342" t="s">
        <v>1596</v>
      </c>
      <c r="B352" s="253" t="s">
        <v>1325</v>
      </c>
      <c r="C352" s="328">
        <v>43630</v>
      </c>
      <c r="D352" s="328" t="s">
        <v>4307</v>
      </c>
      <c r="E352" s="342" t="s">
        <v>1069</v>
      </c>
      <c r="F352" s="404" t="s">
        <v>7087</v>
      </c>
      <c r="G352" s="273" t="s">
        <v>717</v>
      </c>
      <c r="H352" s="44" t="s">
        <v>726</v>
      </c>
      <c r="I352" s="44" t="s">
        <v>729</v>
      </c>
      <c r="J352" s="253" t="s">
        <v>580</v>
      </c>
      <c r="K352" s="345">
        <v>1</v>
      </c>
      <c r="L352" s="829">
        <v>43588</v>
      </c>
      <c r="M352" s="829">
        <v>43672</v>
      </c>
      <c r="N352" s="275">
        <f t="shared" si="11"/>
        <v>12</v>
      </c>
      <c r="O352" s="389">
        <v>1</v>
      </c>
      <c r="P352" s="402" t="s">
        <v>48</v>
      </c>
      <c r="Q352" s="402"/>
      <c r="R352" s="44" t="s">
        <v>7113</v>
      </c>
      <c r="S352" s="387">
        <f t="shared" si="10"/>
        <v>270</v>
      </c>
      <c r="T352" s="402"/>
      <c r="U352" s="402"/>
      <c r="V352" s="402" t="s">
        <v>937</v>
      </c>
      <c r="W352" s="402" t="s">
        <v>937</v>
      </c>
      <c r="X352" s="402" t="s">
        <v>937</v>
      </c>
      <c r="Y352" s="402" t="s">
        <v>937</v>
      </c>
      <c r="Z352" s="402" t="s">
        <v>937</v>
      </c>
      <c r="AA352" s="44" t="s">
        <v>937</v>
      </c>
      <c r="AB352" s="44" t="s">
        <v>936</v>
      </c>
      <c r="AC352" s="44" t="s">
        <v>940</v>
      </c>
      <c r="AD352" s="44" t="s">
        <v>7108</v>
      </c>
      <c r="AE352" s="44" t="s">
        <v>7114</v>
      </c>
      <c r="AF352" s="44" t="s">
        <v>9058</v>
      </c>
      <c r="AG352" s="44" t="s">
        <v>7112</v>
      </c>
      <c r="AH352" s="297" t="s">
        <v>1816</v>
      </c>
      <c r="AI352" s="44" t="s">
        <v>1812</v>
      </c>
      <c r="AJ352" s="44" t="s">
        <v>1812</v>
      </c>
      <c r="AK352" s="44" t="s">
        <v>1812</v>
      </c>
      <c r="AL352" s="44" t="s">
        <v>2622</v>
      </c>
      <c r="AM352" s="44" t="s">
        <v>1812</v>
      </c>
      <c r="AN352" s="44" t="s">
        <v>2622</v>
      </c>
      <c r="AO352" s="44" t="s">
        <v>1812</v>
      </c>
      <c r="AP352" s="44" t="s">
        <v>1153</v>
      </c>
      <c r="AQ352" s="44" t="s">
        <v>1812</v>
      </c>
      <c r="AR352" s="44" t="s">
        <v>1153</v>
      </c>
      <c r="AS352" s="44" t="s">
        <v>1812</v>
      </c>
      <c r="AT352" s="44" t="s">
        <v>1153</v>
      </c>
      <c r="AU352" s="44" t="s">
        <v>1812</v>
      </c>
      <c r="AV352" s="44" t="s">
        <v>1153</v>
      </c>
      <c r="AW352" s="44" t="s">
        <v>1812</v>
      </c>
      <c r="AX352" s="44" t="s">
        <v>1153</v>
      </c>
      <c r="AY352" s="44" t="s">
        <v>1812</v>
      </c>
      <c r="AZ352" s="269" t="s">
        <v>902</v>
      </c>
      <c r="BA352" s="336">
        <v>44025</v>
      </c>
      <c r="BB352" s="269" t="s">
        <v>903</v>
      </c>
      <c r="BC352" s="340"/>
      <c r="BD352" s="332"/>
      <c r="BE352" s="332"/>
      <c r="BF352" s="332"/>
      <c r="BG352" s="332"/>
      <c r="BH352" s="280" t="s">
        <v>956</v>
      </c>
      <c r="BI352" s="340"/>
      <c r="BJ352" s="340"/>
      <c r="BO352" s="253" t="s">
        <v>5270</v>
      </c>
      <c r="BP352" s="405" t="s">
        <v>5346</v>
      </c>
      <c r="BQ352" s="405" t="s">
        <v>5347</v>
      </c>
      <c r="BR352" s="405"/>
    </row>
    <row r="353" spans="1:70" s="298" customFormat="1" ht="115.5" hidden="1" customHeight="1">
      <c r="A353" s="342" t="s">
        <v>1597</v>
      </c>
      <c r="B353" s="253" t="s">
        <v>1325</v>
      </c>
      <c r="C353" s="328">
        <v>43630</v>
      </c>
      <c r="D353" s="328" t="s">
        <v>4307</v>
      </c>
      <c r="E353" s="342" t="s">
        <v>1069</v>
      </c>
      <c r="F353" s="404" t="s">
        <v>7087</v>
      </c>
      <c r="G353" s="273" t="s">
        <v>717</v>
      </c>
      <c r="H353" s="44" t="s">
        <v>726</v>
      </c>
      <c r="I353" s="44" t="s">
        <v>730</v>
      </c>
      <c r="J353" s="253" t="s">
        <v>580</v>
      </c>
      <c r="K353" s="345">
        <v>1</v>
      </c>
      <c r="L353" s="829">
        <v>43588</v>
      </c>
      <c r="M353" s="829">
        <v>43672</v>
      </c>
      <c r="N353" s="275">
        <f t="shared" si="11"/>
        <v>12</v>
      </c>
      <c r="O353" s="389">
        <v>1</v>
      </c>
      <c r="P353" s="402" t="s">
        <v>48</v>
      </c>
      <c r="Q353" s="402"/>
      <c r="R353" s="44" t="s">
        <v>7113</v>
      </c>
      <c r="S353" s="387">
        <f t="shared" si="10"/>
        <v>270</v>
      </c>
      <c r="T353" s="402"/>
      <c r="U353" s="402"/>
      <c r="V353" s="402" t="s">
        <v>937</v>
      </c>
      <c r="W353" s="402" t="s">
        <v>937</v>
      </c>
      <c r="X353" s="402" t="s">
        <v>937</v>
      </c>
      <c r="Y353" s="402" t="s">
        <v>937</v>
      </c>
      <c r="Z353" s="402" t="s">
        <v>937</v>
      </c>
      <c r="AA353" s="44" t="s">
        <v>937</v>
      </c>
      <c r="AB353" s="44" t="s">
        <v>936</v>
      </c>
      <c r="AC353" s="44" t="s">
        <v>940</v>
      </c>
      <c r="AD353" s="44" t="s">
        <v>7108</v>
      </c>
      <c r="AE353" s="44" t="s">
        <v>7115</v>
      </c>
      <c r="AF353" s="44" t="s">
        <v>9059</v>
      </c>
      <c r="AG353" s="44" t="s">
        <v>7112</v>
      </c>
      <c r="AH353" s="297" t="s">
        <v>1816</v>
      </c>
      <c r="AI353" s="44" t="s">
        <v>1812</v>
      </c>
      <c r="AJ353" s="44" t="s">
        <v>1812</v>
      </c>
      <c r="AK353" s="44" t="s">
        <v>1812</v>
      </c>
      <c r="AL353" s="44" t="s">
        <v>2622</v>
      </c>
      <c r="AM353" s="44" t="s">
        <v>1812</v>
      </c>
      <c r="AN353" s="44" t="s">
        <v>2622</v>
      </c>
      <c r="AO353" s="44" t="s">
        <v>1812</v>
      </c>
      <c r="AP353" s="44" t="s">
        <v>1153</v>
      </c>
      <c r="AQ353" s="44" t="s">
        <v>1812</v>
      </c>
      <c r="AR353" s="44" t="s">
        <v>1153</v>
      </c>
      <c r="AS353" s="44" t="s">
        <v>1812</v>
      </c>
      <c r="AT353" s="44" t="s">
        <v>1153</v>
      </c>
      <c r="AU353" s="44" t="s">
        <v>1812</v>
      </c>
      <c r="AV353" s="44" t="s">
        <v>1153</v>
      </c>
      <c r="AW353" s="44" t="s">
        <v>1812</v>
      </c>
      <c r="AX353" s="44" t="s">
        <v>1153</v>
      </c>
      <c r="AY353" s="44" t="s">
        <v>1812</v>
      </c>
      <c r="AZ353" s="269" t="s">
        <v>902</v>
      </c>
      <c r="BA353" s="336">
        <v>44025</v>
      </c>
      <c r="BB353" s="269" t="s">
        <v>903</v>
      </c>
      <c r="BC353" s="340"/>
      <c r="BD353" s="332"/>
      <c r="BE353" s="332"/>
      <c r="BF353" s="332"/>
      <c r="BG353" s="332"/>
      <c r="BH353" s="280" t="s">
        <v>956</v>
      </c>
      <c r="BI353" s="340"/>
      <c r="BJ353" s="340"/>
      <c r="BO353" s="253" t="s">
        <v>5270</v>
      </c>
      <c r="BP353" s="405" t="s">
        <v>5346</v>
      </c>
      <c r="BQ353" s="405" t="s">
        <v>5347</v>
      </c>
      <c r="BR353" s="405"/>
    </row>
    <row r="354" spans="1:70" s="298" customFormat="1" ht="115.5" hidden="1" customHeight="1">
      <c r="A354" s="342" t="s">
        <v>1598</v>
      </c>
      <c r="B354" s="253" t="s">
        <v>1325</v>
      </c>
      <c r="C354" s="328">
        <v>43630</v>
      </c>
      <c r="D354" s="328" t="s">
        <v>4307</v>
      </c>
      <c r="E354" s="342" t="s">
        <v>1069</v>
      </c>
      <c r="F354" s="404" t="s">
        <v>7087</v>
      </c>
      <c r="G354" s="273" t="s">
        <v>717</v>
      </c>
      <c r="H354" s="44" t="s">
        <v>726</v>
      </c>
      <c r="I354" s="44" t="s">
        <v>9060</v>
      </c>
      <c r="J354" s="327" t="s">
        <v>484</v>
      </c>
      <c r="K354" s="345">
        <v>1</v>
      </c>
      <c r="L354" s="829">
        <v>43620</v>
      </c>
      <c r="M354" s="829">
        <v>43672</v>
      </c>
      <c r="N354" s="275">
        <f t="shared" si="11"/>
        <v>8</v>
      </c>
      <c r="O354" s="389">
        <v>1</v>
      </c>
      <c r="P354" s="402" t="s">
        <v>29</v>
      </c>
      <c r="Q354" s="402" t="s">
        <v>48</v>
      </c>
      <c r="R354" s="44" t="s">
        <v>2793</v>
      </c>
      <c r="S354" s="387">
        <f t="shared" si="10"/>
        <v>239</v>
      </c>
      <c r="T354" s="402"/>
      <c r="U354" s="402"/>
      <c r="V354" s="402" t="s">
        <v>937</v>
      </c>
      <c r="W354" s="402" t="s">
        <v>937</v>
      </c>
      <c r="X354" s="402" t="s">
        <v>937</v>
      </c>
      <c r="Y354" s="402" t="s">
        <v>937</v>
      </c>
      <c r="Z354" s="402" t="s">
        <v>937</v>
      </c>
      <c r="AA354" s="44" t="s">
        <v>937</v>
      </c>
      <c r="AB354" s="44" t="s">
        <v>936</v>
      </c>
      <c r="AC354" s="44" t="s">
        <v>940</v>
      </c>
      <c r="AD354" s="44" t="s">
        <v>7108</v>
      </c>
      <c r="AE354" s="44" t="s">
        <v>7116</v>
      </c>
      <c r="AF354" s="44" t="s">
        <v>1820</v>
      </c>
      <c r="AG354" s="44" t="s">
        <v>1822</v>
      </c>
      <c r="AH354" s="44" t="s">
        <v>1820</v>
      </c>
      <c r="AI354" s="44" t="s">
        <v>1822</v>
      </c>
      <c r="AJ354" s="44" t="s">
        <v>1822</v>
      </c>
      <c r="AK354" s="44" t="s">
        <v>1822</v>
      </c>
      <c r="AL354" s="44" t="s">
        <v>2622</v>
      </c>
      <c r="AM354" s="44" t="s">
        <v>1822</v>
      </c>
      <c r="AN354" s="44" t="s">
        <v>2622</v>
      </c>
      <c r="AO354" s="44" t="s">
        <v>1822</v>
      </c>
      <c r="AP354" s="44" t="s">
        <v>1153</v>
      </c>
      <c r="AQ354" s="44" t="s">
        <v>1822</v>
      </c>
      <c r="AR354" s="44" t="s">
        <v>1153</v>
      </c>
      <c r="AS354" s="44" t="s">
        <v>1822</v>
      </c>
      <c r="AT354" s="44" t="s">
        <v>1153</v>
      </c>
      <c r="AU354" s="44" t="s">
        <v>1822</v>
      </c>
      <c r="AV354" s="44" t="s">
        <v>1153</v>
      </c>
      <c r="AW354" s="44" t="s">
        <v>1822</v>
      </c>
      <c r="AX354" s="44" t="s">
        <v>1153</v>
      </c>
      <c r="AY354" s="44" t="s">
        <v>1822</v>
      </c>
      <c r="AZ354" s="269" t="s">
        <v>781</v>
      </c>
      <c r="BA354" s="336">
        <v>43934</v>
      </c>
      <c r="BB354" s="269" t="s">
        <v>903</v>
      </c>
      <c r="BC354" s="340"/>
      <c r="BD354" s="332"/>
      <c r="BE354" s="332"/>
      <c r="BF354" s="332"/>
      <c r="BG354" s="332"/>
      <c r="BH354" s="280" t="s">
        <v>956</v>
      </c>
      <c r="BI354" s="340"/>
      <c r="BJ354" s="340"/>
      <c r="BO354" s="253" t="s">
        <v>5270</v>
      </c>
      <c r="BP354" s="405" t="s">
        <v>5346</v>
      </c>
      <c r="BQ354" s="405" t="s">
        <v>5347</v>
      </c>
      <c r="BR354" s="405"/>
    </row>
    <row r="355" spans="1:70" s="298" customFormat="1" ht="115.5" hidden="1" customHeight="1">
      <c r="A355" s="342" t="s">
        <v>1599</v>
      </c>
      <c r="B355" s="253" t="s">
        <v>1325</v>
      </c>
      <c r="C355" s="328">
        <v>43630</v>
      </c>
      <c r="D355" s="328" t="s">
        <v>4307</v>
      </c>
      <c r="E355" s="342" t="s">
        <v>1069</v>
      </c>
      <c r="F355" s="404" t="s">
        <v>7087</v>
      </c>
      <c r="G355" s="273" t="s">
        <v>717</v>
      </c>
      <c r="H355" s="44" t="s">
        <v>726</v>
      </c>
      <c r="I355" s="44" t="s">
        <v>9060</v>
      </c>
      <c r="J355" s="327" t="s">
        <v>719</v>
      </c>
      <c r="K355" s="345">
        <v>1</v>
      </c>
      <c r="L355" s="829">
        <v>43634</v>
      </c>
      <c r="M355" s="829">
        <v>43672</v>
      </c>
      <c r="N355" s="275">
        <f t="shared" si="11"/>
        <v>6</v>
      </c>
      <c r="O355" s="389">
        <v>1</v>
      </c>
      <c r="P355" s="402" t="s">
        <v>48</v>
      </c>
      <c r="Q355" s="402" t="s">
        <v>24</v>
      </c>
      <c r="R355" s="44" t="s">
        <v>7117</v>
      </c>
      <c r="S355" s="387">
        <f t="shared" si="10"/>
        <v>262</v>
      </c>
      <c r="T355" s="402"/>
      <c r="U355" s="402"/>
      <c r="V355" s="402" t="s">
        <v>937</v>
      </c>
      <c r="W355" s="402" t="s">
        <v>937</v>
      </c>
      <c r="X355" s="402" t="s">
        <v>937</v>
      </c>
      <c r="Y355" s="402" t="s">
        <v>937</v>
      </c>
      <c r="Z355" s="402" t="s">
        <v>937</v>
      </c>
      <c r="AA355" s="44" t="s">
        <v>937</v>
      </c>
      <c r="AB355" s="44" t="s">
        <v>936</v>
      </c>
      <c r="AC355" s="44" t="s">
        <v>940</v>
      </c>
      <c r="AD355" s="44" t="s">
        <v>7108</v>
      </c>
      <c r="AE355" s="44" t="s">
        <v>7109</v>
      </c>
      <c r="AF355" s="44" t="s">
        <v>1820</v>
      </c>
      <c r="AG355" s="44" t="s">
        <v>1822</v>
      </c>
      <c r="AH355" s="44" t="s">
        <v>1820</v>
      </c>
      <c r="AI355" s="44" t="s">
        <v>1822</v>
      </c>
      <c r="AJ355" s="44" t="s">
        <v>1822</v>
      </c>
      <c r="AK355" s="44" t="s">
        <v>1822</v>
      </c>
      <c r="AL355" s="44" t="s">
        <v>2622</v>
      </c>
      <c r="AM355" s="44" t="s">
        <v>1822</v>
      </c>
      <c r="AN355" s="44" t="s">
        <v>2622</v>
      </c>
      <c r="AO355" s="44" t="s">
        <v>1822</v>
      </c>
      <c r="AP355" s="44" t="s">
        <v>1153</v>
      </c>
      <c r="AQ355" s="44" t="s">
        <v>1822</v>
      </c>
      <c r="AR355" s="44" t="s">
        <v>1153</v>
      </c>
      <c r="AS355" s="44" t="s">
        <v>1822</v>
      </c>
      <c r="AT355" s="44" t="s">
        <v>1153</v>
      </c>
      <c r="AU355" s="44" t="s">
        <v>1822</v>
      </c>
      <c r="AV355" s="44" t="s">
        <v>1153</v>
      </c>
      <c r="AW355" s="44" t="s">
        <v>1822</v>
      </c>
      <c r="AX355" s="44" t="s">
        <v>1153</v>
      </c>
      <c r="AY355" s="44" t="s">
        <v>1822</v>
      </c>
      <c r="AZ355" s="269" t="s">
        <v>781</v>
      </c>
      <c r="BA355" s="336">
        <v>43934</v>
      </c>
      <c r="BB355" s="269" t="s">
        <v>903</v>
      </c>
      <c r="BC355" s="340"/>
      <c r="BD355" s="332"/>
      <c r="BE355" s="332"/>
      <c r="BF355" s="332"/>
      <c r="BG355" s="332"/>
      <c r="BH355" s="280" t="s">
        <v>956</v>
      </c>
      <c r="BI355" s="340"/>
      <c r="BJ355" s="340"/>
      <c r="BO355" s="253" t="s">
        <v>5270</v>
      </c>
      <c r="BP355" s="405" t="s">
        <v>5346</v>
      </c>
      <c r="BQ355" s="405" t="s">
        <v>5347</v>
      </c>
      <c r="BR355" s="405"/>
    </row>
    <row r="356" spans="1:70" s="298" customFormat="1" ht="115.5" hidden="1" customHeight="1">
      <c r="A356" s="342" t="s">
        <v>1600</v>
      </c>
      <c r="B356" s="253" t="s">
        <v>1325</v>
      </c>
      <c r="C356" s="328">
        <v>43630</v>
      </c>
      <c r="D356" s="328" t="s">
        <v>4307</v>
      </c>
      <c r="E356" s="342" t="s">
        <v>1069</v>
      </c>
      <c r="F356" s="404" t="s">
        <v>7087</v>
      </c>
      <c r="G356" s="273" t="s">
        <v>717</v>
      </c>
      <c r="H356" s="44" t="s">
        <v>726</v>
      </c>
      <c r="I356" s="44" t="s">
        <v>731</v>
      </c>
      <c r="J356" s="332" t="s">
        <v>598</v>
      </c>
      <c r="K356" s="345">
        <v>1</v>
      </c>
      <c r="L356" s="829">
        <v>43690</v>
      </c>
      <c r="M356" s="829">
        <v>43707</v>
      </c>
      <c r="N356" s="275">
        <f t="shared" si="11"/>
        <v>3</v>
      </c>
      <c r="O356" s="407">
        <v>0</v>
      </c>
      <c r="P356" s="402" t="s">
        <v>48</v>
      </c>
      <c r="Q356" s="402" t="s">
        <v>24</v>
      </c>
      <c r="R356" s="44" t="s">
        <v>7092</v>
      </c>
      <c r="S356" s="387">
        <f t="shared" si="10"/>
        <v>374</v>
      </c>
      <c r="T356" s="402"/>
      <c r="U356" s="402"/>
      <c r="V356" s="402" t="s">
        <v>937</v>
      </c>
      <c r="W356" s="402" t="s">
        <v>937</v>
      </c>
      <c r="X356" s="402" t="s">
        <v>937</v>
      </c>
      <c r="Y356" s="402" t="s">
        <v>937</v>
      </c>
      <c r="Z356" s="402" t="s">
        <v>937</v>
      </c>
      <c r="AA356" s="44" t="s">
        <v>937</v>
      </c>
      <c r="AB356" s="44" t="s">
        <v>936</v>
      </c>
      <c r="AC356" s="44" t="s">
        <v>940</v>
      </c>
      <c r="AD356" s="44" t="s">
        <v>7118</v>
      </c>
      <c r="AE356" s="44" t="s">
        <v>7119</v>
      </c>
      <c r="AF356" s="44" t="s">
        <v>7120</v>
      </c>
      <c r="AG356" s="44" t="s">
        <v>7121</v>
      </c>
      <c r="AH356" s="44" t="s">
        <v>1858</v>
      </c>
      <c r="AI356" s="44" t="s">
        <v>7122</v>
      </c>
      <c r="AJ356" s="44" t="s">
        <v>7123</v>
      </c>
      <c r="AK356" s="44" t="s">
        <v>7124</v>
      </c>
      <c r="AL356" s="392" t="s">
        <v>9061</v>
      </c>
      <c r="AM356" s="44" t="s">
        <v>7125</v>
      </c>
      <c r="AN356" s="301" t="s">
        <v>2622</v>
      </c>
      <c r="AO356" s="301" t="s">
        <v>3874</v>
      </c>
      <c r="AP356" s="301" t="s">
        <v>1153</v>
      </c>
      <c r="AQ356" s="301" t="s">
        <v>3874</v>
      </c>
      <c r="AR356" s="301" t="s">
        <v>1153</v>
      </c>
      <c r="AS356" s="301" t="s">
        <v>3874</v>
      </c>
      <c r="AT356" s="301" t="s">
        <v>1153</v>
      </c>
      <c r="AU356" s="301" t="s">
        <v>3874</v>
      </c>
      <c r="AV356" s="301" t="s">
        <v>1153</v>
      </c>
      <c r="AW356" s="301" t="s">
        <v>3874</v>
      </c>
      <c r="AX356" s="301" t="s">
        <v>1153</v>
      </c>
      <c r="AY356" s="301" t="s">
        <v>3874</v>
      </c>
      <c r="AZ356" s="269" t="s">
        <v>957</v>
      </c>
      <c r="BA356" s="336">
        <v>44377</v>
      </c>
      <c r="BB356" s="269" t="s">
        <v>1810</v>
      </c>
      <c r="BC356" s="336">
        <v>44377</v>
      </c>
      <c r="BD356" s="301" t="s">
        <v>2781</v>
      </c>
      <c r="BE356" s="332" t="s">
        <v>9033</v>
      </c>
      <c r="BF356" s="332" t="s">
        <v>1153</v>
      </c>
      <c r="BG356" s="332" t="s">
        <v>1153</v>
      </c>
      <c r="BH356" s="280" t="s">
        <v>4388</v>
      </c>
      <c r="BI356" s="340" t="s">
        <v>2587</v>
      </c>
      <c r="BJ356" s="340" t="s">
        <v>2689</v>
      </c>
      <c r="BO356" s="253" t="s">
        <v>5270</v>
      </c>
      <c r="BP356" s="405" t="s">
        <v>5346</v>
      </c>
      <c r="BQ356" s="405" t="s">
        <v>5347</v>
      </c>
      <c r="BR356" s="405"/>
    </row>
    <row r="357" spans="1:70" s="298" customFormat="1" ht="115.5" hidden="1" customHeight="1">
      <c r="A357" s="342" t="s">
        <v>1601</v>
      </c>
      <c r="B357" s="253" t="s">
        <v>1325</v>
      </c>
      <c r="C357" s="328">
        <v>43630</v>
      </c>
      <c r="D357" s="328" t="s">
        <v>4307</v>
      </c>
      <c r="E357" s="342" t="s">
        <v>1069</v>
      </c>
      <c r="F357" s="404" t="s">
        <v>7087</v>
      </c>
      <c r="G357" s="273" t="s">
        <v>717</v>
      </c>
      <c r="H357" s="44" t="s">
        <v>726</v>
      </c>
      <c r="I357" s="44" t="s">
        <v>731</v>
      </c>
      <c r="J357" s="332" t="s">
        <v>719</v>
      </c>
      <c r="K357" s="345">
        <v>1</v>
      </c>
      <c r="L357" s="829">
        <v>43710</v>
      </c>
      <c r="M357" s="829">
        <v>43826</v>
      </c>
      <c r="N357" s="275">
        <f t="shared" si="11"/>
        <v>17</v>
      </c>
      <c r="O357" s="407">
        <v>0</v>
      </c>
      <c r="P357" s="402" t="s">
        <v>48</v>
      </c>
      <c r="Q357" s="402" t="s">
        <v>24</v>
      </c>
      <c r="R357" s="44" t="s">
        <v>7092</v>
      </c>
      <c r="S357" s="387">
        <f t="shared" si="10"/>
        <v>374</v>
      </c>
      <c r="T357" s="402"/>
      <c r="U357" s="402"/>
      <c r="V357" s="402" t="s">
        <v>937</v>
      </c>
      <c r="W357" s="402" t="s">
        <v>937</v>
      </c>
      <c r="X357" s="402" t="s">
        <v>937</v>
      </c>
      <c r="Y357" s="402" t="s">
        <v>937</v>
      </c>
      <c r="Z357" s="402" t="s">
        <v>937</v>
      </c>
      <c r="AA357" s="44" t="s">
        <v>937</v>
      </c>
      <c r="AB357" s="44" t="s">
        <v>936</v>
      </c>
      <c r="AC357" s="44" t="s">
        <v>940</v>
      </c>
      <c r="AD357" s="44" t="s">
        <v>7126</v>
      </c>
      <c r="AE357" s="44" t="s">
        <v>7127</v>
      </c>
      <c r="AF357" s="44" t="s">
        <v>7120</v>
      </c>
      <c r="AG357" s="44" t="s">
        <v>7128</v>
      </c>
      <c r="AH357" s="44" t="s">
        <v>1859</v>
      </c>
      <c r="AI357" s="44" t="s">
        <v>7129</v>
      </c>
      <c r="AJ357" s="44" t="s">
        <v>9062</v>
      </c>
      <c r="AK357" s="44" t="s">
        <v>7124</v>
      </c>
      <c r="AL357" s="392" t="s">
        <v>9061</v>
      </c>
      <c r="AM357" s="44" t="s">
        <v>7130</v>
      </c>
      <c r="AN357" s="301" t="s">
        <v>2622</v>
      </c>
      <c r="AO357" s="301" t="s">
        <v>3874</v>
      </c>
      <c r="AP357" s="301" t="s">
        <v>1153</v>
      </c>
      <c r="AQ357" s="301" t="s">
        <v>3874</v>
      </c>
      <c r="AR357" s="301" t="s">
        <v>1153</v>
      </c>
      <c r="AS357" s="301" t="s">
        <v>3874</v>
      </c>
      <c r="AT357" s="301" t="s">
        <v>1153</v>
      </c>
      <c r="AU357" s="301" t="s">
        <v>3874</v>
      </c>
      <c r="AV357" s="301" t="s">
        <v>1153</v>
      </c>
      <c r="AW357" s="301" t="s">
        <v>3874</v>
      </c>
      <c r="AX357" s="301" t="s">
        <v>1153</v>
      </c>
      <c r="AY357" s="301" t="s">
        <v>3874</v>
      </c>
      <c r="AZ357" s="269" t="s">
        <v>957</v>
      </c>
      <c r="BA357" s="336">
        <v>44377</v>
      </c>
      <c r="BB357" s="269" t="s">
        <v>1810</v>
      </c>
      <c r="BC357" s="336">
        <v>44377</v>
      </c>
      <c r="BD357" s="301" t="s">
        <v>2781</v>
      </c>
      <c r="BE357" s="332" t="s">
        <v>9033</v>
      </c>
      <c r="BF357" s="332" t="s">
        <v>1153</v>
      </c>
      <c r="BG357" s="332" t="s">
        <v>1153</v>
      </c>
      <c r="BH357" s="280" t="s">
        <v>4388</v>
      </c>
      <c r="BI357" s="340" t="s">
        <v>2587</v>
      </c>
      <c r="BJ357" s="340" t="s">
        <v>2689</v>
      </c>
      <c r="BO357" s="253" t="s">
        <v>5270</v>
      </c>
      <c r="BP357" s="405" t="s">
        <v>5346</v>
      </c>
      <c r="BQ357" s="405" t="s">
        <v>5347</v>
      </c>
      <c r="BR357" s="405"/>
    </row>
    <row r="358" spans="1:70" s="298" customFormat="1" ht="115.5" hidden="1" customHeight="1">
      <c r="A358" s="342" t="s">
        <v>1602</v>
      </c>
      <c r="B358" s="253" t="s">
        <v>1325</v>
      </c>
      <c r="C358" s="328">
        <v>43630</v>
      </c>
      <c r="D358" s="328" t="s">
        <v>4307</v>
      </c>
      <c r="E358" s="342" t="s">
        <v>1069</v>
      </c>
      <c r="F358" s="404" t="s">
        <v>7087</v>
      </c>
      <c r="G358" s="273" t="s">
        <v>717</v>
      </c>
      <c r="H358" s="44" t="s">
        <v>726</v>
      </c>
      <c r="I358" s="44" t="s">
        <v>9063</v>
      </c>
      <c r="J358" s="253" t="s">
        <v>732</v>
      </c>
      <c r="K358" s="345">
        <v>1</v>
      </c>
      <c r="L358" s="829">
        <v>43668</v>
      </c>
      <c r="M358" s="829">
        <v>44012</v>
      </c>
      <c r="N358" s="275">
        <f t="shared" si="11"/>
        <v>50</v>
      </c>
      <c r="O358" s="389">
        <v>1</v>
      </c>
      <c r="P358" s="402" t="s">
        <v>48</v>
      </c>
      <c r="Q358" s="402" t="s">
        <v>24</v>
      </c>
      <c r="R358" s="44" t="s">
        <v>7131</v>
      </c>
      <c r="S358" s="387">
        <f t="shared" si="10"/>
        <v>173</v>
      </c>
      <c r="T358" s="402"/>
      <c r="U358" s="402"/>
      <c r="V358" s="402" t="s">
        <v>937</v>
      </c>
      <c r="W358" s="402" t="s">
        <v>937</v>
      </c>
      <c r="X358" s="402" t="s">
        <v>937</v>
      </c>
      <c r="Y358" s="402" t="s">
        <v>937</v>
      </c>
      <c r="Z358" s="402" t="s">
        <v>937</v>
      </c>
      <c r="AA358" s="44" t="s">
        <v>937</v>
      </c>
      <c r="AB358" s="44" t="s">
        <v>936</v>
      </c>
      <c r="AC358" s="44" t="s">
        <v>940</v>
      </c>
      <c r="AD358" s="44" t="s">
        <v>7132</v>
      </c>
      <c r="AE358" s="44" t="s">
        <v>1121</v>
      </c>
      <c r="AF358" s="44" t="s">
        <v>1820</v>
      </c>
      <c r="AG358" s="44" t="s">
        <v>1822</v>
      </c>
      <c r="AH358" s="44" t="s">
        <v>1820</v>
      </c>
      <c r="AI358" s="44" t="s">
        <v>1822</v>
      </c>
      <c r="AJ358" s="44" t="s">
        <v>1822</v>
      </c>
      <c r="AK358" s="44" t="s">
        <v>1822</v>
      </c>
      <c r="AL358" s="44" t="s">
        <v>2622</v>
      </c>
      <c r="AM358" s="44" t="s">
        <v>1822</v>
      </c>
      <c r="AN358" s="44" t="s">
        <v>2622</v>
      </c>
      <c r="AO358" s="44" t="s">
        <v>1822</v>
      </c>
      <c r="AP358" s="44" t="s">
        <v>1153</v>
      </c>
      <c r="AQ358" s="44" t="s">
        <v>1822</v>
      </c>
      <c r="AR358" s="44" t="s">
        <v>1153</v>
      </c>
      <c r="AS358" s="44" t="s">
        <v>1822</v>
      </c>
      <c r="AT358" s="44" t="s">
        <v>1153</v>
      </c>
      <c r="AU358" s="44" t="s">
        <v>1822</v>
      </c>
      <c r="AV358" s="44" t="s">
        <v>1153</v>
      </c>
      <c r="AW358" s="44" t="s">
        <v>1822</v>
      </c>
      <c r="AX358" s="44" t="s">
        <v>1153</v>
      </c>
      <c r="AY358" s="44" t="s">
        <v>1822</v>
      </c>
      <c r="AZ358" s="269" t="s">
        <v>781</v>
      </c>
      <c r="BA358" s="336">
        <v>43934</v>
      </c>
      <c r="BB358" s="269" t="s">
        <v>903</v>
      </c>
      <c r="BC358" s="340"/>
      <c r="BD358" s="332"/>
      <c r="BE358" s="332"/>
      <c r="BF358" s="332"/>
      <c r="BG358" s="332"/>
      <c r="BH358" s="280" t="s">
        <v>956</v>
      </c>
      <c r="BI358" s="340"/>
      <c r="BJ358" s="340"/>
      <c r="BO358" s="253" t="s">
        <v>5270</v>
      </c>
      <c r="BP358" s="405" t="s">
        <v>5346</v>
      </c>
      <c r="BQ358" s="405" t="s">
        <v>5347</v>
      </c>
      <c r="BR358" s="405"/>
    </row>
    <row r="359" spans="1:70" s="298" customFormat="1" ht="115.5" hidden="1" customHeight="1">
      <c r="A359" s="342" t="s">
        <v>1603</v>
      </c>
      <c r="B359" s="253" t="s">
        <v>1325</v>
      </c>
      <c r="C359" s="328">
        <v>43630</v>
      </c>
      <c r="D359" s="328" t="s">
        <v>4307</v>
      </c>
      <c r="E359" s="342" t="s">
        <v>1070</v>
      </c>
      <c r="F359" s="404" t="s">
        <v>7133</v>
      </c>
      <c r="G359" s="44" t="s">
        <v>733</v>
      </c>
      <c r="H359" s="44" t="s">
        <v>9064</v>
      </c>
      <c r="I359" s="44" t="s">
        <v>734</v>
      </c>
      <c r="J359" s="327" t="s">
        <v>612</v>
      </c>
      <c r="K359" s="340">
        <v>1</v>
      </c>
      <c r="L359" s="829">
        <v>43668</v>
      </c>
      <c r="M359" s="829">
        <v>43830</v>
      </c>
      <c r="N359" s="275">
        <f t="shared" si="11"/>
        <v>24</v>
      </c>
      <c r="O359" s="389">
        <v>1</v>
      </c>
      <c r="P359" s="402" t="s">
        <v>48</v>
      </c>
      <c r="Q359" s="253"/>
      <c r="R359" s="44" t="s">
        <v>7134</v>
      </c>
      <c r="S359" s="387">
        <f t="shared" si="10"/>
        <v>373</v>
      </c>
      <c r="T359" s="402" t="s">
        <v>937</v>
      </c>
      <c r="U359" s="402" t="s">
        <v>937</v>
      </c>
      <c r="V359" s="402" t="s">
        <v>937</v>
      </c>
      <c r="W359" s="402" t="s">
        <v>937</v>
      </c>
      <c r="X359" s="402" t="s">
        <v>937</v>
      </c>
      <c r="Y359" s="402" t="s">
        <v>937</v>
      </c>
      <c r="Z359" s="402" t="s">
        <v>937</v>
      </c>
      <c r="AA359" s="44" t="s">
        <v>937</v>
      </c>
      <c r="AB359" s="44" t="s">
        <v>936</v>
      </c>
      <c r="AC359" s="44" t="s">
        <v>940</v>
      </c>
      <c r="AD359" s="44" t="s">
        <v>7135</v>
      </c>
      <c r="AE359" s="44" t="s">
        <v>7136</v>
      </c>
      <c r="AF359" s="410" t="s">
        <v>7137</v>
      </c>
      <c r="AG359" s="44" t="s">
        <v>7138</v>
      </c>
      <c r="AH359" s="44" t="s">
        <v>1860</v>
      </c>
      <c r="AI359" s="44" t="s">
        <v>7139</v>
      </c>
      <c r="AJ359" s="44" t="s">
        <v>7140</v>
      </c>
      <c r="AK359" s="44" t="s">
        <v>7141</v>
      </c>
      <c r="AL359" s="44" t="s">
        <v>2622</v>
      </c>
      <c r="AM359" s="44" t="s">
        <v>3656</v>
      </c>
      <c r="AN359" s="44" t="s">
        <v>2622</v>
      </c>
      <c r="AO359" s="44" t="s">
        <v>3656</v>
      </c>
      <c r="AP359" s="44" t="s">
        <v>1153</v>
      </c>
      <c r="AQ359" s="44" t="s">
        <v>3656</v>
      </c>
      <c r="AR359" s="44" t="s">
        <v>1153</v>
      </c>
      <c r="AS359" s="44" t="s">
        <v>3656</v>
      </c>
      <c r="AT359" s="44" t="s">
        <v>1153</v>
      </c>
      <c r="AU359" s="44" t="s">
        <v>3656</v>
      </c>
      <c r="AV359" s="44" t="s">
        <v>1153</v>
      </c>
      <c r="AW359" s="44" t="s">
        <v>3656</v>
      </c>
      <c r="AX359" s="44" t="s">
        <v>1153</v>
      </c>
      <c r="AY359" s="44" t="s">
        <v>3656</v>
      </c>
      <c r="AZ359" s="269" t="s">
        <v>781</v>
      </c>
      <c r="BA359" s="336">
        <v>44202</v>
      </c>
      <c r="BB359" s="269" t="s">
        <v>903</v>
      </c>
      <c r="BC359" s="340"/>
      <c r="BD359" s="332"/>
      <c r="BE359" s="332"/>
      <c r="BF359" s="332"/>
      <c r="BG359" s="332"/>
      <c r="BH359" s="280" t="s">
        <v>956</v>
      </c>
      <c r="BI359" s="340"/>
      <c r="BJ359" s="340"/>
      <c r="BO359" s="141" t="s">
        <v>5348</v>
      </c>
      <c r="BP359" s="253" t="s">
        <v>5349</v>
      </c>
      <c r="BQ359" s="405" t="s">
        <v>5350</v>
      </c>
      <c r="BR359" s="405"/>
    </row>
    <row r="360" spans="1:70" s="298" customFormat="1" ht="115.5" hidden="1" customHeight="1">
      <c r="A360" s="342" t="s">
        <v>1604</v>
      </c>
      <c r="B360" s="253" t="s">
        <v>4306</v>
      </c>
      <c r="C360" s="328">
        <v>43675</v>
      </c>
      <c r="D360" s="328" t="s">
        <v>4308</v>
      </c>
      <c r="E360" s="342" t="s">
        <v>1020</v>
      </c>
      <c r="F360" s="334" t="s">
        <v>7142</v>
      </c>
      <c r="G360" s="44" t="s">
        <v>735</v>
      </c>
      <c r="H360" s="392" t="s">
        <v>805</v>
      </c>
      <c r="I360" s="44" t="s">
        <v>806</v>
      </c>
      <c r="J360" s="253" t="s">
        <v>736</v>
      </c>
      <c r="K360" s="340">
        <v>1</v>
      </c>
      <c r="L360" s="825">
        <v>43724</v>
      </c>
      <c r="M360" s="825">
        <v>43819</v>
      </c>
      <c r="N360" s="275">
        <f t="shared" si="11"/>
        <v>14</v>
      </c>
      <c r="O360" s="389">
        <v>1</v>
      </c>
      <c r="P360" s="327" t="s">
        <v>708</v>
      </c>
      <c r="Q360" s="327" t="s">
        <v>802</v>
      </c>
      <c r="R360" s="44" t="s">
        <v>7143</v>
      </c>
      <c r="S360" s="387">
        <f t="shared" si="10"/>
        <v>180</v>
      </c>
      <c r="T360" s="327"/>
      <c r="U360" s="327"/>
      <c r="V360" s="327"/>
      <c r="W360" s="402" t="s">
        <v>937</v>
      </c>
      <c r="X360" s="402" t="s">
        <v>937</v>
      </c>
      <c r="Y360" s="402" t="s">
        <v>937</v>
      </c>
      <c r="Z360" s="402" t="s">
        <v>937</v>
      </c>
      <c r="AA360" s="44" t="s">
        <v>937</v>
      </c>
      <c r="AB360" s="44" t="s">
        <v>951</v>
      </c>
      <c r="AC360" s="44" t="s">
        <v>940</v>
      </c>
      <c r="AD360" s="44" t="s">
        <v>7144</v>
      </c>
      <c r="AE360" s="44" t="s">
        <v>1881</v>
      </c>
      <c r="AF360" s="44" t="s">
        <v>9065</v>
      </c>
      <c r="AG360" s="44" t="s">
        <v>7145</v>
      </c>
      <c r="AH360" s="44" t="s">
        <v>1883</v>
      </c>
      <c r="AI360" s="44" t="s">
        <v>7146</v>
      </c>
      <c r="AJ360" s="44" t="s">
        <v>2212</v>
      </c>
      <c r="AK360" s="44" t="s">
        <v>2212</v>
      </c>
      <c r="AL360" s="44" t="s">
        <v>2622</v>
      </c>
      <c r="AM360" s="44" t="s">
        <v>3656</v>
      </c>
      <c r="AN360" s="44" t="s">
        <v>2622</v>
      </c>
      <c r="AO360" s="44" t="s">
        <v>3656</v>
      </c>
      <c r="AP360" s="44" t="s">
        <v>1153</v>
      </c>
      <c r="AQ360" s="44" t="s">
        <v>3656</v>
      </c>
      <c r="AR360" s="44" t="s">
        <v>1153</v>
      </c>
      <c r="AS360" s="44" t="s">
        <v>3656</v>
      </c>
      <c r="AT360" s="44" t="s">
        <v>1153</v>
      </c>
      <c r="AU360" s="44" t="s">
        <v>3656</v>
      </c>
      <c r="AV360" s="44" t="s">
        <v>1153</v>
      </c>
      <c r="AW360" s="44" t="s">
        <v>3656</v>
      </c>
      <c r="AX360" s="44" t="s">
        <v>1153</v>
      </c>
      <c r="AY360" s="44" t="s">
        <v>3656</v>
      </c>
      <c r="AZ360" s="269" t="s">
        <v>902</v>
      </c>
      <c r="BA360" s="336">
        <v>44130</v>
      </c>
      <c r="BB360" s="269" t="s">
        <v>903</v>
      </c>
      <c r="BC360" s="340"/>
      <c r="BD360" s="332"/>
      <c r="BE360" s="332"/>
      <c r="BF360" s="332"/>
      <c r="BG360" s="332"/>
      <c r="BH360" s="280" t="s">
        <v>956</v>
      </c>
      <c r="BI360" s="340"/>
      <c r="BJ360" s="340"/>
      <c r="BO360" s="253" t="s">
        <v>5275</v>
      </c>
      <c r="BP360" s="141" t="s">
        <v>5351</v>
      </c>
      <c r="BQ360" s="253" t="s">
        <v>5352</v>
      </c>
      <c r="BR360" s="253"/>
    </row>
    <row r="361" spans="1:70" s="298" customFormat="1" ht="115.5" hidden="1" customHeight="1">
      <c r="A361" s="342" t="s">
        <v>1605</v>
      </c>
      <c r="B361" s="253" t="s">
        <v>4306</v>
      </c>
      <c r="C361" s="328">
        <v>43675</v>
      </c>
      <c r="D361" s="328" t="s">
        <v>4307</v>
      </c>
      <c r="E361" s="342" t="s">
        <v>1108</v>
      </c>
      <c r="F361" s="334" t="s">
        <v>7147</v>
      </c>
      <c r="G361" s="44" t="s">
        <v>735</v>
      </c>
      <c r="H361" s="392" t="s">
        <v>1880</v>
      </c>
      <c r="I361" s="44" t="s">
        <v>806</v>
      </c>
      <c r="J361" s="253" t="s">
        <v>736</v>
      </c>
      <c r="K361" s="340">
        <v>1</v>
      </c>
      <c r="L361" s="825">
        <v>43724</v>
      </c>
      <c r="M361" s="825">
        <v>43819</v>
      </c>
      <c r="N361" s="275">
        <f t="shared" si="11"/>
        <v>14</v>
      </c>
      <c r="O361" s="389">
        <v>1</v>
      </c>
      <c r="P361" s="327" t="s">
        <v>804</v>
      </c>
      <c r="Q361" s="327" t="s">
        <v>803</v>
      </c>
      <c r="R361" s="44" t="s">
        <v>7148</v>
      </c>
      <c r="S361" s="387">
        <f t="shared" si="10"/>
        <v>181</v>
      </c>
      <c r="T361" s="327"/>
      <c r="U361" s="327"/>
      <c r="V361" s="327"/>
      <c r="W361" s="402" t="s">
        <v>937</v>
      </c>
      <c r="X361" s="402" t="s">
        <v>937</v>
      </c>
      <c r="Y361" s="402" t="s">
        <v>937</v>
      </c>
      <c r="Z361" s="402" t="s">
        <v>937</v>
      </c>
      <c r="AA361" s="44" t="s">
        <v>937</v>
      </c>
      <c r="AB361" s="44" t="s">
        <v>951</v>
      </c>
      <c r="AC361" s="44" t="s">
        <v>940</v>
      </c>
      <c r="AD361" s="44" t="s">
        <v>7144</v>
      </c>
      <c r="AE361" s="44" t="s">
        <v>1881</v>
      </c>
      <c r="AF361" s="44" t="s">
        <v>1882</v>
      </c>
      <c r="AG361" s="44" t="s">
        <v>7145</v>
      </c>
      <c r="AH361" s="44" t="s">
        <v>1883</v>
      </c>
      <c r="AI361" s="44" t="s">
        <v>7146</v>
      </c>
      <c r="AJ361" s="44" t="s">
        <v>2212</v>
      </c>
      <c r="AK361" s="44" t="s">
        <v>2212</v>
      </c>
      <c r="AL361" s="44" t="s">
        <v>2622</v>
      </c>
      <c r="AM361" s="44" t="s">
        <v>3656</v>
      </c>
      <c r="AN361" s="44" t="s">
        <v>2622</v>
      </c>
      <c r="AO361" s="44" t="s">
        <v>3656</v>
      </c>
      <c r="AP361" s="44" t="s">
        <v>1153</v>
      </c>
      <c r="AQ361" s="44" t="s">
        <v>3656</v>
      </c>
      <c r="AR361" s="44" t="s">
        <v>1153</v>
      </c>
      <c r="AS361" s="44" t="s">
        <v>3656</v>
      </c>
      <c r="AT361" s="44" t="s">
        <v>1153</v>
      </c>
      <c r="AU361" s="44" t="s">
        <v>3656</v>
      </c>
      <c r="AV361" s="44" t="s">
        <v>1153</v>
      </c>
      <c r="AW361" s="44" t="s">
        <v>3656</v>
      </c>
      <c r="AX361" s="44" t="s">
        <v>1153</v>
      </c>
      <c r="AY361" s="44" t="s">
        <v>3656</v>
      </c>
      <c r="AZ361" s="269" t="s">
        <v>902</v>
      </c>
      <c r="BA361" s="336">
        <v>44130</v>
      </c>
      <c r="BB361" s="269" t="s">
        <v>903</v>
      </c>
      <c r="BC361" s="340"/>
      <c r="BD361" s="332"/>
      <c r="BE361" s="332"/>
      <c r="BF361" s="332"/>
      <c r="BG361" s="332"/>
      <c r="BH361" s="280" t="s">
        <v>956</v>
      </c>
      <c r="BI361" s="340"/>
      <c r="BJ361" s="340"/>
      <c r="BO361" s="253" t="s">
        <v>5275</v>
      </c>
      <c r="BP361" s="141" t="s">
        <v>5351</v>
      </c>
      <c r="BQ361" s="253" t="s">
        <v>5353</v>
      </c>
      <c r="BR361" s="253"/>
    </row>
    <row r="362" spans="1:70" s="298" customFormat="1" ht="115.5" hidden="1" customHeight="1">
      <c r="A362" s="342" t="s">
        <v>1606</v>
      </c>
      <c r="B362" s="253" t="s">
        <v>1351</v>
      </c>
      <c r="C362" s="328">
        <v>43670</v>
      </c>
      <c r="D362" s="328" t="s">
        <v>4308</v>
      </c>
      <c r="E362" s="342" t="s">
        <v>1109</v>
      </c>
      <c r="F362" s="334" t="s">
        <v>7149</v>
      </c>
      <c r="G362" s="44" t="s">
        <v>737</v>
      </c>
      <c r="H362" s="392" t="s">
        <v>1884</v>
      </c>
      <c r="I362" s="392" t="s">
        <v>738</v>
      </c>
      <c r="J362" s="392" t="s">
        <v>739</v>
      </c>
      <c r="K362" s="345">
        <v>1</v>
      </c>
      <c r="L362" s="829">
        <v>43710</v>
      </c>
      <c r="M362" s="829">
        <v>43830</v>
      </c>
      <c r="N362" s="275">
        <f t="shared" si="11"/>
        <v>18</v>
      </c>
      <c r="O362" s="389">
        <v>1</v>
      </c>
      <c r="P362" s="402" t="s">
        <v>202</v>
      </c>
      <c r="Q362" s="402"/>
      <c r="R362" s="44" t="s">
        <v>7150</v>
      </c>
      <c r="S362" s="387">
        <f t="shared" si="10"/>
        <v>370</v>
      </c>
      <c r="T362" s="402" t="s">
        <v>937</v>
      </c>
      <c r="U362" s="402" t="s">
        <v>937</v>
      </c>
      <c r="V362" s="402" t="s">
        <v>937</v>
      </c>
      <c r="W362" s="402" t="s">
        <v>937</v>
      </c>
      <c r="X362" s="402" t="s">
        <v>937</v>
      </c>
      <c r="Y362" s="402" t="s">
        <v>937</v>
      </c>
      <c r="Z362" s="402" t="s">
        <v>937</v>
      </c>
      <c r="AA362" s="44" t="s">
        <v>937</v>
      </c>
      <c r="AB362" s="44" t="s">
        <v>950</v>
      </c>
      <c r="AC362" s="44" t="s">
        <v>940</v>
      </c>
      <c r="AD362" s="44" t="s">
        <v>7151</v>
      </c>
      <c r="AE362" s="44" t="s">
        <v>1120</v>
      </c>
      <c r="AF362" s="392" t="s">
        <v>1814</v>
      </c>
      <c r="AG362" s="392" t="s">
        <v>1824</v>
      </c>
      <c r="AH362" s="392" t="s">
        <v>1814</v>
      </c>
      <c r="AI362" s="392" t="s">
        <v>1824</v>
      </c>
      <c r="AJ362" s="392" t="s">
        <v>1824</v>
      </c>
      <c r="AK362" s="392" t="s">
        <v>1824</v>
      </c>
      <c r="AL362" s="392" t="s">
        <v>2622</v>
      </c>
      <c r="AM362" s="392" t="s">
        <v>1824</v>
      </c>
      <c r="AN362" s="392" t="s">
        <v>2622</v>
      </c>
      <c r="AO362" s="392" t="s">
        <v>1824</v>
      </c>
      <c r="AP362" s="392" t="s">
        <v>1153</v>
      </c>
      <c r="AQ362" s="392" t="s">
        <v>1824</v>
      </c>
      <c r="AR362" s="392" t="s">
        <v>1153</v>
      </c>
      <c r="AS362" s="392" t="s">
        <v>1824</v>
      </c>
      <c r="AT362" s="392" t="s">
        <v>1153</v>
      </c>
      <c r="AU362" s="392" t="s">
        <v>1824</v>
      </c>
      <c r="AV362" s="392" t="s">
        <v>1153</v>
      </c>
      <c r="AW362" s="392" t="s">
        <v>1824</v>
      </c>
      <c r="AX362" s="392" t="s">
        <v>1153</v>
      </c>
      <c r="AY362" s="392" t="s">
        <v>1824</v>
      </c>
      <c r="AZ362" s="269" t="s">
        <v>781</v>
      </c>
      <c r="BA362" s="336">
        <v>43851</v>
      </c>
      <c r="BB362" s="269" t="s">
        <v>4393</v>
      </c>
      <c r="BC362" s="336">
        <v>44183</v>
      </c>
      <c r="BD362" s="44" t="s">
        <v>7152</v>
      </c>
      <c r="BE362" s="44" t="s">
        <v>9066</v>
      </c>
      <c r="BF362" s="332" t="s">
        <v>9067</v>
      </c>
      <c r="BG362" s="332" t="s">
        <v>2301</v>
      </c>
      <c r="BH362" s="280" t="s">
        <v>1889</v>
      </c>
      <c r="BI362" s="340" t="s">
        <v>2587</v>
      </c>
      <c r="BJ362" s="345" t="s">
        <v>2595</v>
      </c>
      <c r="BO362" s="402" t="s">
        <v>5354</v>
      </c>
      <c r="BP362" s="402" t="s">
        <v>5355</v>
      </c>
      <c r="BQ362" s="402"/>
      <c r="BR362" s="402"/>
    </row>
    <row r="363" spans="1:70" s="298" customFormat="1" ht="115.5" hidden="1" customHeight="1">
      <c r="A363" s="342" t="s">
        <v>1607</v>
      </c>
      <c r="B363" s="253" t="s">
        <v>1351</v>
      </c>
      <c r="C363" s="328">
        <v>43670</v>
      </c>
      <c r="D363" s="328" t="s">
        <v>4308</v>
      </c>
      <c r="E363" s="342" t="s">
        <v>1110</v>
      </c>
      <c r="F363" s="334" t="s">
        <v>7153</v>
      </c>
      <c r="G363" s="44" t="s">
        <v>817</v>
      </c>
      <c r="H363" s="44" t="s">
        <v>740</v>
      </c>
      <c r="I363" s="44" t="s">
        <v>1885</v>
      </c>
      <c r="J363" s="44" t="s">
        <v>1886</v>
      </c>
      <c r="K363" s="345">
        <v>200</v>
      </c>
      <c r="L363" s="829">
        <v>43709</v>
      </c>
      <c r="M363" s="829">
        <v>44012</v>
      </c>
      <c r="N363" s="275">
        <f t="shared" si="11"/>
        <v>44</v>
      </c>
      <c r="O363" s="407">
        <v>105</v>
      </c>
      <c r="P363" s="402" t="s">
        <v>44</v>
      </c>
      <c r="Q363" s="402"/>
      <c r="R363" s="44" t="s">
        <v>7154</v>
      </c>
      <c r="S363" s="387">
        <f t="shared" si="10"/>
        <v>349</v>
      </c>
      <c r="T363" s="402" t="s">
        <v>937</v>
      </c>
      <c r="U363" s="402" t="s">
        <v>937</v>
      </c>
      <c r="V363" s="402" t="s">
        <v>937</v>
      </c>
      <c r="W363" s="402" t="s">
        <v>937</v>
      </c>
      <c r="X363" s="402" t="s">
        <v>937</v>
      </c>
      <c r="Y363" s="402" t="s">
        <v>937</v>
      </c>
      <c r="Z363" s="402" t="s">
        <v>937</v>
      </c>
      <c r="AA363" s="44" t="s">
        <v>937</v>
      </c>
      <c r="AB363" s="44" t="s">
        <v>950</v>
      </c>
      <c r="AC363" s="44" t="s">
        <v>940</v>
      </c>
      <c r="AD363" s="44" t="s">
        <v>7155</v>
      </c>
      <c r="AE363" s="44" t="s">
        <v>7156</v>
      </c>
      <c r="AF363" s="44" t="s">
        <v>7157</v>
      </c>
      <c r="AG363" s="273" t="s">
        <v>7158</v>
      </c>
      <c r="AH363" s="44" t="s">
        <v>1845</v>
      </c>
      <c r="AI363" s="44" t="s">
        <v>7159</v>
      </c>
      <c r="AJ363" s="44" t="s">
        <v>2247</v>
      </c>
      <c r="AK363" s="44" t="s">
        <v>9068</v>
      </c>
      <c r="AL363" s="44" t="s">
        <v>1153</v>
      </c>
      <c r="AM363" s="273" t="s">
        <v>9069</v>
      </c>
      <c r="AN363" s="301" t="s">
        <v>2622</v>
      </c>
      <c r="AO363" s="301" t="s">
        <v>3874</v>
      </c>
      <c r="AP363" s="301" t="s">
        <v>1153</v>
      </c>
      <c r="AQ363" s="301" t="s">
        <v>3874</v>
      </c>
      <c r="AR363" s="301" t="s">
        <v>1153</v>
      </c>
      <c r="AS363" s="301" t="s">
        <v>3874</v>
      </c>
      <c r="AT363" s="301" t="s">
        <v>1153</v>
      </c>
      <c r="AU363" s="301" t="s">
        <v>3874</v>
      </c>
      <c r="AV363" s="301" t="s">
        <v>1153</v>
      </c>
      <c r="AW363" s="301" t="s">
        <v>3874</v>
      </c>
      <c r="AX363" s="301" t="s">
        <v>1153</v>
      </c>
      <c r="AY363" s="301" t="s">
        <v>3874</v>
      </c>
      <c r="AZ363" s="269" t="s">
        <v>957</v>
      </c>
      <c r="BA363" s="336">
        <v>44377</v>
      </c>
      <c r="BB363" s="269" t="s">
        <v>1810</v>
      </c>
      <c r="BC363" s="336">
        <v>44377</v>
      </c>
      <c r="BD363" s="301" t="s">
        <v>4173</v>
      </c>
      <c r="BE363" s="332" t="s">
        <v>9033</v>
      </c>
      <c r="BF363" s="332" t="s">
        <v>1153</v>
      </c>
      <c r="BG363" s="332" t="s">
        <v>1153</v>
      </c>
      <c r="BH363" s="280" t="s">
        <v>4388</v>
      </c>
      <c r="BI363" s="340" t="s">
        <v>2587</v>
      </c>
      <c r="BJ363" s="345" t="s">
        <v>2767</v>
      </c>
      <c r="BO363" s="402" t="s">
        <v>5356</v>
      </c>
      <c r="BP363" s="402" t="s">
        <v>5357</v>
      </c>
      <c r="BQ363" s="402"/>
      <c r="BR363" s="402"/>
    </row>
    <row r="364" spans="1:70" s="298" customFormat="1" ht="115.5" hidden="1" customHeight="1">
      <c r="A364" s="268" t="s">
        <v>1608</v>
      </c>
      <c r="B364" s="253" t="s">
        <v>1351</v>
      </c>
      <c r="C364" s="328">
        <v>43670</v>
      </c>
      <c r="D364" s="328" t="s">
        <v>4308</v>
      </c>
      <c r="E364" s="342" t="s">
        <v>1110</v>
      </c>
      <c r="F364" s="334" t="s">
        <v>7161</v>
      </c>
      <c r="G364" s="44" t="s">
        <v>817</v>
      </c>
      <c r="H364" s="44" t="s">
        <v>741</v>
      </c>
      <c r="I364" s="44" t="s">
        <v>742</v>
      </c>
      <c r="J364" s="253" t="s">
        <v>743</v>
      </c>
      <c r="K364" s="345">
        <v>2</v>
      </c>
      <c r="L364" s="829">
        <v>43709</v>
      </c>
      <c r="M364" s="829">
        <v>44012</v>
      </c>
      <c r="N364" s="275">
        <f t="shared" si="11"/>
        <v>44</v>
      </c>
      <c r="O364" s="389">
        <v>2</v>
      </c>
      <c r="P364" s="402" t="s">
        <v>24</v>
      </c>
      <c r="Q364" s="402" t="s">
        <v>44</v>
      </c>
      <c r="R364" s="44" t="s">
        <v>7162</v>
      </c>
      <c r="S364" s="387">
        <f t="shared" si="10"/>
        <v>375</v>
      </c>
      <c r="T364" s="402" t="s">
        <v>937</v>
      </c>
      <c r="U364" s="402" t="s">
        <v>937</v>
      </c>
      <c r="V364" s="402" t="s">
        <v>937</v>
      </c>
      <c r="W364" s="402" t="s">
        <v>937</v>
      </c>
      <c r="X364" s="402" t="s">
        <v>937</v>
      </c>
      <c r="Y364" s="402" t="s">
        <v>937</v>
      </c>
      <c r="Z364" s="402" t="s">
        <v>937</v>
      </c>
      <c r="AA364" s="44" t="s">
        <v>937</v>
      </c>
      <c r="AB364" s="44" t="s">
        <v>950</v>
      </c>
      <c r="AC364" s="44" t="s">
        <v>940</v>
      </c>
      <c r="AD364" s="44" t="s">
        <v>7163</v>
      </c>
      <c r="AE364" s="44" t="s">
        <v>7164</v>
      </c>
      <c r="AF364" s="44" t="s">
        <v>7165</v>
      </c>
      <c r="AG364" s="44" t="s">
        <v>7166</v>
      </c>
      <c r="AH364" s="297" t="s">
        <v>2213</v>
      </c>
      <c r="AI364" s="44" t="s">
        <v>2214</v>
      </c>
      <c r="AJ364" s="44" t="s">
        <v>2214</v>
      </c>
      <c r="AK364" s="44" t="s">
        <v>2214</v>
      </c>
      <c r="AL364" s="44" t="s">
        <v>2622</v>
      </c>
      <c r="AM364" s="44" t="s">
        <v>2214</v>
      </c>
      <c r="AN364" s="44" t="s">
        <v>2622</v>
      </c>
      <c r="AO364" s="44" t="s">
        <v>2214</v>
      </c>
      <c r="AP364" s="44" t="s">
        <v>1153</v>
      </c>
      <c r="AQ364" s="44" t="s">
        <v>2214</v>
      </c>
      <c r="AR364" s="44" t="s">
        <v>1153</v>
      </c>
      <c r="AS364" s="44" t="s">
        <v>2214</v>
      </c>
      <c r="AT364" s="44" t="s">
        <v>1153</v>
      </c>
      <c r="AU364" s="44" t="s">
        <v>2214</v>
      </c>
      <c r="AV364" s="44" t="s">
        <v>1153</v>
      </c>
      <c r="AW364" s="44" t="s">
        <v>2214</v>
      </c>
      <c r="AX364" s="44" t="s">
        <v>1153</v>
      </c>
      <c r="AY364" s="44" t="s">
        <v>2214</v>
      </c>
      <c r="AZ364" s="269" t="s">
        <v>781</v>
      </c>
      <c r="BA364" s="336">
        <v>44026</v>
      </c>
      <c r="BB364" s="269" t="s">
        <v>903</v>
      </c>
      <c r="BC364" s="340"/>
      <c r="BD364" s="332"/>
      <c r="BE364" s="332"/>
      <c r="BF364" s="332"/>
      <c r="BG364" s="332"/>
      <c r="BH364" s="280" t="s">
        <v>956</v>
      </c>
      <c r="BI364" s="340"/>
      <c r="BJ364" s="340"/>
      <c r="BO364" s="402" t="s">
        <v>5356</v>
      </c>
      <c r="BP364" s="402" t="s">
        <v>5357</v>
      </c>
      <c r="BQ364" s="402"/>
      <c r="BR364" s="402"/>
    </row>
    <row r="365" spans="1:70" s="298" customFormat="1" ht="115.5" hidden="1" customHeight="1">
      <c r="A365" s="342" t="s">
        <v>1609</v>
      </c>
      <c r="B365" s="253" t="s">
        <v>1351</v>
      </c>
      <c r="C365" s="328">
        <v>43670</v>
      </c>
      <c r="D365" s="328" t="s">
        <v>4308</v>
      </c>
      <c r="E365" s="342" t="s">
        <v>1110</v>
      </c>
      <c r="F365" s="334" t="s">
        <v>7161</v>
      </c>
      <c r="G365" s="44" t="s">
        <v>817</v>
      </c>
      <c r="H365" s="44" t="s">
        <v>744</v>
      </c>
      <c r="I365" s="44" t="s">
        <v>745</v>
      </c>
      <c r="J365" s="253" t="s">
        <v>1140</v>
      </c>
      <c r="K365" s="345">
        <v>40</v>
      </c>
      <c r="L365" s="829">
        <v>43709</v>
      </c>
      <c r="M365" s="829">
        <v>44012</v>
      </c>
      <c r="N365" s="275">
        <f t="shared" si="11"/>
        <v>44</v>
      </c>
      <c r="O365" s="389">
        <v>40</v>
      </c>
      <c r="P365" s="402" t="s">
        <v>44</v>
      </c>
      <c r="Q365" s="402"/>
      <c r="R365" s="311" t="s">
        <v>7167</v>
      </c>
      <c r="S365" s="387">
        <f t="shared" si="10"/>
        <v>232</v>
      </c>
      <c r="T365" s="402" t="s">
        <v>937</v>
      </c>
      <c r="U365" s="402" t="s">
        <v>937</v>
      </c>
      <c r="V365" s="402" t="s">
        <v>937</v>
      </c>
      <c r="W365" s="402" t="s">
        <v>937</v>
      </c>
      <c r="X365" s="402" t="s">
        <v>937</v>
      </c>
      <c r="Y365" s="402" t="s">
        <v>937</v>
      </c>
      <c r="Z365" s="402" t="s">
        <v>937</v>
      </c>
      <c r="AA365" s="44" t="s">
        <v>937</v>
      </c>
      <c r="AB365" s="44" t="s">
        <v>950</v>
      </c>
      <c r="AC365" s="44" t="s">
        <v>940</v>
      </c>
      <c r="AD365" s="44" t="s">
        <v>7168</v>
      </c>
      <c r="AE365" s="44" t="s">
        <v>7169</v>
      </c>
      <c r="AF365" s="44" t="s">
        <v>9070</v>
      </c>
      <c r="AG365" s="44" t="s">
        <v>7170</v>
      </c>
      <c r="AH365" s="44" t="s">
        <v>1846</v>
      </c>
      <c r="AI365" s="44" t="s">
        <v>7171</v>
      </c>
      <c r="AJ365" s="44" t="s">
        <v>1846</v>
      </c>
      <c r="AK365" s="44" t="s">
        <v>9071</v>
      </c>
      <c r="AL365" s="44" t="s">
        <v>9072</v>
      </c>
      <c r="AM365" s="44" t="s">
        <v>9073</v>
      </c>
      <c r="AN365" s="44" t="s">
        <v>2622</v>
      </c>
      <c r="AO365" s="44" t="s">
        <v>3802</v>
      </c>
      <c r="AP365" s="44" t="s">
        <v>1153</v>
      </c>
      <c r="AQ365" s="44" t="s">
        <v>3802</v>
      </c>
      <c r="AR365" s="44" t="s">
        <v>1153</v>
      </c>
      <c r="AS365" s="44" t="s">
        <v>3802</v>
      </c>
      <c r="AT365" s="44" t="s">
        <v>1153</v>
      </c>
      <c r="AU365" s="44" t="s">
        <v>3802</v>
      </c>
      <c r="AV365" s="44" t="s">
        <v>1153</v>
      </c>
      <c r="AW365" s="44" t="s">
        <v>3802</v>
      </c>
      <c r="AX365" s="44" t="s">
        <v>1153</v>
      </c>
      <c r="AY365" s="44" t="s">
        <v>3802</v>
      </c>
      <c r="AZ365" s="269" t="s">
        <v>902</v>
      </c>
      <c r="BA365" s="336">
        <v>44393</v>
      </c>
      <c r="BB365" s="269" t="s">
        <v>903</v>
      </c>
      <c r="BC365" s="340"/>
      <c r="BD365" s="332"/>
      <c r="BE365" s="332"/>
      <c r="BF365" s="332"/>
      <c r="BG365" s="332"/>
      <c r="BH365" s="280" t="s">
        <v>956</v>
      </c>
      <c r="BI365" s="340"/>
      <c r="BJ365" s="340"/>
      <c r="BO365" s="402" t="s">
        <v>5356</v>
      </c>
      <c r="BP365" s="402" t="s">
        <v>5357</v>
      </c>
      <c r="BQ365" s="402"/>
      <c r="BR365" s="402"/>
    </row>
    <row r="366" spans="1:70" s="298" customFormat="1" ht="115.5" hidden="1" customHeight="1">
      <c r="A366" s="342" t="s">
        <v>1610</v>
      </c>
      <c r="B366" s="253" t="s">
        <v>1351</v>
      </c>
      <c r="C366" s="328">
        <v>43670</v>
      </c>
      <c r="D366" s="328" t="s">
        <v>4308</v>
      </c>
      <c r="E366" s="342" t="s">
        <v>1110</v>
      </c>
      <c r="F366" s="334" t="s">
        <v>7161</v>
      </c>
      <c r="G366" s="44" t="s">
        <v>817</v>
      </c>
      <c r="H366" s="44" t="s">
        <v>744</v>
      </c>
      <c r="I366" s="44" t="s">
        <v>746</v>
      </c>
      <c r="J366" s="253" t="s">
        <v>747</v>
      </c>
      <c r="K366" s="345">
        <v>2</v>
      </c>
      <c r="L366" s="829">
        <v>43709</v>
      </c>
      <c r="M366" s="829">
        <v>44012</v>
      </c>
      <c r="N366" s="275">
        <f t="shared" si="11"/>
        <v>44</v>
      </c>
      <c r="O366" s="389">
        <v>2</v>
      </c>
      <c r="P366" s="402" t="s">
        <v>44</v>
      </c>
      <c r="Q366" s="402"/>
      <c r="R366" s="44" t="s">
        <v>7167</v>
      </c>
      <c r="S366" s="387">
        <f t="shared" si="10"/>
        <v>232</v>
      </c>
      <c r="T366" s="402" t="s">
        <v>937</v>
      </c>
      <c r="U366" s="402" t="s">
        <v>937</v>
      </c>
      <c r="V366" s="402" t="s">
        <v>937</v>
      </c>
      <c r="W366" s="402" t="s">
        <v>937</v>
      </c>
      <c r="X366" s="402" t="s">
        <v>937</v>
      </c>
      <c r="Y366" s="402" t="s">
        <v>937</v>
      </c>
      <c r="Z366" s="402" t="s">
        <v>937</v>
      </c>
      <c r="AA366" s="44" t="s">
        <v>937</v>
      </c>
      <c r="AB366" s="44" t="s">
        <v>950</v>
      </c>
      <c r="AC366" s="44" t="s">
        <v>940</v>
      </c>
      <c r="AD366" s="44" t="s">
        <v>7172</v>
      </c>
      <c r="AE366" s="44" t="s">
        <v>7173</v>
      </c>
      <c r="AF366" s="44" t="s">
        <v>9074</v>
      </c>
      <c r="AG366" s="44" t="s">
        <v>7174</v>
      </c>
      <c r="AH366" s="44" t="s">
        <v>1847</v>
      </c>
      <c r="AI366" s="44" t="s">
        <v>7175</v>
      </c>
      <c r="AJ366" s="44" t="s">
        <v>2248</v>
      </c>
      <c r="AK366" s="334" t="s">
        <v>7176</v>
      </c>
      <c r="AL366" s="44" t="s">
        <v>9075</v>
      </c>
      <c r="AM366" s="334" t="s">
        <v>7177</v>
      </c>
      <c r="AN366" s="44" t="s">
        <v>2622</v>
      </c>
      <c r="AO366" s="44" t="s">
        <v>3802</v>
      </c>
      <c r="AP366" s="44" t="s">
        <v>1153</v>
      </c>
      <c r="AQ366" s="44" t="s">
        <v>3802</v>
      </c>
      <c r="AR366" s="44" t="s">
        <v>1153</v>
      </c>
      <c r="AS366" s="44" t="s">
        <v>3802</v>
      </c>
      <c r="AT366" s="44" t="s">
        <v>1153</v>
      </c>
      <c r="AU366" s="44" t="s">
        <v>3802</v>
      </c>
      <c r="AV366" s="44" t="s">
        <v>1153</v>
      </c>
      <c r="AW366" s="44" t="s">
        <v>3802</v>
      </c>
      <c r="AX366" s="44" t="s">
        <v>1153</v>
      </c>
      <c r="AY366" s="44" t="s">
        <v>3802</v>
      </c>
      <c r="AZ366" s="269" t="s">
        <v>902</v>
      </c>
      <c r="BA366" s="336">
        <v>44393</v>
      </c>
      <c r="BB366" s="269" t="s">
        <v>903</v>
      </c>
      <c r="BC366" s="340"/>
      <c r="BD366" s="332"/>
      <c r="BE366" s="332"/>
      <c r="BF366" s="332"/>
      <c r="BG366" s="332"/>
      <c r="BH366" s="280" t="s">
        <v>956</v>
      </c>
      <c r="BI366" s="340"/>
      <c r="BJ366" s="340"/>
      <c r="BO366" s="402" t="s">
        <v>5356</v>
      </c>
      <c r="BP366" s="402" t="s">
        <v>5357</v>
      </c>
      <c r="BQ366" s="402"/>
      <c r="BR366" s="402"/>
    </row>
    <row r="367" spans="1:70" s="298" customFormat="1" ht="115.5" hidden="1" customHeight="1">
      <c r="A367" s="342" t="s">
        <v>1611</v>
      </c>
      <c r="B367" s="253" t="s">
        <v>1351</v>
      </c>
      <c r="C367" s="328">
        <v>43670</v>
      </c>
      <c r="D367" s="328" t="s">
        <v>4308</v>
      </c>
      <c r="E367" s="342" t="s">
        <v>1110</v>
      </c>
      <c r="F367" s="334" t="s">
        <v>7161</v>
      </c>
      <c r="G367" s="44" t="s">
        <v>817</v>
      </c>
      <c r="H367" s="44" t="s">
        <v>748</v>
      </c>
      <c r="I367" s="44" t="s">
        <v>9076</v>
      </c>
      <c r="J367" s="253" t="s">
        <v>9077</v>
      </c>
      <c r="K367" s="345">
        <v>2</v>
      </c>
      <c r="L367" s="829">
        <v>43709</v>
      </c>
      <c r="M367" s="829">
        <v>44012</v>
      </c>
      <c r="N367" s="275">
        <f t="shared" si="11"/>
        <v>44</v>
      </c>
      <c r="O367" s="389">
        <v>2</v>
      </c>
      <c r="P367" s="402" t="s">
        <v>44</v>
      </c>
      <c r="Q367" s="402"/>
      <c r="R367" s="44" t="s">
        <v>7178</v>
      </c>
      <c r="S367" s="387">
        <f t="shared" si="10"/>
        <v>233</v>
      </c>
      <c r="T367" s="402" t="s">
        <v>937</v>
      </c>
      <c r="U367" s="402" t="s">
        <v>937</v>
      </c>
      <c r="V367" s="402" t="s">
        <v>937</v>
      </c>
      <c r="W367" s="402" t="s">
        <v>937</v>
      </c>
      <c r="X367" s="402" t="s">
        <v>937</v>
      </c>
      <c r="Y367" s="402" t="s">
        <v>937</v>
      </c>
      <c r="Z367" s="402" t="s">
        <v>937</v>
      </c>
      <c r="AA367" s="44" t="s">
        <v>937</v>
      </c>
      <c r="AB367" s="44" t="s">
        <v>950</v>
      </c>
      <c r="AC367" s="44" t="s">
        <v>940</v>
      </c>
      <c r="AD367" s="44" t="s">
        <v>7179</v>
      </c>
      <c r="AE367" s="44" t="s">
        <v>7180</v>
      </c>
      <c r="AF367" s="44" t="s">
        <v>9137</v>
      </c>
      <c r="AG367" s="44" t="s">
        <v>7181</v>
      </c>
      <c r="AH367" s="141" t="s">
        <v>9078</v>
      </c>
      <c r="AI367" s="44" t="s">
        <v>7182</v>
      </c>
      <c r="AJ367" s="44" t="s">
        <v>9079</v>
      </c>
      <c r="AK367" s="44" t="s">
        <v>9080</v>
      </c>
      <c r="AL367" s="44" t="s">
        <v>9081</v>
      </c>
      <c r="AM367" s="44" t="s">
        <v>9082</v>
      </c>
      <c r="AN367" s="44" t="s">
        <v>2622</v>
      </c>
      <c r="AO367" s="44" t="s">
        <v>3802</v>
      </c>
      <c r="AP367" s="44" t="s">
        <v>1153</v>
      </c>
      <c r="AQ367" s="44" t="s">
        <v>3802</v>
      </c>
      <c r="AR367" s="44" t="s">
        <v>1153</v>
      </c>
      <c r="AS367" s="44" t="s">
        <v>3802</v>
      </c>
      <c r="AT367" s="44" t="s">
        <v>1153</v>
      </c>
      <c r="AU367" s="44" t="s">
        <v>3802</v>
      </c>
      <c r="AV367" s="44" t="s">
        <v>1153</v>
      </c>
      <c r="AW367" s="44" t="s">
        <v>3802</v>
      </c>
      <c r="AX367" s="44" t="s">
        <v>1153</v>
      </c>
      <c r="AY367" s="44" t="s">
        <v>3802</v>
      </c>
      <c r="AZ367" s="269" t="s">
        <v>902</v>
      </c>
      <c r="BA367" s="336">
        <v>44393</v>
      </c>
      <c r="BB367" s="269" t="s">
        <v>903</v>
      </c>
      <c r="BC367" s="340"/>
      <c r="BD367" s="332"/>
      <c r="BE367" s="332"/>
      <c r="BF367" s="332"/>
      <c r="BG367" s="332"/>
      <c r="BH367" s="280" t="s">
        <v>956</v>
      </c>
      <c r="BI367" s="340"/>
      <c r="BJ367" s="340"/>
      <c r="BO367" s="402" t="s">
        <v>5356</v>
      </c>
      <c r="BP367" s="402" t="s">
        <v>5357</v>
      </c>
      <c r="BQ367" s="402"/>
      <c r="BR367" s="402"/>
    </row>
    <row r="368" spans="1:70" s="298" customFormat="1" ht="115.5" hidden="1" customHeight="1">
      <c r="A368" s="342" t="s">
        <v>1612</v>
      </c>
      <c r="B368" s="253" t="s">
        <v>1351</v>
      </c>
      <c r="C368" s="328">
        <v>43670</v>
      </c>
      <c r="D368" s="328" t="s">
        <v>4308</v>
      </c>
      <c r="E368" s="342" t="s">
        <v>1110</v>
      </c>
      <c r="F368" s="334" t="s">
        <v>7161</v>
      </c>
      <c r="G368" s="44" t="s">
        <v>817</v>
      </c>
      <c r="H368" s="44" t="s">
        <v>748</v>
      </c>
      <c r="I368" s="44" t="s">
        <v>742</v>
      </c>
      <c r="J368" s="253" t="s">
        <v>749</v>
      </c>
      <c r="K368" s="345">
        <v>2</v>
      </c>
      <c r="L368" s="829">
        <v>43709</v>
      </c>
      <c r="M368" s="829">
        <v>44012</v>
      </c>
      <c r="N368" s="275">
        <f t="shared" si="11"/>
        <v>44</v>
      </c>
      <c r="O368" s="389">
        <v>2</v>
      </c>
      <c r="P368" s="402" t="s">
        <v>44</v>
      </c>
      <c r="Q368" s="402"/>
      <c r="R368" s="44" t="s">
        <v>7178</v>
      </c>
      <c r="S368" s="387">
        <f t="shared" si="10"/>
        <v>233</v>
      </c>
      <c r="T368" s="402" t="s">
        <v>937</v>
      </c>
      <c r="U368" s="402" t="s">
        <v>937</v>
      </c>
      <c r="V368" s="402" t="s">
        <v>937</v>
      </c>
      <c r="W368" s="402" t="s">
        <v>937</v>
      </c>
      <c r="X368" s="402" t="s">
        <v>937</v>
      </c>
      <c r="Y368" s="402" t="s">
        <v>937</v>
      </c>
      <c r="Z368" s="402" t="s">
        <v>937</v>
      </c>
      <c r="AA368" s="44" t="s">
        <v>937</v>
      </c>
      <c r="AB368" s="44" t="s">
        <v>950</v>
      </c>
      <c r="AC368" s="44" t="s">
        <v>940</v>
      </c>
      <c r="AD368" s="44" t="s">
        <v>7179</v>
      </c>
      <c r="AE368" s="44" t="s">
        <v>7183</v>
      </c>
      <c r="AF368" s="44" t="s">
        <v>9083</v>
      </c>
      <c r="AG368" s="44" t="s">
        <v>7184</v>
      </c>
      <c r="AH368" s="141" t="s">
        <v>9078</v>
      </c>
      <c r="AI368" s="141" t="s">
        <v>7185</v>
      </c>
      <c r="AJ368" s="44" t="s">
        <v>9079</v>
      </c>
      <c r="AK368" s="44" t="s">
        <v>9084</v>
      </c>
      <c r="AL368" s="141" t="s">
        <v>9081</v>
      </c>
      <c r="AM368" s="141" t="s">
        <v>9082</v>
      </c>
      <c r="AN368" s="44" t="s">
        <v>2622</v>
      </c>
      <c r="AO368" s="44" t="s">
        <v>3802</v>
      </c>
      <c r="AP368" s="44" t="s">
        <v>1153</v>
      </c>
      <c r="AQ368" s="44" t="s">
        <v>3802</v>
      </c>
      <c r="AR368" s="44" t="s">
        <v>1153</v>
      </c>
      <c r="AS368" s="44" t="s">
        <v>3802</v>
      </c>
      <c r="AT368" s="44" t="s">
        <v>1153</v>
      </c>
      <c r="AU368" s="44" t="s">
        <v>3802</v>
      </c>
      <c r="AV368" s="44" t="s">
        <v>1153</v>
      </c>
      <c r="AW368" s="44" t="s">
        <v>3802</v>
      </c>
      <c r="AX368" s="44" t="s">
        <v>1153</v>
      </c>
      <c r="AY368" s="44" t="s">
        <v>3802</v>
      </c>
      <c r="AZ368" s="269" t="s">
        <v>902</v>
      </c>
      <c r="BA368" s="336">
        <v>44393</v>
      </c>
      <c r="BB368" s="269" t="s">
        <v>903</v>
      </c>
      <c r="BC368" s="340"/>
      <c r="BD368" s="332"/>
      <c r="BE368" s="332"/>
      <c r="BF368" s="332"/>
      <c r="BG368" s="332"/>
      <c r="BH368" s="280" t="s">
        <v>956</v>
      </c>
      <c r="BI368" s="340"/>
      <c r="BJ368" s="340"/>
      <c r="BO368" s="402" t="s">
        <v>5356</v>
      </c>
      <c r="BP368" s="402" t="s">
        <v>5357</v>
      </c>
      <c r="BQ368" s="402"/>
      <c r="BR368" s="402"/>
    </row>
    <row r="369" spans="1:275" s="298" customFormat="1" ht="115.5" hidden="1" customHeight="1">
      <c r="A369" s="342" t="s">
        <v>1613</v>
      </c>
      <c r="B369" s="253" t="s">
        <v>1351</v>
      </c>
      <c r="C369" s="328">
        <v>43670</v>
      </c>
      <c r="D369" s="328" t="s">
        <v>4308</v>
      </c>
      <c r="E369" s="342" t="s">
        <v>1110</v>
      </c>
      <c r="F369" s="334" t="s">
        <v>7161</v>
      </c>
      <c r="G369" s="44" t="s">
        <v>817</v>
      </c>
      <c r="H369" s="44" t="s">
        <v>750</v>
      </c>
      <c r="I369" s="44" t="s">
        <v>751</v>
      </c>
      <c r="J369" s="253" t="s">
        <v>752</v>
      </c>
      <c r="K369" s="345">
        <v>3</v>
      </c>
      <c r="L369" s="829">
        <v>43709</v>
      </c>
      <c r="M369" s="829">
        <v>44012</v>
      </c>
      <c r="N369" s="275">
        <f t="shared" si="11"/>
        <v>44</v>
      </c>
      <c r="O369" s="389">
        <v>3</v>
      </c>
      <c r="P369" s="402" t="s">
        <v>24</v>
      </c>
      <c r="Q369" s="402" t="s">
        <v>44</v>
      </c>
      <c r="R369" s="44" t="s">
        <v>7186</v>
      </c>
      <c r="S369" s="387">
        <f t="shared" si="10"/>
        <v>239</v>
      </c>
      <c r="T369" s="402" t="s">
        <v>937</v>
      </c>
      <c r="U369" s="402" t="s">
        <v>937</v>
      </c>
      <c r="V369" s="402" t="s">
        <v>937</v>
      </c>
      <c r="W369" s="402" t="s">
        <v>937</v>
      </c>
      <c r="X369" s="402" t="s">
        <v>937</v>
      </c>
      <c r="Y369" s="402" t="s">
        <v>937</v>
      </c>
      <c r="Z369" s="402" t="s">
        <v>937</v>
      </c>
      <c r="AA369" s="44" t="s">
        <v>937</v>
      </c>
      <c r="AB369" s="44" t="s">
        <v>950</v>
      </c>
      <c r="AC369" s="44" t="s">
        <v>940</v>
      </c>
      <c r="AD369" s="44" t="s">
        <v>7187</v>
      </c>
      <c r="AE369" s="44" t="s">
        <v>7188</v>
      </c>
      <c r="AF369" s="44" t="s">
        <v>9085</v>
      </c>
      <c r="AG369" s="44" t="s">
        <v>7189</v>
      </c>
      <c r="AH369" s="297" t="s">
        <v>2213</v>
      </c>
      <c r="AI369" s="44" t="s">
        <v>2214</v>
      </c>
      <c r="AJ369" s="44" t="s">
        <v>2214</v>
      </c>
      <c r="AK369" s="44" t="s">
        <v>2214</v>
      </c>
      <c r="AL369" s="44" t="s">
        <v>2622</v>
      </c>
      <c r="AM369" s="44" t="s">
        <v>2214</v>
      </c>
      <c r="AN369" s="44" t="s">
        <v>2622</v>
      </c>
      <c r="AO369" s="44" t="s">
        <v>2214</v>
      </c>
      <c r="AP369" s="44" t="s">
        <v>1153</v>
      </c>
      <c r="AQ369" s="44" t="s">
        <v>2214</v>
      </c>
      <c r="AR369" s="44" t="s">
        <v>1153</v>
      </c>
      <c r="AS369" s="44" t="s">
        <v>2214</v>
      </c>
      <c r="AT369" s="44" t="s">
        <v>1153</v>
      </c>
      <c r="AU369" s="44" t="s">
        <v>2214</v>
      </c>
      <c r="AV369" s="44" t="s">
        <v>1153</v>
      </c>
      <c r="AW369" s="44" t="s">
        <v>2214</v>
      </c>
      <c r="AX369" s="44" t="s">
        <v>1153</v>
      </c>
      <c r="AY369" s="44" t="s">
        <v>2214</v>
      </c>
      <c r="AZ369" s="269" t="s">
        <v>781</v>
      </c>
      <c r="BA369" s="336">
        <v>44026</v>
      </c>
      <c r="BB369" s="269" t="s">
        <v>903</v>
      </c>
      <c r="BC369" s="340"/>
      <c r="BD369" s="332"/>
      <c r="BE369" s="332"/>
      <c r="BF369" s="332"/>
      <c r="BG369" s="332"/>
      <c r="BH369" s="280" t="s">
        <v>956</v>
      </c>
      <c r="BI369" s="340"/>
      <c r="BJ369" s="340"/>
      <c r="BO369" s="402" t="s">
        <v>5356</v>
      </c>
      <c r="BP369" s="402" t="s">
        <v>5357</v>
      </c>
      <c r="BQ369" s="402"/>
      <c r="BR369" s="402"/>
    </row>
    <row r="370" spans="1:275" s="298" customFormat="1" ht="115.5" hidden="1" customHeight="1">
      <c r="A370" s="342" t="s">
        <v>1614</v>
      </c>
      <c r="B370" s="253" t="s">
        <v>1351</v>
      </c>
      <c r="C370" s="328">
        <v>43670</v>
      </c>
      <c r="D370" s="328" t="s">
        <v>4308</v>
      </c>
      <c r="E370" s="342" t="s">
        <v>1110</v>
      </c>
      <c r="F370" s="334" t="s">
        <v>7161</v>
      </c>
      <c r="G370" s="44" t="s">
        <v>817</v>
      </c>
      <c r="H370" s="44" t="s">
        <v>750</v>
      </c>
      <c r="I370" s="44" t="s">
        <v>742</v>
      </c>
      <c r="J370" s="253" t="s">
        <v>753</v>
      </c>
      <c r="K370" s="345">
        <v>2</v>
      </c>
      <c r="L370" s="829">
        <v>43709</v>
      </c>
      <c r="M370" s="829">
        <v>44012</v>
      </c>
      <c r="N370" s="275">
        <f t="shared" si="11"/>
        <v>44</v>
      </c>
      <c r="O370" s="391">
        <v>2</v>
      </c>
      <c r="P370" s="402" t="s">
        <v>44</v>
      </c>
      <c r="Q370" s="402"/>
      <c r="R370" s="44" t="s">
        <v>7190</v>
      </c>
      <c r="S370" s="387">
        <f t="shared" si="10"/>
        <v>188</v>
      </c>
      <c r="T370" s="402" t="s">
        <v>937</v>
      </c>
      <c r="U370" s="402" t="s">
        <v>937</v>
      </c>
      <c r="V370" s="402" t="s">
        <v>937</v>
      </c>
      <c r="W370" s="402" t="s">
        <v>937</v>
      </c>
      <c r="X370" s="402" t="s">
        <v>937</v>
      </c>
      <c r="Y370" s="402" t="s">
        <v>937</v>
      </c>
      <c r="Z370" s="402" t="s">
        <v>937</v>
      </c>
      <c r="AA370" s="44" t="s">
        <v>937</v>
      </c>
      <c r="AB370" s="44" t="s">
        <v>950</v>
      </c>
      <c r="AC370" s="44" t="s">
        <v>940</v>
      </c>
      <c r="AD370" s="44" t="s">
        <v>7172</v>
      </c>
      <c r="AE370" s="44" t="s">
        <v>7191</v>
      </c>
      <c r="AF370" s="44" t="s">
        <v>9086</v>
      </c>
      <c r="AG370" s="44" t="s">
        <v>7192</v>
      </c>
      <c r="AH370" s="44" t="s">
        <v>9078</v>
      </c>
      <c r="AI370" s="44" t="s">
        <v>7193</v>
      </c>
      <c r="AJ370" s="44" t="s">
        <v>2212</v>
      </c>
      <c r="AK370" s="44" t="s">
        <v>2212</v>
      </c>
      <c r="AL370" s="44" t="s">
        <v>2622</v>
      </c>
      <c r="AM370" s="44" t="s">
        <v>3656</v>
      </c>
      <c r="AN370" s="44" t="s">
        <v>2622</v>
      </c>
      <c r="AO370" s="44" t="s">
        <v>3656</v>
      </c>
      <c r="AP370" s="44" t="s">
        <v>1153</v>
      </c>
      <c r="AQ370" s="44" t="s">
        <v>3656</v>
      </c>
      <c r="AR370" s="44" t="s">
        <v>1153</v>
      </c>
      <c r="AS370" s="44" t="s">
        <v>3656</v>
      </c>
      <c r="AT370" s="44" t="s">
        <v>1153</v>
      </c>
      <c r="AU370" s="44" t="s">
        <v>3656</v>
      </c>
      <c r="AV370" s="44" t="s">
        <v>1153</v>
      </c>
      <c r="AW370" s="44" t="s">
        <v>3656</v>
      </c>
      <c r="AX370" s="44" t="s">
        <v>1153</v>
      </c>
      <c r="AY370" s="44" t="s">
        <v>3656</v>
      </c>
      <c r="AZ370" s="269" t="s">
        <v>902</v>
      </c>
      <c r="BA370" s="336">
        <v>44125</v>
      </c>
      <c r="BB370" s="269" t="s">
        <v>903</v>
      </c>
      <c r="BC370" s="340"/>
      <c r="BD370" s="332"/>
      <c r="BE370" s="332"/>
      <c r="BF370" s="332"/>
      <c r="BG370" s="332"/>
      <c r="BH370" s="280" t="s">
        <v>956</v>
      </c>
      <c r="BI370" s="340"/>
      <c r="BJ370" s="340"/>
      <c r="BO370" s="402" t="s">
        <v>5356</v>
      </c>
      <c r="BP370" s="402" t="s">
        <v>5357</v>
      </c>
      <c r="BQ370" s="402"/>
      <c r="BR370" s="402"/>
    </row>
    <row r="371" spans="1:275" s="298" customFormat="1" ht="115.5" hidden="1" customHeight="1">
      <c r="A371" s="342" t="s">
        <v>1615</v>
      </c>
      <c r="B371" s="253" t="s">
        <v>1351</v>
      </c>
      <c r="C371" s="328">
        <v>43670</v>
      </c>
      <c r="D371" s="328" t="s">
        <v>4308</v>
      </c>
      <c r="E371" s="342" t="s">
        <v>1111</v>
      </c>
      <c r="F371" s="334" t="s">
        <v>7194</v>
      </c>
      <c r="G371" s="44" t="s">
        <v>754</v>
      </c>
      <c r="H371" s="392" t="s">
        <v>755</v>
      </c>
      <c r="I371" s="392" t="s">
        <v>756</v>
      </c>
      <c r="J371" s="317" t="s">
        <v>757</v>
      </c>
      <c r="K371" s="340">
        <v>3</v>
      </c>
      <c r="L371" s="829">
        <v>43710</v>
      </c>
      <c r="M371" s="829">
        <v>43784</v>
      </c>
      <c r="N371" s="275">
        <f t="shared" si="11"/>
        <v>11</v>
      </c>
      <c r="O371" s="389">
        <v>3</v>
      </c>
      <c r="P371" s="402" t="s">
        <v>758</v>
      </c>
      <c r="Q371" s="402"/>
      <c r="R371" s="44" t="s">
        <v>7195</v>
      </c>
      <c r="S371" s="387">
        <f t="shared" si="10"/>
        <v>175</v>
      </c>
      <c r="T371" s="402" t="s">
        <v>937</v>
      </c>
      <c r="U371" s="402" t="s">
        <v>937</v>
      </c>
      <c r="V371" s="402" t="s">
        <v>937</v>
      </c>
      <c r="W371" s="402" t="s">
        <v>937</v>
      </c>
      <c r="X371" s="402" t="s">
        <v>937</v>
      </c>
      <c r="Y371" s="402" t="s">
        <v>937</v>
      </c>
      <c r="Z371" s="402" t="s">
        <v>937</v>
      </c>
      <c r="AA371" s="44" t="s">
        <v>937</v>
      </c>
      <c r="AB371" s="44" t="s">
        <v>950</v>
      </c>
      <c r="AC371" s="44" t="s">
        <v>940</v>
      </c>
      <c r="AD371" s="392" t="s">
        <v>7196</v>
      </c>
      <c r="AE371" s="44" t="s">
        <v>1151</v>
      </c>
      <c r="AF371" s="44" t="s">
        <v>7197</v>
      </c>
      <c r="AG371" s="44" t="s">
        <v>7198</v>
      </c>
      <c r="AH371" s="297" t="s">
        <v>1816</v>
      </c>
      <c r="AI371" s="44" t="s">
        <v>1812</v>
      </c>
      <c r="AJ371" s="44" t="s">
        <v>1812</v>
      </c>
      <c r="AK371" s="44" t="s">
        <v>1812</v>
      </c>
      <c r="AL371" s="44" t="s">
        <v>2622</v>
      </c>
      <c r="AM371" s="44" t="s">
        <v>1812</v>
      </c>
      <c r="AN371" s="44" t="s">
        <v>2622</v>
      </c>
      <c r="AO371" s="44" t="s">
        <v>1812</v>
      </c>
      <c r="AP371" s="44" t="s">
        <v>1153</v>
      </c>
      <c r="AQ371" s="44" t="s">
        <v>1812</v>
      </c>
      <c r="AR371" s="44" t="s">
        <v>1153</v>
      </c>
      <c r="AS371" s="44" t="s">
        <v>1812</v>
      </c>
      <c r="AT371" s="44" t="s">
        <v>1153</v>
      </c>
      <c r="AU371" s="44" t="s">
        <v>1812</v>
      </c>
      <c r="AV371" s="44" t="s">
        <v>1153</v>
      </c>
      <c r="AW371" s="44" t="s">
        <v>1812</v>
      </c>
      <c r="AX371" s="44" t="s">
        <v>1153</v>
      </c>
      <c r="AY371" s="44" t="s">
        <v>1812</v>
      </c>
      <c r="AZ371" s="269" t="s">
        <v>781</v>
      </c>
      <c r="BA371" s="336">
        <v>44033</v>
      </c>
      <c r="BB371" s="269" t="s">
        <v>903</v>
      </c>
      <c r="BC371" s="340"/>
      <c r="BD371" s="332"/>
      <c r="BE371" s="332"/>
      <c r="BF371" s="332"/>
      <c r="BG371" s="332"/>
      <c r="BH371" s="280" t="s">
        <v>956</v>
      </c>
      <c r="BI371" s="340"/>
      <c r="BJ371" s="340"/>
      <c r="BO371" s="402" t="s">
        <v>5358</v>
      </c>
      <c r="BP371" s="402" t="s">
        <v>9087</v>
      </c>
      <c r="BQ371" s="402"/>
      <c r="BR371" s="402"/>
    </row>
    <row r="372" spans="1:275" s="298" customFormat="1" ht="115.5" hidden="1" customHeight="1">
      <c r="A372" s="342" t="s">
        <v>1616</v>
      </c>
      <c r="B372" s="253" t="s">
        <v>1351</v>
      </c>
      <c r="C372" s="328">
        <v>43670</v>
      </c>
      <c r="D372" s="328" t="s">
        <v>4308</v>
      </c>
      <c r="E372" s="342" t="s">
        <v>1111</v>
      </c>
      <c r="F372" s="334" t="s">
        <v>7194</v>
      </c>
      <c r="G372" s="44" t="s">
        <v>754</v>
      </c>
      <c r="H372" s="392" t="s">
        <v>759</v>
      </c>
      <c r="I372" s="44" t="s">
        <v>760</v>
      </c>
      <c r="J372" s="44" t="s">
        <v>761</v>
      </c>
      <c r="K372" s="380">
        <v>1</v>
      </c>
      <c r="L372" s="829">
        <v>43787</v>
      </c>
      <c r="M372" s="829">
        <v>43830</v>
      </c>
      <c r="N372" s="275">
        <f t="shared" si="11"/>
        <v>7</v>
      </c>
      <c r="O372" s="407">
        <v>1</v>
      </c>
      <c r="P372" s="402" t="s">
        <v>758</v>
      </c>
      <c r="Q372" s="402"/>
      <c r="R372" s="44" t="s">
        <v>7199</v>
      </c>
      <c r="S372" s="387">
        <f t="shared" si="10"/>
        <v>342</v>
      </c>
      <c r="T372" s="402" t="s">
        <v>937</v>
      </c>
      <c r="U372" s="402" t="s">
        <v>937</v>
      </c>
      <c r="V372" s="402" t="s">
        <v>937</v>
      </c>
      <c r="W372" s="402" t="s">
        <v>937</v>
      </c>
      <c r="X372" s="402" t="s">
        <v>937</v>
      </c>
      <c r="Y372" s="402" t="s">
        <v>937</v>
      </c>
      <c r="Z372" s="402" t="s">
        <v>937</v>
      </c>
      <c r="AA372" s="44" t="s">
        <v>937</v>
      </c>
      <c r="AB372" s="44" t="s">
        <v>950</v>
      </c>
      <c r="AC372" s="44" t="s">
        <v>940</v>
      </c>
      <c r="AD372" s="44" t="s">
        <v>7200</v>
      </c>
      <c r="AE372" s="44" t="s">
        <v>1151</v>
      </c>
      <c r="AF372" s="44" t="s">
        <v>7201</v>
      </c>
      <c r="AG372" s="329" t="s">
        <v>7202</v>
      </c>
      <c r="AH372" s="44" t="s">
        <v>1826</v>
      </c>
      <c r="AI372" s="329" t="s">
        <v>7203</v>
      </c>
      <c r="AJ372" s="392" t="s">
        <v>2622</v>
      </c>
      <c r="AK372" s="392" t="s">
        <v>3875</v>
      </c>
      <c r="AL372" s="392" t="s">
        <v>2622</v>
      </c>
      <c r="AM372" s="392" t="s">
        <v>3875</v>
      </c>
      <c r="AN372" s="392" t="s">
        <v>2622</v>
      </c>
      <c r="AO372" s="392" t="s">
        <v>3875</v>
      </c>
      <c r="AP372" s="392" t="s">
        <v>1153</v>
      </c>
      <c r="AQ372" s="392" t="s">
        <v>3875</v>
      </c>
      <c r="AR372" s="392" t="s">
        <v>1153</v>
      </c>
      <c r="AS372" s="392" t="s">
        <v>3875</v>
      </c>
      <c r="AT372" s="392" t="s">
        <v>1153</v>
      </c>
      <c r="AU372" s="392" t="s">
        <v>3875</v>
      </c>
      <c r="AV372" s="392" t="s">
        <v>1153</v>
      </c>
      <c r="AW372" s="392" t="s">
        <v>3875</v>
      </c>
      <c r="AX372" s="392" t="s">
        <v>1153</v>
      </c>
      <c r="AY372" s="392" t="s">
        <v>3875</v>
      </c>
      <c r="AZ372" s="269" t="s">
        <v>1330</v>
      </c>
      <c r="BA372" s="336">
        <v>44070</v>
      </c>
      <c r="BB372" s="269" t="s">
        <v>1810</v>
      </c>
      <c r="BC372" s="336">
        <v>44070</v>
      </c>
      <c r="BD372" s="417" t="s">
        <v>1809</v>
      </c>
      <c r="BE372" s="332" t="s">
        <v>9040</v>
      </c>
      <c r="BF372" s="332" t="s">
        <v>1153</v>
      </c>
      <c r="BG372" s="332" t="s">
        <v>1153</v>
      </c>
      <c r="BH372" s="280" t="s">
        <v>4388</v>
      </c>
      <c r="BI372" s="340" t="s">
        <v>1153</v>
      </c>
      <c r="BJ372" s="340" t="s">
        <v>1616</v>
      </c>
      <c r="BO372" s="402" t="s">
        <v>5358</v>
      </c>
      <c r="BP372" s="402" t="s">
        <v>9087</v>
      </c>
      <c r="BQ372" s="402"/>
      <c r="BR372" s="402"/>
    </row>
    <row r="373" spans="1:275" s="298" customFormat="1" ht="115.5" hidden="1" customHeight="1">
      <c r="A373" s="268" t="s">
        <v>1616</v>
      </c>
      <c r="B373" s="271" t="s">
        <v>1351</v>
      </c>
      <c r="C373" s="270">
        <v>43670</v>
      </c>
      <c r="D373" s="328" t="s">
        <v>4308</v>
      </c>
      <c r="E373" s="268" t="s">
        <v>1111</v>
      </c>
      <c r="F373" s="344" t="s">
        <v>7204</v>
      </c>
      <c r="G373" s="273" t="s">
        <v>754</v>
      </c>
      <c r="H373" s="273" t="s">
        <v>1347</v>
      </c>
      <c r="I373" s="273" t="s">
        <v>1348</v>
      </c>
      <c r="J373" s="271" t="s">
        <v>618</v>
      </c>
      <c r="K373" s="267">
        <v>1</v>
      </c>
      <c r="L373" s="830">
        <v>43922</v>
      </c>
      <c r="M373" s="830">
        <v>44439</v>
      </c>
      <c r="N373" s="275">
        <f t="shared" si="11"/>
        <v>22</v>
      </c>
      <c r="O373" s="391">
        <v>1</v>
      </c>
      <c r="P373" s="402" t="s">
        <v>758</v>
      </c>
      <c r="Q373" s="402"/>
      <c r="R373" s="44" t="s">
        <v>7205</v>
      </c>
      <c r="S373" s="387">
        <f t="shared" si="10"/>
        <v>282</v>
      </c>
      <c r="T373" s="402" t="s">
        <v>937</v>
      </c>
      <c r="U373" s="402" t="s">
        <v>937</v>
      </c>
      <c r="V373" s="402" t="s">
        <v>937</v>
      </c>
      <c r="W373" s="402" t="s">
        <v>937</v>
      </c>
      <c r="X373" s="402" t="s">
        <v>937</v>
      </c>
      <c r="Y373" s="402" t="s">
        <v>937</v>
      </c>
      <c r="Z373" s="402" t="s">
        <v>937</v>
      </c>
      <c r="AA373" s="44" t="s">
        <v>937</v>
      </c>
      <c r="AB373" s="44" t="s">
        <v>950</v>
      </c>
      <c r="AC373" s="44" t="s">
        <v>940</v>
      </c>
      <c r="AD373" s="44" t="s">
        <v>7200</v>
      </c>
      <c r="AE373" s="44" t="s">
        <v>1151</v>
      </c>
      <c r="AF373" s="44" t="s">
        <v>7201</v>
      </c>
      <c r="AG373" s="329" t="s">
        <v>7202</v>
      </c>
      <c r="AH373" s="44" t="s">
        <v>1839</v>
      </c>
      <c r="AI373" s="329" t="s">
        <v>9088</v>
      </c>
      <c r="AJ373" s="329" t="s">
        <v>7206</v>
      </c>
      <c r="AK373" s="329" t="s">
        <v>7207</v>
      </c>
      <c r="AL373" s="329" t="s">
        <v>2733</v>
      </c>
      <c r="AM373" s="329" t="s">
        <v>7208</v>
      </c>
      <c r="AN373" s="329" t="s">
        <v>9089</v>
      </c>
      <c r="AO373" s="418" t="s">
        <v>7209</v>
      </c>
      <c r="AP373" s="44" t="s">
        <v>1153</v>
      </c>
      <c r="AQ373" s="44" t="s">
        <v>4145</v>
      </c>
      <c r="AR373" s="44" t="s">
        <v>1153</v>
      </c>
      <c r="AS373" s="44" t="s">
        <v>4145</v>
      </c>
      <c r="AT373" s="44" t="s">
        <v>1153</v>
      </c>
      <c r="AU373" s="44" t="s">
        <v>4145</v>
      </c>
      <c r="AV373" s="44" t="s">
        <v>1153</v>
      </c>
      <c r="AW373" s="44" t="s">
        <v>4145</v>
      </c>
      <c r="AX373" s="44" t="s">
        <v>1153</v>
      </c>
      <c r="AY373" s="44" t="s">
        <v>4145</v>
      </c>
      <c r="AZ373" s="269" t="s">
        <v>781</v>
      </c>
      <c r="BA373" s="336">
        <v>44477</v>
      </c>
      <c r="BB373" s="269" t="s">
        <v>903</v>
      </c>
      <c r="BC373" s="340"/>
      <c r="BD373" s="332"/>
      <c r="BE373" s="332"/>
      <c r="BF373" s="332"/>
      <c r="BG373" s="332"/>
      <c r="BH373" s="280" t="s">
        <v>956</v>
      </c>
      <c r="BI373" s="340"/>
      <c r="BJ373" s="340"/>
      <c r="BO373" s="402" t="s">
        <v>5358</v>
      </c>
      <c r="BP373" s="402" t="s">
        <v>9087</v>
      </c>
      <c r="BQ373" s="402"/>
      <c r="BR373" s="402"/>
    </row>
    <row r="374" spans="1:275" s="298" customFormat="1" ht="115.5" hidden="1" customHeight="1">
      <c r="A374" s="342" t="s">
        <v>1617</v>
      </c>
      <c r="B374" s="253" t="s">
        <v>1351</v>
      </c>
      <c r="C374" s="328">
        <v>43670</v>
      </c>
      <c r="D374" s="328" t="s">
        <v>4308</v>
      </c>
      <c r="E374" s="342" t="s">
        <v>1112</v>
      </c>
      <c r="F374" s="334" t="s">
        <v>7210</v>
      </c>
      <c r="G374" s="44" t="s">
        <v>762</v>
      </c>
      <c r="H374" s="392" t="s">
        <v>763</v>
      </c>
      <c r="I374" s="392" t="s">
        <v>9090</v>
      </c>
      <c r="J374" s="392" t="s">
        <v>757</v>
      </c>
      <c r="K374" s="398">
        <v>10</v>
      </c>
      <c r="L374" s="829">
        <v>43710</v>
      </c>
      <c r="M374" s="829">
        <v>43830</v>
      </c>
      <c r="N374" s="275">
        <f t="shared" si="11"/>
        <v>18</v>
      </c>
      <c r="O374" s="407">
        <v>4</v>
      </c>
      <c r="P374" s="402" t="s">
        <v>758</v>
      </c>
      <c r="Q374" s="402"/>
      <c r="R374" s="44" t="s">
        <v>7211</v>
      </c>
      <c r="S374" s="387">
        <f t="shared" si="10"/>
        <v>298</v>
      </c>
      <c r="T374" s="402" t="s">
        <v>937</v>
      </c>
      <c r="U374" s="402" t="s">
        <v>937</v>
      </c>
      <c r="V374" s="402" t="s">
        <v>937</v>
      </c>
      <c r="W374" s="402" t="s">
        <v>937</v>
      </c>
      <c r="X374" s="402" t="s">
        <v>937</v>
      </c>
      <c r="Y374" s="402" t="s">
        <v>937</v>
      </c>
      <c r="Z374" s="402" t="s">
        <v>937</v>
      </c>
      <c r="AA374" s="44" t="s">
        <v>937</v>
      </c>
      <c r="AB374" s="44" t="s">
        <v>950</v>
      </c>
      <c r="AC374" s="44" t="s">
        <v>940</v>
      </c>
      <c r="AD374" s="392" t="s">
        <v>7212</v>
      </c>
      <c r="AE374" s="44" t="s">
        <v>1151</v>
      </c>
      <c r="AF374" s="44" t="s">
        <v>3876</v>
      </c>
      <c r="AG374" s="44" t="s">
        <v>9091</v>
      </c>
      <c r="AH374" s="332" t="s">
        <v>9092</v>
      </c>
      <c r="AI374" s="334" t="s">
        <v>9093</v>
      </c>
      <c r="AJ374" s="44" t="s">
        <v>9094</v>
      </c>
      <c r="AK374" s="334" t="s">
        <v>7213</v>
      </c>
      <c r="AL374" s="44" t="s">
        <v>2763</v>
      </c>
      <c r="AM374" s="301" t="s">
        <v>7214</v>
      </c>
      <c r="AN374" s="301" t="s">
        <v>2622</v>
      </c>
      <c r="AO374" s="301" t="s">
        <v>3874</v>
      </c>
      <c r="AP374" s="301" t="s">
        <v>1153</v>
      </c>
      <c r="AQ374" s="301" t="s">
        <v>3874</v>
      </c>
      <c r="AR374" s="301" t="s">
        <v>1153</v>
      </c>
      <c r="AS374" s="301" t="s">
        <v>3874</v>
      </c>
      <c r="AT374" s="301" t="s">
        <v>1153</v>
      </c>
      <c r="AU374" s="301" t="s">
        <v>3874</v>
      </c>
      <c r="AV374" s="301" t="s">
        <v>1153</v>
      </c>
      <c r="AW374" s="301" t="s">
        <v>3874</v>
      </c>
      <c r="AX374" s="301" t="s">
        <v>1153</v>
      </c>
      <c r="AY374" s="301" t="s">
        <v>3874</v>
      </c>
      <c r="AZ374" s="269" t="s">
        <v>1330</v>
      </c>
      <c r="BA374" s="336">
        <v>44377</v>
      </c>
      <c r="BB374" s="269" t="s">
        <v>4393</v>
      </c>
      <c r="BC374" s="336">
        <v>44183</v>
      </c>
      <c r="BD374" s="44" t="s">
        <v>7215</v>
      </c>
      <c r="BE374" s="44" t="s">
        <v>9066</v>
      </c>
      <c r="BF374" s="332" t="s">
        <v>9067</v>
      </c>
      <c r="BG374" s="332" t="s">
        <v>2301</v>
      </c>
      <c r="BH374" s="280" t="s">
        <v>1889</v>
      </c>
      <c r="BI374" s="340" t="s">
        <v>2587</v>
      </c>
      <c r="BJ374" s="345" t="s">
        <v>9501</v>
      </c>
      <c r="BO374" s="253" t="s">
        <v>5358</v>
      </c>
      <c r="BP374" s="402" t="s">
        <v>5359</v>
      </c>
      <c r="BQ374" s="402"/>
      <c r="BR374" s="402"/>
    </row>
    <row r="375" spans="1:275" s="298" customFormat="1" ht="115.5" hidden="1" customHeight="1">
      <c r="A375" s="268" t="s">
        <v>1617</v>
      </c>
      <c r="B375" s="271" t="s">
        <v>1351</v>
      </c>
      <c r="C375" s="270">
        <v>43670</v>
      </c>
      <c r="D375" s="328" t="s">
        <v>4308</v>
      </c>
      <c r="E375" s="268" t="s">
        <v>1112</v>
      </c>
      <c r="F375" s="344" t="s">
        <v>7216</v>
      </c>
      <c r="G375" s="518" t="s">
        <v>762</v>
      </c>
      <c r="H375" s="518" t="s">
        <v>9095</v>
      </c>
      <c r="I375" s="518" t="s">
        <v>2757</v>
      </c>
      <c r="J375" s="518" t="s">
        <v>2758</v>
      </c>
      <c r="K375" s="519">
        <v>1</v>
      </c>
      <c r="L375" s="832">
        <v>44392</v>
      </c>
      <c r="M375" s="832">
        <v>44561</v>
      </c>
      <c r="N375" s="275">
        <f t="shared" si="11"/>
        <v>25</v>
      </c>
      <c r="O375" s="391">
        <v>1</v>
      </c>
      <c r="P375" s="402" t="s">
        <v>758</v>
      </c>
      <c r="Q375" s="402"/>
      <c r="R375" s="44" t="s">
        <v>7217</v>
      </c>
      <c r="S375" s="387">
        <f t="shared" si="10"/>
        <v>353</v>
      </c>
      <c r="T375" s="402" t="s">
        <v>937</v>
      </c>
      <c r="U375" s="402" t="s">
        <v>937</v>
      </c>
      <c r="V375" s="402" t="s">
        <v>937</v>
      </c>
      <c r="W375" s="402" t="s">
        <v>937</v>
      </c>
      <c r="X375" s="402"/>
      <c r="Y375" s="402"/>
      <c r="Z375" s="402"/>
      <c r="AA375" s="44"/>
      <c r="AB375" s="44" t="s">
        <v>950</v>
      </c>
      <c r="AC375" s="44" t="s">
        <v>940</v>
      </c>
      <c r="AD375" s="392" t="s">
        <v>7212</v>
      </c>
      <c r="AE375" s="44" t="s">
        <v>1151</v>
      </c>
      <c r="AF375" s="44" t="s">
        <v>3876</v>
      </c>
      <c r="AG375" s="44" t="s">
        <v>9091</v>
      </c>
      <c r="AH375" s="332" t="s">
        <v>9092</v>
      </c>
      <c r="AI375" s="334" t="s">
        <v>9093</v>
      </c>
      <c r="AJ375" s="44" t="s">
        <v>9094</v>
      </c>
      <c r="AK375" s="334" t="s">
        <v>7213</v>
      </c>
      <c r="AL375" s="44" t="s">
        <v>2763</v>
      </c>
      <c r="AM375" s="301" t="s">
        <v>7214</v>
      </c>
      <c r="AN375" s="392" t="s">
        <v>7218</v>
      </c>
      <c r="AO375" s="301" t="s">
        <v>7219</v>
      </c>
      <c r="AP375" s="44" t="s">
        <v>9096</v>
      </c>
      <c r="AQ375" s="301" t="s">
        <v>7220</v>
      </c>
      <c r="AR375" s="44" t="s">
        <v>1153</v>
      </c>
      <c r="AS375" s="44" t="s">
        <v>4297</v>
      </c>
      <c r="AT375" s="44" t="s">
        <v>1153</v>
      </c>
      <c r="AU375" s="44" t="s">
        <v>4297</v>
      </c>
      <c r="AV375" s="44" t="s">
        <v>1153</v>
      </c>
      <c r="AW375" s="44" t="s">
        <v>4297</v>
      </c>
      <c r="AX375" s="44" t="s">
        <v>1153</v>
      </c>
      <c r="AY375" s="44" t="s">
        <v>4297</v>
      </c>
      <c r="AZ375" s="269" t="s">
        <v>781</v>
      </c>
      <c r="BA375" s="336">
        <v>44580</v>
      </c>
      <c r="BB375" s="269" t="s">
        <v>903</v>
      </c>
      <c r="BC375" s="336"/>
      <c r="BD375" s="44"/>
      <c r="BE375" s="44"/>
      <c r="BF375" s="332"/>
      <c r="BG375" s="332"/>
      <c r="BH375" s="280" t="s">
        <v>956</v>
      </c>
      <c r="BI375" s="340"/>
      <c r="BJ375" s="340"/>
      <c r="BO375" s="253" t="s">
        <v>5358</v>
      </c>
      <c r="BP375" s="402" t="s">
        <v>5359</v>
      </c>
      <c r="BQ375" s="402"/>
      <c r="BR375" s="402"/>
    </row>
    <row r="376" spans="1:275" s="298" customFormat="1" ht="115.5" hidden="1" customHeight="1">
      <c r="A376" s="342" t="s">
        <v>1618</v>
      </c>
      <c r="B376" s="253" t="s">
        <v>1351</v>
      </c>
      <c r="C376" s="328">
        <v>43670</v>
      </c>
      <c r="D376" s="328" t="s">
        <v>4308</v>
      </c>
      <c r="E376" s="342" t="s">
        <v>1112</v>
      </c>
      <c r="F376" s="334" t="s">
        <v>7210</v>
      </c>
      <c r="G376" s="44" t="s">
        <v>762</v>
      </c>
      <c r="H376" s="392" t="s">
        <v>764</v>
      </c>
      <c r="I376" s="392" t="s">
        <v>765</v>
      </c>
      <c r="J376" s="317" t="s">
        <v>757</v>
      </c>
      <c r="K376" s="398">
        <v>10</v>
      </c>
      <c r="L376" s="829">
        <v>43831</v>
      </c>
      <c r="M376" s="829">
        <v>44012</v>
      </c>
      <c r="N376" s="275">
        <f t="shared" si="11"/>
        <v>26</v>
      </c>
      <c r="O376" s="407">
        <v>0</v>
      </c>
      <c r="P376" s="402" t="s">
        <v>758</v>
      </c>
      <c r="Q376" s="402"/>
      <c r="R376" s="44" t="s">
        <v>7221</v>
      </c>
      <c r="S376" s="387">
        <f t="shared" si="10"/>
        <v>298</v>
      </c>
      <c r="T376" s="402" t="s">
        <v>937</v>
      </c>
      <c r="U376" s="402" t="s">
        <v>937</v>
      </c>
      <c r="V376" s="402" t="s">
        <v>937</v>
      </c>
      <c r="W376" s="402" t="s">
        <v>937</v>
      </c>
      <c r="X376" s="402" t="s">
        <v>937</v>
      </c>
      <c r="Y376" s="402" t="s">
        <v>937</v>
      </c>
      <c r="Z376" s="402" t="s">
        <v>937</v>
      </c>
      <c r="AA376" s="44" t="s">
        <v>937</v>
      </c>
      <c r="AB376" s="44" t="s">
        <v>950</v>
      </c>
      <c r="AC376" s="44" t="s">
        <v>940</v>
      </c>
      <c r="AD376" s="392" t="s">
        <v>7222</v>
      </c>
      <c r="AE376" s="44" t="s">
        <v>1152</v>
      </c>
      <c r="AF376" s="44" t="s">
        <v>7223</v>
      </c>
      <c r="AG376" s="44" t="s">
        <v>9458</v>
      </c>
      <c r="AH376" s="332" t="s">
        <v>9097</v>
      </c>
      <c r="AI376" s="44" t="s">
        <v>9098</v>
      </c>
      <c r="AJ376" s="44" t="s">
        <v>2243</v>
      </c>
      <c r="AK376" s="44" t="s">
        <v>7224</v>
      </c>
      <c r="AL376" s="44" t="s">
        <v>2734</v>
      </c>
      <c r="AM376" s="301" t="s">
        <v>7225</v>
      </c>
      <c r="AN376" s="301" t="s">
        <v>2622</v>
      </c>
      <c r="AO376" s="301" t="s">
        <v>3874</v>
      </c>
      <c r="AP376" s="44" t="s">
        <v>1153</v>
      </c>
      <c r="AQ376" s="301" t="s">
        <v>3874</v>
      </c>
      <c r="AR376" s="301" t="s">
        <v>1153</v>
      </c>
      <c r="AS376" s="301" t="s">
        <v>3874</v>
      </c>
      <c r="AT376" s="301" t="s">
        <v>1153</v>
      </c>
      <c r="AU376" s="301" t="s">
        <v>3874</v>
      </c>
      <c r="AV376" s="301" t="s">
        <v>1153</v>
      </c>
      <c r="AW376" s="301" t="s">
        <v>3874</v>
      </c>
      <c r="AX376" s="301" t="s">
        <v>1153</v>
      </c>
      <c r="AY376" s="301" t="s">
        <v>3874</v>
      </c>
      <c r="AZ376" s="269" t="s">
        <v>1330</v>
      </c>
      <c r="BA376" s="336">
        <v>44377</v>
      </c>
      <c r="BB376" s="269" t="s">
        <v>4393</v>
      </c>
      <c r="BC376" s="336">
        <v>44183</v>
      </c>
      <c r="BD376" s="44" t="s">
        <v>7215</v>
      </c>
      <c r="BE376" s="44" t="s">
        <v>9066</v>
      </c>
      <c r="BF376" s="332" t="s">
        <v>9067</v>
      </c>
      <c r="BG376" s="332" t="s">
        <v>2301</v>
      </c>
      <c r="BH376" s="280" t="s">
        <v>1889</v>
      </c>
      <c r="BI376" s="340" t="s">
        <v>2587</v>
      </c>
      <c r="BJ376" s="345" t="s">
        <v>9502</v>
      </c>
      <c r="BO376" s="253" t="s">
        <v>5358</v>
      </c>
      <c r="BP376" s="402" t="s">
        <v>5359</v>
      </c>
      <c r="BQ376" s="402"/>
      <c r="BR376" s="402"/>
    </row>
    <row r="377" spans="1:275" s="298" customFormat="1" ht="115.5" hidden="1" customHeight="1">
      <c r="A377" s="268" t="s">
        <v>1618</v>
      </c>
      <c r="B377" s="271" t="s">
        <v>1351</v>
      </c>
      <c r="C377" s="270">
        <v>43670</v>
      </c>
      <c r="D377" s="328" t="s">
        <v>4308</v>
      </c>
      <c r="E377" s="268" t="s">
        <v>1112</v>
      </c>
      <c r="F377" s="344" t="s">
        <v>7216</v>
      </c>
      <c r="G377" s="520" t="s">
        <v>762</v>
      </c>
      <c r="H377" s="520" t="s">
        <v>2759</v>
      </c>
      <c r="I377" s="518" t="s">
        <v>2760</v>
      </c>
      <c r="J377" s="518" t="s">
        <v>2758</v>
      </c>
      <c r="K377" s="519">
        <v>1</v>
      </c>
      <c r="L377" s="832">
        <v>44392</v>
      </c>
      <c r="M377" s="832">
        <v>44561</v>
      </c>
      <c r="N377" s="275">
        <f t="shared" si="11"/>
        <v>25</v>
      </c>
      <c r="O377" s="343">
        <v>1</v>
      </c>
      <c r="P377" s="402" t="s">
        <v>758</v>
      </c>
      <c r="Q377" s="402"/>
      <c r="R377" s="44" t="s">
        <v>7226</v>
      </c>
      <c r="S377" s="387">
        <f t="shared" si="10"/>
        <v>302</v>
      </c>
      <c r="T377" s="402" t="s">
        <v>937</v>
      </c>
      <c r="U377" s="402" t="s">
        <v>937</v>
      </c>
      <c r="V377" s="402" t="s">
        <v>937</v>
      </c>
      <c r="W377" s="402" t="s">
        <v>937</v>
      </c>
      <c r="X377" s="402"/>
      <c r="Y377" s="402"/>
      <c r="Z377" s="402"/>
      <c r="AA377" s="44"/>
      <c r="AB377" s="44" t="s">
        <v>950</v>
      </c>
      <c r="AC377" s="44" t="s">
        <v>940</v>
      </c>
      <c r="AD377" s="392" t="s">
        <v>7222</v>
      </c>
      <c r="AE377" s="44" t="s">
        <v>1152</v>
      </c>
      <c r="AF377" s="44" t="s">
        <v>7223</v>
      </c>
      <c r="AG377" s="44" t="s">
        <v>9458</v>
      </c>
      <c r="AH377" s="332" t="s">
        <v>9097</v>
      </c>
      <c r="AI377" s="44" t="s">
        <v>9098</v>
      </c>
      <c r="AJ377" s="44" t="s">
        <v>2243</v>
      </c>
      <c r="AK377" s="44" t="s">
        <v>7224</v>
      </c>
      <c r="AL377" s="44" t="s">
        <v>2734</v>
      </c>
      <c r="AM377" s="301" t="s">
        <v>7225</v>
      </c>
      <c r="AN377" s="301" t="s">
        <v>7227</v>
      </c>
      <c r="AO377" s="301" t="s">
        <v>7228</v>
      </c>
      <c r="AP377" s="44" t="s">
        <v>9099</v>
      </c>
      <c r="AQ377" s="301" t="s">
        <v>7229</v>
      </c>
      <c r="AR377" s="44" t="s">
        <v>1153</v>
      </c>
      <c r="AS377" s="44" t="s">
        <v>4297</v>
      </c>
      <c r="AT377" s="44" t="s">
        <v>1153</v>
      </c>
      <c r="AU377" s="44" t="s">
        <v>4297</v>
      </c>
      <c r="AV377" s="44" t="s">
        <v>1153</v>
      </c>
      <c r="AW377" s="44" t="s">
        <v>4297</v>
      </c>
      <c r="AX377" s="44" t="s">
        <v>1153</v>
      </c>
      <c r="AY377" s="44" t="s">
        <v>4297</v>
      </c>
      <c r="AZ377" s="269" t="s">
        <v>781</v>
      </c>
      <c r="BA377" s="336">
        <v>44575</v>
      </c>
      <c r="BB377" s="269" t="s">
        <v>903</v>
      </c>
      <c r="BC377" s="336"/>
      <c r="BD377" s="44"/>
      <c r="BE377" s="44"/>
      <c r="BF377" s="332"/>
      <c r="BG377" s="332"/>
      <c r="BH377" s="280" t="s">
        <v>956</v>
      </c>
      <c r="BI377" s="340"/>
      <c r="BJ377" s="340"/>
      <c r="BO377" s="253" t="s">
        <v>5358</v>
      </c>
      <c r="BP377" s="402" t="s">
        <v>5359</v>
      </c>
      <c r="BQ377" s="402"/>
      <c r="BR377" s="402"/>
    </row>
    <row r="378" spans="1:275" s="298" customFormat="1" ht="115.5" hidden="1" customHeight="1">
      <c r="A378" s="342" t="s">
        <v>1619</v>
      </c>
      <c r="B378" s="253" t="s">
        <v>1351</v>
      </c>
      <c r="C378" s="328">
        <v>43670</v>
      </c>
      <c r="D378" s="328" t="s">
        <v>4308</v>
      </c>
      <c r="E378" s="342" t="s">
        <v>1113</v>
      </c>
      <c r="F378" s="334" t="s">
        <v>7230</v>
      </c>
      <c r="G378" s="44" t="s">
        <v>766</v>
      </c>
      <c r="H378" s="44" t="s">
        <v>767</v>
      </c>
      <c r="I378" s="44" t="s">
        <v>768</v>
      </c>
      <c r="J378" s="44" t="s">
        <v>769</v>
      </c>
      <c r="K378" s="345">
        <v>1</v>
      </c>
      <c r="L378" s="829">
        <v>43689</v>
      </c>
      <c r="M378" s="829">
        <v>43714</v>
      </c>
      <c r="N378" s="275">
        <f t="shared" si="11"/>
        <v>4</v>
      </c>
      <c r="O378" s="389">
        <v>1</v>
      </c>
      <c r="P378" s="253" t="s">
        <v>15</v>
      </c>
      <c r="Q378" s="253" t="s">
        <v>565</v>
      </c>
      <c r="R378" s="44" t="s">
        <v>786</v>
      </c>
      <c r="S378" s="387">
        <f t="shared" si="10"/>
        <v>233</v>
      </c>
      <c r="T378" s="402" t="s">
        <v>937</v>
      </c>
      <c r="U378" s="402" t="s">
        <v>937</v>
      </c>
      <c r="V378" s="402" t="s">
        <v>937</v>
      </c>
      <c r="W378" s="402" t="s">
        <v>937</v>
      </c>
      <c r="X378" s="402" t="s">
        <v>937</v>
      </c>
      <c r="Y378" s="402" t="s">
        <v>937</v>
      </c>
      <c r="Z378" s="402" t="s">
        <v>937</v>
      </c>
      <c r="AA378" s="44" t="s">
        <v>937</v>
      </c>
      <c r="AB378" s="44" t="s">
        <v>950</v>
      </c>
      <c r="AC378" s="44" t="s">
        <v>940</v>
      </c>
      <c r="AD378" s="44" t="s">
        <v>7231</v>
      </c>
      <c r="AE378" s="44" t="s">
        <v>1120</v>
      </c>
      <c r="AF378" s="392" t="s">
        <v>1814</v>
      </c>
      <c r="AG378" s="392" t="s">
        <v>1824</v>
      </c>
      <c r="AH378" s="392" t="s">
        <v>1814</v>
      </c>
      <c r="AI378" s="392" t="s">
        <v>1824</v>
      </c>
      <c r="AJ378" s="392" t="s">
        <v>1824</v>
      </c>
      <c r="AK378" s="392" t="s">
        <v>1824</v>
      </c>
      <c r="AL378" s="44" t="s">
        <v>2735</v>
      </c>
      <c r="AM378" s="392" t="s">
        <v>1824</v>
      </c>
      <c r="AN378" s="392" t="s">
        <v>2622</v>
      </c>
      <c r="AO378" s="392" t="s">
        <v>1824</v>
      </c>
      <c r="AP378" s="44" t="s">
        <v>1153</v>
      </c>
      <c r="AQ378" s="392" t="s">
        <v>1824</v>
      </c>
      <c r="AR378" s="392" t="s">
        <v>1153</v>
      </c>
      <c r="AS378" s="392" t="s">
        <v>1824</v>
      </c>
      <c r="AT378" s="392" t="s">
        <v>1153</v>
      </c>
      <c r="AU378" s="392" t="s">
        <v>1824</v>
      </c>
      <c r="AV378" s="392" t="s">
        <v>1153</v>
      </c>
      <c r="AW378" s="392" t="s">
        <v>1824</v>
      </c>
      <c r="AX378" s="392" t="s">
        <v>1153</v>
      </c>
      <c r="AY378" s="392" t="s">
        <v>1824</v>
      </c>
      <c r="AZ378" s="269" t="s">
        <v>781</v>
      </c>
      <c r="BA378" s="336">
        <v>43829</v>
      </c>
      <c r="BB378" s="269" t="s">
        <v>4393</v>
      </c>
      <c r="BC378" s="336">
        <v>44183</v>
      </c>
      <c r="BD378" s="44" t="s">
        <v>7232</v>
      </c>
      <c r="BE378" s="44" t="s">
        <v>9066</v>
      </c>
      <c r="BF378" s="332" t="s">
        <v>9067</v>
      </c>
      <c r="BG378" s="332" t="s">
        <v>2301</v>
      </c>
      <c r="BH378" s="280" t="s">
        <v>1889</v>
      </c>
      <c r="BI378" s="340" t="s">
        <v>2587</v>
      </c>
      <c r="BJ378" s="340" t="s">
        <v>2407</v>
      </c>
      <c r="BO378" s="253" t="s">
        <v>5360</v>
      </c>
      <c r="BP378" s="402" t="s">
        <v>5361</v>
      </c>
      <c r="BQ378" s="402" t="s">
        <v>5362</v>
      </c>
      <c r="BR378" s="253"/>
    </row>
    <row r="379" spans="1:275" s="298" customFormat="1" ht="115.5" hidden="1" customHeight="1">
      <c r="A379" s="342" t="s">
        <v>1620</v>
      </c>
      <c r="B379" s="253" t="s">
        <v>1351</v>
      </c>
      <c r="C379" s="328">
        <v>43670</v>
      </c>
      <c r="D379" s="328" t="s">
        <v>4308</v>
      </c>
      <c r="E379" s="342" t="s">
        <v>1113</v>
      </c>
      <c r="F379" s="334" t="s">
        <v>7230</v>
      </c>
      <c r="G379" s="44" t="s">
        <v>766</v>
      </c>
      <c r="H379" s="44" t="s">
        <v>770</v>
      </c>
      <c r="I379" s="44" t="s">
        <v>7233</v>
      </c>
      <c r="J379" s="44" t="s">
        <v>769</v>
      </c>
      <c r="K379" s="345">
        <v>1</v>
      </c>
      <c r="L379" s="829">
        <v>43710</v>
      </c>
      <c r="M379" s="829">
        <v>43830</v>
      </c>
      <c r="N379" s="275">
        <f t="shared" si="11"/>
        <v>18</v>
      </c>
      <c r="O379" s="389">
        <v>1</v>
      </c>
      <c r="P379" s="402" t="s">
        <v>15</v>
      </c>
      <c r="Q379" s="402"/>
      <c r="R379" s="44" t="s">
        <v>787</v>
      </c>
      <c r="S379" s="387">
        <f t="shared" si="10"/>
        <v>195</v>
      </c>
      <c r="T379" s="402" t="s">
        <v>937</v>
      </c>
      <c r="U379" s="402" t="s">
        <v>937</v>
      </c>
      <c r="V379" s="402" t="s">
        <v>937</v>
      </c>
      <c r="W379" s="402" t="s">
        <v>937</v>
      </c>
      <c r="X379" s="402" t="s">
        <v>937</v>
      </c>
      <c r="Y379" s="402" t="s">
        <v>937</v>
      </c>
      <c r="Z379" s="402" t="s">
        <v>937</v>
      </c>
      <c r="AA379" s="44" t="s">
        <v>937</v>
      </c>
      <c r="AB379" s="44" t="s">
        <v>950</v>
      </c>
      <c r="AC379" s="44" t="s">
        <v>940</v>
      </c>
      <c r="AD379" s="44" t="s">
        <v>7234</v>
      </c>
      <c r="AE379" s="44" t="s">
        <v>1120</v>
      </c>
      <c r="AF379" s="392" t="s">
        <v>1814</v>
      </c>
      <c r="AG379" s="392" t="s">
        <v>1824</v>
      </c>
      <c r="AH379" s="392" t="s">
        <v>1814</v>
      </c>
      <c r="AI379" s="392" t="s">
        <v>1824</v>
      </c>
      <c r="AJ379" s="392" t="s">
        <v>1824</v>
      </c>
      <c r="AK379" s="392" t="s">
        <v>1824</v>
      </c>
      <c r="AL379" s="44" t="s">
        <v>2736</v>
      </c>
      <c r="AM379" s="392" t="s">
        <v>1824</v>
      </c>
      <c r="AN379" s="392" t="s">
        <v>2622</v>
      </c>
      <c r="AO379" s="392" t="s">
        <v>1824</v>
      </c>
      <c r="AP379" s="44" t="s">
        <v>1153</v>
      </c>
      <c r="AQ379" s="392" t="s">
        <v>1824</v>
      </c>
      <c r="AR379" s="392" t="s">
        <v>1153</v>
      </c>
      <c r="AS379" s="392" t="s">
        <v>1824</v>
      </c>
      <c r="AT379" s="392" t="s">
        <v>1153</v>
      </c>
      <c r="AU379" s="392" t="s">
        <v>1824</v>
      </c>
      <c r="AV379" s="392" t="s">
        <v>1153</v>
      </c>
      <c r="AW379" s="392" t="s">
        <v>1824</v>
      </c>
      <c r="AX379" s="392" t="s">
        <v>1153</v>
      </c>
      <c r="AY379" s="392" t="s">
        <v>1824</v>
      </c>
      <c r="AZ379" s="269" t="s">
        <v>781</v>
      </c>
      <c r="BA379" s="336">
        <v>43829</v>
      </c>
      <c r="BB379" s="269" t="s">
        <v>4393</v>
      </c>
      <c r="BC379" s="336">
        <v>44183</v>
      </c>
      <c r="BD379" s="44" t="s">
        <v>7232</v>
      </c>
      <c r="BE379" s="44" t="s">
        <v>9066</v>
      </c>
      <c r="BF379" s="332" t="s">
        <v>9067</v>
      </c>
      <c r="BG379" s="332" t="s">
        <v>2301</v>
      </c>
      <c r="BH379" s="141" t="s">
        <v>1889</v>
      </c>
      <c r="BI379" s="340" t="s">
        <v>2587</v>
      </c>
      <c r="BJ379" s="340" t="s">
        <v>2407</v>
      </c>
      <c r="BO379" s="253" t="s">
        <v>5360</v>
      </c>
      <c r="BP379" s="402" t="s">
        <v>5361</v>
      </c>
      <c r="BQ379" s="402" t="s">
        <v>5362</v>
      </c>
      <c r="BR379" s="402"/>
    </row>
    <row r="380" spans="1:275" s="298" customFormat="1" ht="115.5" hidden="1" customHeight="1">
      <c r="A380" s="342" t="s">
        <v>1621</v>
      </c>
      <c r="B380" s="253" t="s">
        <v>1351</v>
      </c>
      <c r="C380" s="328">
        <v>43670</v>
      </c>
      <c r="D380" s="328" t="s">
        <v>4308</v>
      </c>
      <c r="E380" s="342" t="s">
        <v>1113</v>
      </c>
      <c r="F380" s="334" t="s">
        <v>7230</v>
      </c>
      <c r="G380" s="44" t="s">
        <v>766</v>
      </c>
      <c r="H380" s="44" t="s">
        <v>771</v>
      </c>
      <c r="I380" s="44" t="s">
        <v>772</v>
      </c>
      <c r="J380" s="44" t="s">
        <v>761</v>
      </c>
      <c r="K380" s="345">
        <v>1</v>
      </c>
      <c r="L380" s="829">
        <v>43710</v>
      </c>
      <c r="M380" s="829">
        <v>43830</v>
      </c>
      <c r="N380" s="275">
        <f t="shared" si="11"/>
        <v>18</v>
      </c>
      <c r="O380" s="389">
        <v>1</v>
      </c>
      <c r="P380" s="402" t="s">
        <v>116</v>
      </c>
      <c r="Q380" s="402" t="s">
        <v>60</v>
      </c>
      <c r="R380" s="44" t="s">
        <v>7235</v>
      </c>
      <c r="S380" s="387">
        <f t="shared" si="10"/>
        <v>383</v>
      </c>
      <c r="T380" s="402" t="s">
        <v>937</v>
      </c>
      <c r="U380" s="402" t="s">
        <v>937</v>
      </c>
      <c r="V380" s="402" t="s">
        <v>937</v>
      </c>
      <c r="W380" s="402" t="s">
        <v>937</v>
      </c>
      <c r="X380" s="402" t="s">
        <v>937</v>
      </c>
      <c r="Y380" s="402" t="s">
        <v>937</v>
      </c>
      <c r="Z380" s="402" t="s">
        <v>937</v>
      </c>
      <c r="AA380" s="44" t="s">
        <v>937</v>
      </c>
      <c r="AB380" s="44" t="s">
        <v>950</v>
      </c>
      <c r="AC380" s="44" t="s">
        <v>940</v>
      </c>
      <c r="AD380" s="44" t="s">
        <v>7236</v>
      </c>
      <c r="AE380" s="44" t="s">
        <v>7237</v>
      </c>
      <c r="AF380" s="44" t="s">
        <v>1160</v>
      </c>
      <c r="AG380" s="44" t="s">
        <v>7238</v>
      </c>
      <c r="AH380" s="44" t="s">
        <v>1832</v>
      </c>
      <c r="AI380" s="334" t="s">
        <v>7239</v>
      </c>
      <c r="AJ380" s="44" t="s">
        <v>9100</v>
      </c>
      <c r="AK380" s="334" t="s">
        <v>7240</v>
      </c>
      <c r="AL380" s="44" t="s">
        <v>2622</v>
      </c>
      <c r="AM380" s="44" t="s">
        <v>3656</v>
      </c>
      <c r="AN380" s="44" t="s">
        <v>2622</v>
      </c>
      <c r="AO380" s="44" t="s">
        <v>3656</v>
      </c>
      <c r="AP380" s="44" t="s">
        <v>1153</v>
      </c>
      <c r="AQ380" s="44" t="s">
        <v>3656</v>
      </c>
      <c r="AR380" s="44" t="s">
        <v>1153</v>
      </c>
      <c r="AS380" s="44" t="s">
        <v>3656</v>
      </c>
      <c r="AT380" s="44" t="s">
        <v>1153</v>
      </c>
      <c r="AU380" s="44" t="s">
        <v>3656</v>
      </c>
      <c r="AV380" s="44" t="s">
        <v>1153</v>
      </c>
      <c r="AW380" s="44" t="s">
        <v>3656</v>
      </c>
      <c r="AX380" s="44" t="s">
        <v>1153</v>
      </c>
      <c r="AY380" s="44" t="s">
        <v>3656</v>
      </c>
      <c r="AZ380" s="269" t="s">
        <v>902</v>
      </c>
      <c r="BA380" s="328">
        <v>44215</v>
      </c>
      <c r="BB380" s="269" t="s">
        <v>4393</v>
      </c>
      <c r="BC380" s="336">
        <v>44183</v>
      </c>
      <c r="BD380" s="44" t="s">
        <v>7232</v>
      </c>
      <c r="BE380" s="44" t="s">
        <v>9066</v>
      </c>
      <c r="BF380" s="332" t="s">
        <v>9067</v>
      </c>
      <c r="BG380" s="332" t="s">
        <v>2301</v>
      </c>
      <c r="BH380" s="141" t="s">
        <v>1889</v>
      </c>
      <c r="BI380" s="340" t="s">
        <v>2587</v>
      </c>
      <c r="BJ380" s="340" t="s">
        <v>2407</v>
      </c>
      <c r="BO380" s="253" t="s">
        <v>5360</v>
      </c>
      <c r="BP380" s="402" t="s">
        <v>5361</v>
      </c>
      <c r="BQ380" s="402" t="s">
        <v>5362</v>
      </c>
      <c r="BR380" s="402"/>
    </row>
    <row r="381" spans="1:275" s="298" customFormat="1" ht="115.5" hidden="1" customHeight="1">
      <c r="A381" s="342" t="s">
        <v>1622</v>
      </c>
      <c r="B381" s="253" t="s">
        <v>1349</v>
      </c>
      <c r="C381" s="328">
        <v>43795</v>
      </c>
      <c r="D381" s="328" t="s">
        <v>4308</v>
      </c>
      <c r="E381" s="342" t="s">
        <v>1020</v>
      </c>
      <c r="F381" s="392" t="s">
        <v>7241</v>
      </c>
      <c r="G381" s="392" t="s">
        <v>773</v>
      </c>
      <c r="H381" s="44" t="s">
        <v>774</v>
      </c>
      <c r="I381" s="44" t="s">
        <v>775</v>
      </c>
      <c r="J381" s="332" t="s">
        <v>473</v>
      </c>
      <c r="K381" s="340">
        <v>1</v>
      </c>
      <c r="L381" s="825">
        <v>43862</v>
      </c>
      <c r="M381" s="825">
        <v>43951</v>
      </c>
      <c r="N381" s="275">
        <f t="shared" si="11"/>
        <v>13</v>
      </c>
      <c r="O381" s="407">
        <v>0</v>
      </c>
      <c r="P381" s="253" t="s">
        <v>24</v>
      </c>
      <c r="Q381" s="253"/>
      <c r="R381" s="44" t="s">
        <v>7242</v>
      </c>
      <c r="S381" s="387">
        <f t="shared" si="10"/>
        <v>303</v>
      </c>
      <c r="T381" s="253"/>
      <c r="U381" s="253"/>
      <c r="V381" s="253"/>
      <c r="W381" s="402" t="s">
        <v>937</v>
      </c>
      <c r="X381" s="402" t="s">
        <v>937</v>
      </c>
      <c r="Y381" s="402" t="s">
        <v>937</v>
      </c>
      <c r="Z381" s="402" t="s">
        <v>937</v>
      </c>
      <c r="AA381" s="44" t="s">
        <v>937</v>
      </c>
      <c r="AB381" s="44" t="s">
        <v>937</v>
      </c>
      <c r="AC381" s="44" t="s">
        <v>937</v>
      </c>
      <c r="AD381" s="44" t="s">
        <v>7243</v>
      </c>
      <c r="AE381" s="44" t="s">
        <v>7244</v>
      </c>
      <c r="AF381" s="44" t="s">
        <v>9101</v>
      </c>
      <c r="AG381" s="44" t="s">
        <v>7245</v>
      </c>
      <c r="AH381" s="392" t="s">
        <v>1827</v>
      </c>
      <c r="AI381" s="44" t="s">
        <v>7246</v>
      </c>
      <c r="AJ381" s="392" t="s">
        <v>2622</v>
      </c>
      <c r="AK381" s="392" t="s">
        <v>3875</v>
      </c>
      <c r="AL381" s="392" t="s">
        <v>2622</v>
      </c>
      <c r="AM381" s="392" t="s">
        <v>3875</v>
      </c>
      <c r="AN381" s="392" t="s">
        <v>2622</v>
      </c>
      <c r="AO381" s="392" t="s">
        <v>3875</v>
      </c>
      <c r="AP381" s="44" t="s">
        <v>1153</v>
      </c>
      <c r="AQ381" s="392" t="s">
        <v>3875</v>
      </c>
      <c r="AR381" s="392" t="s">
        <v>1153</v>
      </c>
      <c r="AS381" s="392" t="s">
        <v>3875</v>
      </c>
      <c r="AT381" s="392" t="s">
        <v>1153</v>
      </c>
      <c r="AU381" s="392" t="s">
        <v>3875</v>
      </c>
      <c r="AV381" s="392" t="s">
        <v>1153</v>
      </c>
      <c r="AW381" s="392" t="s">
        <v>3875</v>
      </c>
      <c r="AX381" s="392" t="s">
        <v>1153</v>
      </c>
      <c r="AY381" s="392" t="s">
        <v>3875</v>
      </c>
      <c r="AZ381" s="269" t="s">
        <v>957</v>
      </c>
      <c r="BA381" s="336">
        <v>44070</v>
      </c>
      <c r="BB381" s="269" t="s">
        <v>1810</v>
      </c>
      <c r="BC381" s="336">
        <v>44070</v>
      </c>
      <c r="BD381" s="44" t="s">
        <v>4174</v>
      </c>
      <c r="BE381" s="332" t="s">
        <v>9040</v>
      </c>
      <c r="BF381" s="332" t="s">
        <v>1153</v>
      </c>
      <c r="BG381" s="332" t="s">
        <v>1153</v>
      </c>
      <c r="BH381" s="280" t="s">
        <v>4388</v>
      </c>
      <c r="BI381" s="340" t="s">
        <v>2587</v>
      </c>
      <c r="BJ381" s="345" t="s">
        <v>2779</v>
      </c>
      <c r="BO381" s="141" t="s">
        <v>5338</v>
      </c>
      <c r="BP381" s="253" t="s">
        <v>5363</v>
      </c>
      <c r="BQ381" s="253" t="s">
        <v>5364</v>
      </c>
      <c r="BR381" s="253" t="s">
        <v>5365</v>
      </c>
    </row>
    <row r="382" spans="1:275" s="298" customFormat="1" ht="115.5" hidden="1" customHeight="1">
      <c r="A382" s="342" t="s">
        <v>1623</v>
      </c>
      <c r="B382" s="253" t="s">
        <v>1349</v>
      </c>
      <c r="C382" s="328">
        <v>43795</v>
      </c>
      <c r="D382" s="328" t="s">
        <v>4308</v>
      </c>
      <c r="E382" s="342" t="s">
        <v>1020</v>
      </c>
      <c r="F382" s="392" t="s">
        <v>7247</v>
      </c>
      <c r="G382" s="392" t="s">
        <v>773</v>
      </c>
      <c r="H382" s="44" t="s">
        <v>774</v>
      </c>
      <c r="I382" s="44" t="s">
        <v>9102</v>
      </c>
      <c r="J382" s="327" t="s">
        <v>622</v>
      </c>
      <c r="K382" s="340">
        <v>1</v>
      </c>
      <c r="L382" s="825">
        <v>43891</v>
      </c>
      <c r="M382" s="825">
        <v>43951</v>
      </c>
      <c r="N382" s="275">
        <f t="shared" si="11"/>
        <v>9</v>
      </c>
      <c r="O382" s="389">
        <v>1</v>
      </c>
      <c r="P382" s="253" t="s">
        <v>24</v>
      </c>
      <c r="Q382" s="253"/>
      <c r="R382" s="44" t="s">
        <v>7248</v>
      </c>
      <c r="S382" s="387">
        <f t="shared" si="10"/>
        <v>300</v>
      </c>
      <c r="T382" s="253"/>
      <c r="U382" s="253"/>
      <c r="V382" s="253"/>
      <c r="W382" s="402" t="s">
        <v>937</v>
      </c>
      <c r="X382" s="402" t="s">
        <v>937</v>
      </c>
      <c r="Y382" s="402" t="s">
        <v>937</v>
      </c>
      <c r="Z382" s="402" t="s">
        <v>937</v>
      </c>
      <c r="AA382" s="44" t="s">
        <v>937</v>
      </c>
      <c r="AB382" s="44" t="s">
        <v>937</v>
      </c>
      <c r="AC382" s="44" t="s">
        <v>937</v>
      </c>
      <c r="AD382" s="44" t="s">
        <v>7249</v>
      </c>
      <c r="AE382" s="44" t="s">
        <v>7250</v>
      </c>
      <c r="AF382" s="44" t="s">
        <v>9101</v>
      </c>
      <c r="AG382" s="44" t="s">
        <v>7251</v>
      </c>
      <c r="AH382" s="297" t="s">
        <v>2213</v>
      </c>
      <c r="AI382" s="44" t="s">
        <v>2214</v>
      </c>
      <c r="AJ382" s="44" t="s">
        <v>2214</v>
      </c>
      <c r="AK382" s="44" t="s">
        <v>2214</v>
      </c>
      <c r="AL382" s="44" t="s">
        <v>2738</v>
      </c>
      <c r="AM382" s="44" t="s">
        <v>2214</v>
      </c>
      <c r="AN382" s="44" t="s">
        <v>2622</v>
      </c>
      <c r="AO382" s="44" t="s">
        <v>2214</v>
      </c>
      <c r="AP382" s="44" t="s">
        <v>1153</v>
      </c>
      <c r="AQ382" s="44" t="s">
        <v>2214</v>
      </c>
      <c r="AR382" s="44" t="s">
        <v>1153</v>
      </c>
      <c r="AS382" s="44" t="s">
        <v>2214</v>
      </c>
      <c r="AT382" s="44" t="s">
        <v>1153</v>
      </c>
      <c r="AU382" s="44" t="s">
        <v>2214</v>
      </c>
      <c r="AV382" s="44" t="s">
        <v>1153</v>
      </c>
      <c r="AW382" s="44" t="s">
        <v>2214</v>
      </c>
      <c r="AX382" s="44" t="s">
        <v>1153</v>
      </c>
      <c r="AY382" s="44" t="s">
        <v>2214</v>
      </c>
      <c r="AZ382" s="269" t="s">
        <v>781</v>
      </c>
      <c r="BA382" s="336">
        <v>44026</v>
      </c>
      <c r="BB382" s="269" t="s">
        <v>903</v>
      </c>
      <c r="BC382" s="340"/>
      <c r="BD382" s="44"/>
      <c r="BE382" s="332"/>
      <c r="BF382" s="332"/>
      <c r="BG382" s="332"/>
      <c r="BH382" s="280" t="s">
        <v>956</v>
      </c>
      <c r="BI382" s="340"/>
      <c r="BJ382" s="340"/>
      <c r="BO382" s="141" t="s">
        <v>5338</v>
      </c>
      <c r="BP382" s="253" t="s">
        <v>5363</v>
      </c>
      <c r="BQ382" s="253" t="s">
        <v>5364</v>
      </c>
      <c r="BR382" s="253" t="s">
        <v>5365</v>
      </c>
    </row>
    <row r="383" spans="1:275" s="298" customFormat="1" ht="115.5" hidden="1" customHeight="1">
      <c r="A383" s="342" t="s">
        <v>1624</v>
      </c>
      <c r="B383" s="253" t="s">
        <v>1349</v>
      </c>
      <c r="C383" s="328">
        <v>43795</v>
      </c>
      <c r="D383" s="328" t="s">
        <v>4308</v>
      </c>
      <c r="E383" s="342" t="s">
        <v>1020</v>
      </c>
      <c r="F383" s="392" t="s">
        <v>7247</v>
      </c>
      <c r="G383" s="392" t="s">
        <v>773</v>
      </c>
      <c r="H383" s="44" t="s">
        <v>776</v>
      </c>
      <c r="I383" s="44" t="s">
        <v>777</v>
      </c>
      <c r="J383" s="327" t="s">
        <v>778</v>
      </c>
      <c r="K383" s="340">
        <v>1</v>
      </c>
      <c r="L383" s="825">
        <v>43891</v>
      </c>
      <c r="M383" s="825">
        <v>43951</v>
      </c>
      <c r="N383" s="275">
        <f t="shared" si="11"/>
        <v>9</v>
      </c>
      <c r="O383" s="389">
        <v>1</v>
      </c>
      <c r="P383" s="253" t="s">
        <v>24</v>
      </c>
      <c r="Q383" s="253"/>
      <c r="R383" s="44" t="s">
        <v>7252</v>
      </c>
      <c r="S383" s="387">
        <f t="shared" si="10"/>
        <v>243</v>
      </c>
      <c r="T383" s="253"/>
      <c r="U383" s="253"/>
      <c r="V383" s="253"/>
      <c r="W383" s="402" t="s">
        <v>937</v>
      </c>
      <c r="X383" s="402" t="s">
        <v>937</v>
      </c>
      <c r="Y383" s="402" t="s">
        <v>937</v>
      </c>
      <c r="Z383" s="402" t="s">
        <v>937</v>
      </c>
      <c r="AA383" s="44" t="s">
        <v>937</v>
      </c>
      <c r="AB383" s="44" t="s">
        <v>937</v>
      </c>
      <c r="AC383" s="44" t="s">
        <v>937</v>
      </c>
      <c r="AD383" s="44" t="s">
        <v>7253</v>
      </c>
      <c r="AE383" s="332" t="s">
        <v>7254</v>
      </c>
      <c r="AF383" s="44" t="s">
        <v>9103</v>
      </c>
      <c r="AG383" s="44" t="s">
        <v>9104</v>
      </c>
      <c r="AH383" s="297" t="s">
        <v>2213</v>
      </c>
      <c r="AI383" s="44" t="s">
        <v>2214</v>
      </c>
      <c r="AJ383" s="44" t="s">
        <v>2214</v>
      </c>
      <c r="AK383" s="44" t="s">
        <v>2214</v>
      </c>
      <c r="AL383" s="44" t="s">
        <v>7255</v>
      </c>
      <c r="AM383" s="44" t="s">
        <v>2214</v>
      </c>
      <c r="AN383" s="44" t="s">
        <v>2622</v>
      </c>
      <c r="AO383" s="44" t="s">
        <v>2214</v>
      </c>
      <c r="AP383" s="44" t="s">
        <v>1153</v>
      </c>
      <c r="AQ383" s="44" t="s">
        <v>2214</v>
      </c>
      <c r="AR383" s="44" t="s">
        <v>1153</v>
      </c>
      <c r="AS383" s="44" t="s">
        <v>2214</v>
      </c>
      <c r="AT383" s="44" t="s">
        <v>1153</v>
      </c>
      <c r="AU383" s="44" t="s">
        <v>2214</v>
      </c>
      <c r="AV383" s="44" t="s">
        <v>1153</v>
      </c>
      <c r="AW383" s="44" t="s">
        <v>2214</v>
      </c>
      <c r="AX383" s="44" t="s">
        <v>1153</v>
      </c>
      <c r="AY383" s="44" t="s">
        <v>2214</v>
      </c>
      <c r="AZ383" s="269" t="s">
        <v>781</v>
      </c>
      <c r="BA383" s="336">
        <v>44026</v>
      </c>
      <c r="BB383" s="269" t="s">
        <v>903</v>
      </c>
      <c r="BC383" s="340"/>
      <c r="BD383" s="332"/>
      <c r="BE383" s="332"/>
      <c r="BF383" s="332"/>
      <c r="BG383" s="332"/>
      <c r="BH383" s="280" t="s">
        <v>956</v>
      </c>
      <c r="BI383" s="340"/>
      <c r="BJ383" s="340"/>
      <c r="BO383" s="141" t="s">
        <v>5338</v>
      </c>
      <c r="BP383" s="253" t="s">
        <v>5363</v>
      </c>
      <c r="BQ383" s="253" t="s">
        <v>5364</v>
      </c>
      <c r="BR383" s="253" t="s">
        <v>5365</v>
      </c>
    </row>
    <row r="384" spans="1:275" s="298" customFormat="1" ht="115.5" hidden="1" customHeight="1">
      <c r="A384" s="342" t="s">
        <v>1625</v>
      </c>
      <c r="B384" s="253" t="s">
        <v>904</v>
      </c>
      <c r="C384" s="328">
        <v>43812</v>
      </c>
      <c r="D384" s="328" t="s">
        <v>4308</v>
      </c>
      <c r="E384" s="342" t="s">
        <v>1020</v>
      </c>
      <c r="F384" s="325" t="s">
        <v>7256</v>
      </c>
      <c r="G384" s="325" t="s">
        <v>818</v>
      </c>
      <c r="H384" s="322" t="s">
        <v>819</v>
      </c>
      <c r="I384" s="325" t="s">
        <v>820</v>
      </c>
      <c r="J384" s="432" t="s">
        <v>821</v>
      </c>
      <c r="K384" s="423">
        <v>63</v>
      </c>
      <c r="L384" s="833">
        <v>43864</v>
      </c>
      <c r="M384" s="833">
        <v>44042</v>
      </c>
      <c r="N384" s="275">
        <f t="shared" si="11"/>
        <v>26</v>
      </c>
      <c r="O384" s="389">
        <v>63</v>
      </c>
      <c r="P384" s="253" t="s">
        <v>48</v>
      </c>
      <c r="Q384" s="253"/>
      <c r="R384" s="44" t="s">
        <v>2292</v>
      </c>
      <c r="S384" s="387">
        <f t="shared" si="10"/>
        <v>68</v>
      </c>
      <c r="T384" s="253"/>
      <c r="U384" s="253"/>
      <c r="V384" s="253"/>
      <c r="W384" s="402" t="s">
        <v>937</v>
      </c>
      <c r="X384" s="402" t="s">
        <v>937</v>
      </c>
      <c r="Y384" s="402" t="s">
        <v>937</v>
      </c>
      <c r="Z384" s="402" t="s">
        <v>937</v>
      </c>
      <c r="AA384" s="44" t="s">
        <v>937</v>
      </c>
      <c r="AB384" s="44" t="s">
        <v>937</v>
      </c>
      <c r="AC384" s="44" t="s">
        <v>937</v>
      </c>
      <c r="AD384" s="44" t="s">
        <v>1161</v>
      </c>
      <c r="AE384" s="44" t="s">
        <v>7257</v>
      </c>
      <c r="AF384" s="425" t="s">
        <v>7258</v>
      </c>
      <c r="AG384" s="44" t="s">
        <v>7259</v>
      </c>
      <c r="AH384" s="44" t="s">
        <v>1861</v>
      </c>
      <c r="AI384" s="329" t="s">
        <v>7260</v>
      </c>
      <c r="AJ384" s="44" t="s">
        <v>2212</v>
      </c>
      <c r="AK384" s="44" t="s">
        <v>2212</v>
      </c>
      <c r="AL384" s="44" t="s">
        <v>7261</v>
      </c>
      <c r="AM384" s="44" t="s">
        <v>2212</v>
      </c>
      <c r="AN384" s="44" t="s">
        <v>2622</v>
      </c>
      <c r="AO384" s="44" t="s">
        <v>2212</v>
      </c>
      <c r="AP384" s="44" t="s">
        <v>1153</v>
      </c>
      <c r="AQ384" s="44" t="s">
        <v>2212</v>
      </c>
      <c r="AR384" s="44" t="s">
        <v>1153</v>
      </c>
      <c r="AS384" s="44" t="s">
        <v>2212</v>
      </c>
      <c r="AT384" s="44" t="s">
        <v>1153</v>
      </c>
      <c r="AU384" s="44" t="s">
        <v>2212</v>
      </c>
      <c r="AV384" s="44" t="s">
        <v>1153</v>
      </c>
      <c r="AW384" s="44" t="s">
        <v>2212</v>
      </c>
      <c r="AX384" s="44" t="s">
        <v>1153</v>
      </c>
      <c r="AY384" s="44" t="s">
        <v>2212</v>
      </c>
      <c r="AZ384" s="269" t="s">
        <v>781</v>
      </c>
      <c r="BA384" s="336">
        <v>44133</v>
      </c>
      <c r="BB384" s="269" t="s">
        <v>903</v>
      </c>
      <c r="BC384" s="340"/>
      <c r="BD384" s="332"/>
      <c r="BE384" s="332"/>
      <c r="BF384" s="332"/>
      <c r="BG384" s="332"/>
      <c r="BH384" s="280" t="s">
        <v>956</v>
      </c>
      <c r="BI384" s="340"/>
      <c r="BJ384" s="340"/>
      <c r="BK384" s="422"/>
      <c r="BL384" s="422"/>
      <c r="BM384" s="422"/>
      <c r="BN384" s="422"/>
      <c r="BO384" s="141" t="s">
        <v>5366</v>
      </c>
      <c r="BP384" s="253" t="s">
        <v>5367</v>
      </c>
      <c r="BQ384" s="253" t="s">
        <v>5368</v>
      </c>
      <c r="BR384" s="253"/>
      <c r="BS384" s="422"/>
      <c r="BT384" s="422"/>
      <c r="BU384" s="422"/>
      <c r="BV384" s="422"/>
      <c r="BW384" s="422"/>
      <c r="BX384" s="422"/>
      <c r="BY384" s="422"/>
      <c r="BZ384" s="422"/>
      <c r="CA384" s="422"/>
      <c r="CB384" s="422"/>
      <c r="CC384" s="422"/>
      <c r="CD384" s="422"/>
      <c r="CE384" s="422"/>
      <c r="CF384" s="422"/>
      <c r="CG384" s="422"/>
      <c r="CH384" s="422"/>
      <c r="CI384" s="422"/>
      <c r="CJ384" s="422"/>
      <c r="CK384" s="422"/>
      <c r="CL384" s="422"/>
      <c r="CM384" s="422"/>
      <c r="CN384" s="422"/>
      <c r="CO384" s="422"/>
      <c r="CP384" s="422"/>
      <c r="CQ384" s="422"/>
      <c r="CR384" s="422"/>
      <c r="CS384" s="422"/>
      <c r="CT384" s="422"/>
      <c r="CU384" s="422"/>
      <c r="CV384" s="422"/>
      <c r="CW384" s="422"/>
      <c r="CX384" s="422"/>
      <c r="CY384" s="422"/>
      <c r="CZ384" s="422"/>
      <c r="DA384" s="422"/>
      <c r="DB384" s="422"/>
      <c r="DC384" s="422"/>
      <c r="DD384" s="422"/>
      <c r="DE384" s="422"/>
      <c r="DF384" s="422"/>
      <c r="DG384" s="422"/>
      <c r="DH384" s="422"/>
      <c r="DI384" s="422"/>
      <c r="DJ384" s="422"/>
      <c r="DK384" s="422"/>
      <c r="DL384" s="422"/>
      <c r="DM384" s="422"/>
      <c r="DN384" s="422"/>
      <c r="DO384" s="422"/>
      <c r="DP384" s="422"/>
      <c r="DQ384" s="422"/>
      <c r="DR384" s="422"/>
      <c r="DS384" s="422"/>
      <c r="DT384" s="422"/>
      <c r="DU384" s="422"/>
      <c r="DV384" s="422"/>
      <c r="DW384" s="422"/>
      <c r="DX384" s="422"/>
      <c r="DY384" s="422"/>
      <c r="DZ384" s="422"/>
      <c r="EA384" s="422"/>
      <c r="EB384" s="422"/>
      <c r="EC384" s="422"/>
      <c r="ED384" s="422"/>
      <c r="EE384" s="422"/>
      <c r="EF384" s="422"/>
      <c r="EG384" s="422"/>
      <c r="EH384" s="422"/>
      <c r="EI384" s="422"/>
      <c r="EJ384" s="422"/>
      <c r="EK384" s="422"/>
      <c r="EL384" s="422"/>
      <c r="EM384" s="422"/>
      <c r="EN384" s="422"/>
      <c r="EO384" s="422"/>
      <c r="EP384" s="422"/>
      <c r="EQ384" s="422"/>
      <c r="ER384" s="422"/>
      <c r="ES384" s="422"/>
      <c r="ET384" s="422"/>
      <c r="EU384" s="422"/>
      <c r="EV384" s="422"/>
      <c r="EW384" s="422"/>
      <c r="EX384" s="422"/>
      <c r="EY384" s="422"/>
      <c r="EZ384" s="422"/>
      <c r="FA384" s="422"/>
      <c r="FB384" s="422"/>
      <c r="FC384" s="422"/>
      <c r="FD384" s="422"/>
      <c r="FE384" s="422"/>
      <c r="FF384" s="422"/>
      <c r="FG384" s="422"/>
      <c r="FH384" s="422"/>
      <c r="FI384" s="422"/>
      <c r="FJ384" s="422"/>
      <c r="FK384" s="422"/>
      <c r="FL384" s="422"/>
      <c r="FM384" s="422"/>
      <c r="FN384" s="422"/>
      <c r="FO384" s="422"/>
      <c r="FP384" s="422"/>
      <c r="FQ384" s="422"/>
      <c r="FR384" s="422"/>
      <c r="FS384" s="422"/>
      <c r="FT384" s="422"/>
      <c r="FU384" s="422"/>
      <c r="FV384" s="422"/>
      <c r="FW384" s="422"/>
      <c r="FX384" s="422"/>
      <c r="FY384" s="422"/>
      <c r="FZ384" s="422"/>
      <c r="GA384" s="422"/>
      <c r="GB384" s="422"/>
      <c r="GC384" s="422"/>
      <c r="GD384" s="422"/>
      <c r="GE384" s="422"/>
      <c r="GF384" s="422"/>
      <c r="GG384" s="422"/>
      <c r="GH384" s="422"/>
      <c r="GI384" s="422"/>
      <c r="GJ384" s="422"/>
      <c r="GK384" s="422"/>
      <c r="GL384" s="422"/>
      <c r="GM384" s="422"/>
      <c r="GN384" s="422"/>
      <c r="GO384" s="422"/>
      <c r="GP384" s="422"/>
      <c r="GQ384" s="422"/>
      <c r="GR384" s="422"/>
      <c r="GS384" s="422"/>
      <c r="GT384" s="422"/>
      <c r="GU384" s="422"/>
      <c r="GV384" s="422"/>
      <c r="GW384" s="422"/>
      <c r="GX384" s="422"/>
      <c r="GY384" s="422"/>
      <c r="GZ384" s="422"/>
      <c r="HA384" s="422"/>
      <c r="HB384" s="422"/>
      <c r="HC384" s="422"/>
      <c r="HD384" s="422"/>
      <c r="HE384" s="422"/>
      <c r="HF384" s="422"/>
      <c r="HG384" s="422"/>
      <c r="HH384" s="422"/>
      <c r="HI384" s="422"/>
      <c r="HJ384" s="422"/>
      <c r="HK384" s="422"/>
      <c r="HL384" s="422"/>
      <c r="HM384" s="422"/>
      <c r="HN384" s="422"/>
      <c r="HO384" s="422"/>
      <c r="HP384" s="422"/>
      <c r="HQ384" s="422"/>
      <c r="HR384" s="422"/>
      <c r="HS384" s="422"/>
      <c r="HT384" s="422"/>
      <c r="HU384" s="422"/>
      <c r="HV384" s="422"/>
      <c r="HW384" s="422"/>
      <c r="HX384" s="422"/>
      <c r="HY384" s="422"/>
      <c r="HZ384" s="422"/>
      <c r="IA384" s="422"/>
      <c r="IB384" s="422"/>
      <c r="IC384" s="422"/>
      <c r="ID384" s="422"/>
      <c r="IE384" s="422"/>
      <c r="IF384" s="422"/>
      <c r="IG384" s="422"/>
      <c r="IH384" s="422"/>
      <c r="II384" s="422"/>
      <c r="IJ384" s="422"/>
      <c r="IK384" s="422"/>
      <c r="IL384" s="422"/>
      <c r="IM384" s="422"/>
      <c r="IN384" s="422"/>
      <c r="IO384" s="422"/>
      <c r="IP384" s="422"/>
      <c r="IQ384" s="422"/>
      <c r="IR384" s="422"/>
      <c r="IS384" s="422"/>
      <c r="IT384" s="422"/>
      <c r="IU384" s="422"/>
      <c r="IV384" s="422"/>
      <c r="IW384" s="422"/>
      <c r="IX384" s="422"/>
      <c r="IY384" s="422"/>
      <c r="IZ384" s="422"/>
      <c r="JA384" s="422"/>
      <c r="JB384" s="422"/>
      <c r="JC384" s="422"/>
      <c r="JD384" s="422"/>
      <c r="JE384" s="422"/>
      <c r="JF384" s="422"/>
      <c r="JG384" s="422"/>
      <c r="JH384" s="422"/>
      <c r="JI384" s="422"/>
      <c r="JJ384" s="422"/>
      <c r="JK384" s="422"/>
      <c r="JL384" s="422"/>
      <c r="JM384" s="422"/>
      <c r="JN384" s="422"/>
      <c r="JO384" s="422"/>
    </row>
    <row r="385" spans="1:275" s="298" customFormat="1" ht="115.5" hidden="1" customHeight="1">
      <c r="A385" s="342" t="s">
        <v>1626</v>
      </c>
      <c r="B385" s="253" t="s">
        <v>904</v>
      </c>
      <c r="C385" s="328">
        <v>43812</v>
      </c>
      <c r="D385" s="328" t="s">
        <v>4308</v>
      </c>
      <c r="E385" s="342" t="s">
        <v>1020</v>
      </c>
      <c r="F385" s="325" t="s">
        <v>7262</v>
      </c>
      <c r="G385" s="325" t="s">
        <v>818</v>
      </c>
      <c r="H385" s="325" t="s">
        <v>822</v>
      </c>
      <c r="I385" s="325" t="s">
        <v>823</v>
      </c>
      <c r="J385" s="401" t="s">
        <v>824</v>
      </c>
      <c r="K385" s="423">
        <v>8</v>
      </c>
      <c r="L385" s="833">
        <v>43864</v>
      </c>
      <c r="M385" s="833">
        <v>44134</v>
      </c>
      <c r="N385" s="275">
        <f t="shared" si="11"/>
        <v>39</v>
      </c>
      <c r="O385" s="407">
        <v>1</v>
      </c>
      <c r="P385" s="253" t="s">
        <v>894</v>
      </c>
      <c r="Q385" s="253" t="s">
        <v>48</v>
      </c>
      <c r="R385" s="44" t="s">
        <v>7263</v>
      </c>
      <c r="S385" s="387">
        <f t="shared" si="10"/>
        <v>340</v>
      </c>
      <c r="T385" s="402" t="s">
        <v>937</v>
      </c>
      <c r="U385" s="402" t="s">
        <v>937</v>
      </c>
      <c r="V385" s="402" t="s">
        <v>937</v>
      </c>
      <c r="W385" s="402" t="s">
        <v>937</v>
      </c>
      <c r="X385" s="402" t="s">
        <v>937</v>
      </c>
      <c r="Y385" s="402" t="s">
        <v>937</v>
      </c>
      <c r="Z385" s="402" t="s">
        <v>937</v>
      </c>
      <c r="AA385" s="44" t="s">
        <v>937</v>
      </c>
      <c r="AB385" s="44" t="s">
        <v>937</v>
      </c>
      <c r="AC385" s="44" t="s">
        <v>937</v>
      </c>
      <c r="AD385" s="44" t="s">
        <v>1161</v>
      </c>
      <c r="AE385" s="44" t="s">
        <v>7264</v>
      </c>
      <c r="AF385" s="425" t="s">
        <v>7265</v>
      </c>
      <c r="AG385" s="44" t="s">
        <v>7266</v>
      </c>
      <c r="AH385" s="44" t="s">
        <v>1843</v>
      </c>
      <c r="AI385" s="44" t="s">
        <v>7267</v>
      </c>
      <c r="AJ385" s="44" t="s">
        <v>7268</v>
      </c>
      <c r="AK385" s="44" t="s">
        <v>7269</v>
      </c>
      <c r="AL385" s="44" t="s">
        <v>7270</v>
      </c>
      <c r="AM385" s="44" t="s">
        <v>7271</v>
      </c>
      <c r="AN385" s="301" t="s">
        <v>2622</v>
      </c>
      <c r="AO385" s="301" t="s">
        <v>3874</v>
      </c>
      <c r="AP385" s="44" t="s">
        <v>1153</v>
      </c>
      <c r="AQ385" s="301" t="s">
        <v>3874</v>
      </c>
      <c r="AR385" s="301" t="s">
        <v>1153</v>
      </c>
      <c r="AS385" s="301" t="s">
        <v>3874</v>
      </c>
      <c r="AT385" s="301" t="s">
        <v>1153</v>
      </c>
      <c r="AU385" s="301" t="s">
        <v>3874</v>
      </c>
      <c r="AV385" s="301" t="s">
        <v>1153</v>
      </c>
      <c r="AW385" s="301" t="s">
        <v>3874</v>
      </c>
      <c r="AX385" s="301" t="s">
        <v>1153</v>
      </c>
      <c r="AY385" s="301" t="s">
        <v>3874</v>
      </c>
      <c r="AZ385" s="269" t="s">
        <v>957</v>
      </c>
      <c r="BA385" s="336">
        <v>44377</v>
      </c>
      <c r="BB385" s="269" t="s">
        <v>1810</v>
      </c>
      <c r="BC385" s="336">
        <v>44377</v>
      </c>
      <c r="BD385" s="301" t="s">
        <v>2781</v>
      </c>
      <c r="BE385" s="332" t="s">
        <v>9033</v>
      </c>
      <c r="BF385" s="332" t="s">
        <v>1153</v>
      </c>
      <c r="BG385" s="332" t="s">
        <v>1153</v>
      </c>
      <c r="BH385" s="280" t="s">
        <v>4388</v>
      </c>
      <c r="BI385" s="340" t="s">
        <v>2587</v>
      </c>
      <c r="BJ385" s="340" t="s">
        <v>2774</v>
      </c>
      <c r="BK385" s="422"/>
      <c r="BL385" s="422"/>
      <c r="BM385" s="422"/>
      <c r="BN385" s="422"/>
      <c r="BO385" s="141" t="s">
        <v>5366</v>
      </c>
      <c r="BP385" s="253" t="s">
        <v>5367</v>
      </c>
      <c r="BQ385" s="253" t="s">
        <v>5368</v>
      </c>
      <c r="BR385" s="253"/>
      <c r="BS385" s="422"/>
      <c r="BT385" s="422"/>
      <c r="BU385" s="422"/>
      <c r="BV385" s="422"/>
      <c r="BW385" s="422"/>
      <c r="BX385" s="422"/>
      <c r="BY385" s="422"/>
      <c r="BZ385" s="422"/>
      <c r="CA385" s="422"/>
      <c r="CB385" s="422"/>
      <c r="CC385" s="422"/>
      <c r="CD385" s="422"/>
      <c r="CE385" s="422"/>
      <c r="CF385" s="422"/>
      <c r="CG385" s="422"/>
      <c r="CH385" s="422"/>
      <c r="CI385" s="422"/>
      <c r="CJ385" s="422"/>
      <c r="CK385" s="422"/>
      <c r="CL385" s="422"/>
      <c r="CM385" s="422"/>
      <c r="CN385" s="422"/>
      <c r="CO385" s="422"/>
      <c r="CP385" s="422"/>
      <c r="CQ385" s="422"/>
      <c r="CR385" s="422"/>
      <c r="CS385" s="422"/>
      <c r="CT385" s="422"/>
      <c r="CU385" s="422"/>
      <c r="CV385" s="422"/>
      <c r="CW385" s="422"/>
      <c r="CX385" s="422"/>
      <c r="CY385" s="422"/>
      <c r="CZ385" s="422"/>
      <c r="DA385" s="422"/>
      <c r="DB385" s="422"/>
      <c r="DC385" s="422"/>
      <c r="DD385" s="422"/>
      <c r="DE385" s="422"/>
      <c r="DF385" s="422"/>
      <c r="DG385" s="422"/>
      <c r="DH385" s="422"/>
      <c r="DI385" s="422"/>
      <c r="DJ385" s="422"/>
      <c r="DK385" s="422"/>
      <c r="DL385" s="422"/>
      <c r="DM385" s="422"/>
      <c r="DN385" s="422"/>
      <c r="DO385" s="422"/>
      <c r="DP385" s="422"/>
      <c r="DQ385" s="422"/>
      <c r="DR385" s="422"/>
      <c r="DS385" s="422"/>
      <c r="DT385" s="422"/>
      <c r="DU385" s="422"/>
      <c r="DV385" s="422"/>
      <c r="DW385" s="422"/>
      <c r="DX385" s="422"/>
      <c r="DY385" s="422"/>
      <c r="DZ385" s="422"/>
      <c r="EA385" s="422"/>
      <c r="EB385" s="422"/>
      <c r="EC385" s="422"/>
      <c r="ED385" s="422"/>
      <c r="EE385" s="422"/>
      <c r="EF385" s="422"/>
      <c r="EG385" s="422"/>
      <c r="EH385" s="422"/>
      <c r="EI385" s="422"/>
      <c r="EJ385" s="422"/>
      <c r="EK385" s="422"/>
      <c r="EL385" s="422"/>
      <c r="EM385" s="422"/>
      <c r="EN385" s="422"/>
      <c r="EO385" s="422"/>
      <c r="EP385" s="422"/>
      <c r="EQ385" s="422"/>
      <c r="ER385" s="422"/>
      <c r="ES385" s="422"/>
      <c r="ET385" s="422"/>
      <c r="EU385" s="422"/>
      <c r="EV385" s="422"/>
      <c r="EW385" s="422"/>
      <c r="EX385" s="422"/>
      <c r="EY385" s="422"/>
      <c r="EZ385" s="422"/>
      <c r="FA385" s="422"/>
      <c r="FB385" s="422"/>
      <c r="FC385" s="422"/>
      <c r="FD385" s="422"/>
      <c r="FE385" s="422"/>
      <c r="FF385" s="422"/>
      <c r="FG385" s="422"/>
      <c r="FH385" s="422"/>
      <c r="FI385" s="422"/>
      <c r="FJ385" s="422"/>
      <c r="FK385" s="422"/>
      <c r="FL385" s="422"/>
      <c r="FM385" s="422"/>
      <c r="FN385" s="422"/>
      <c r="FO385" s="422"/>
      <c r="FP385" s="422"/>
      <c r="FQ385" s="422"/>
      <c r="FR385" s="422"/>
      <c r="FS385" s="422"/>
      <c r="FT385" s="422"/>
      <c r="FU385" s="422"/>
      <c r="FV385" s="422"/>
      <c r="FW385" s="422"/>
      <c r="FX385" s="422"/>
      <c r="FY385" s="422"/>
      <c r="FZ385" s="422"/>
      <c r="GA385" s="422"/>
      <c r="GB385" s="422"/>
      <c r="GC385" s="422"/>
      <c r="GD385" s="422"/>
      <c r="GE385" s="422"/>
      <c r="GF385" s="422"/>
      <c r="GG385" s="422"/>
      <c r="GH385" s="422"/>
      <c r="GI385" s="422"/>
      <c r="GJ385" s="422"/>
      <c r="GK385" s="422"/>
      <c r="GL385" s="422"/>
      <c r="GM385" s="422"/>
      <c r="GN385" s="422"/>
      <c r="GO385" s="422"/>
      <c r="GP385" s="422"/>
      <c r="GQ385" s="422"/>
      <c r="GR385" s="422"/>
      <c r="GS385" s="422"/>
      <c r="GT385" s="422"/>
      <c r="GU385" s="422"/>
      <c r="GV385" s="422"/>
      <c r="GW385" s="422"/>
      <c r="GX385" s="422"/>
      <c r="GY385" s="422"/>
      <c r="GZ385" s="422"/>
      <c r="HA385" s="422"/>
      <c r="HB385" s="422"/>
      <c r="HC385" s="422"/>
      <c r="HD385" s="422"/>
      <c r="HE385" s="422"/>
      <c r="HF385" s="422"/>
      <c r="HG385" s="422"/>
      <c r="HH385" s="422"/>
      <c r="HI385" s="422"/>
      <c r="HJ385" s="422"/>
      <c r="HK385" s="422"/>
      <c r="HL385" s="422"/>
      <c r="HM385" s="422"/>
      <c r="HN385" s="422"/>
      <c r="HO385" s="422"/>
      <c r="HP385" s="422"/>
      <c r="HQ385" s="422"/>
      <c r="HR385" s="422"/>
      <c r="HS385" s="422"/>
      <c r="HT385" s="422"/>
      <c r="HU385" s="422"/>
      <c r="HV385" s="422"/>
      <c r="HW385" s="422"/>
      <c r="HX385" s="422"/>
      <c r="HY385" s="422"/>
      <c r="HZ385" s="422"/>
      <c r="IA385" s="422"/>
      <c r="IB385" s="422"/>
      <c r="IC385" s="422"/>
      <c r="ID385" s="422"/>
      <c r="IE385" s="422"/>
      <c r="IF385" s="422"/>
      <c r="IG385" s="422"/>
      <c r="IH385" s="422"/>
      <c r="II385" s="422"/>
      <c r="IJ385" s="422"/>
      <c r="IK385" s="422"/>
      <c r="IL385" s="422"/>
      <c r="IM385" s="422"/>
      <c r="IN385" s="422"/>
      <c r="IO385" s="422"/>
      <c r="IP385" s="422"/>
      <c r="IQ385" s="422"/>
      <c r="IR385" s="422"/>
      <c r="IS385" s="422"/>
      <c r="IT385" s="422"/>
      <c r="IU385" s="422"/>
      <c r="IV385" s="422"/>
      <c r="IW385" s="422"/>
      <c r="IX385" s="422"/>
      <c r="IY385" s="422"/>
      <c r="IZ385" s="422"/>
      <c r="JA385" s="422"/>
      <c r="JB385" s="422"/>
      <c r="JC385" s="422"/>
      <c r="JD385" s="422"/>
      <c r="JE385" s="422"/>
      <c r="JF385" s="422"/>
      <c r="JG385" s="422"/>
      <c r="JH385" s="422"/>
      <c r="JI385" s="422"/>
      <c r="JJ385" s="422"/>
      <c r="JK385" s="422"/>
      <c r="JL385" s="422"/>
      <c r="JM385" s="422"/>
      <c r="JN385" s="422"/>
      <c r="JO385" s="422"/>
    </row>
    <row r="386" spans="1:275" s="298" customFormat="1" ht="115.5" hidden="1" customHeight="1">
      <c r="A386" s="342" t="s">
        <v>1627</v>
      </c>
      <c r="B386" s="253" t="s">
        <v>904</v>
      </c>
      <c r="C386" s="328">
        <v>43812</v>
      </c>
      <c r="D386" s="328" t="s">
        <v>4308</v>
      </c>
      <c r="E386" s="342" t="s">
        <v>1020</v>
      </c>
      <c r="F386" s="325" t="s">
        <v>7256</v>
      </c>
      <c r="G386" s="325" t="s">
        <v>818</v>
      </c>
      <c r="H386" s="325" t="s">
        <v>7272</v>
      </c>
      <c r="I386" s="325" t="s">
        <v>906</v>
      </c>
      <c r="J386" s="401" t="s">
        <v>825</v>
      </c>
      <c r="K386" s="423">
        <v>1</v>
      </c>
      <c r="L386" s="833">
        <v>43864</v>
      </c>
      <c r="M386" s="833">
        <v>44074</v>
      </c>
      <c r="N386" s="275">
        <f t="shared" si="11"/>
        <v>30</v>
      </c>
      <c r="O386" s="407">
        <v>0</v>
      </c>
      <c r="P386" s="253" t="s">
        <v>48</v>
      </c>
      <c r="Q386" s="253" t="s">
        <v>893</v>
      </c>
      <c r="R386" s="44" t="s">
        <v>7273</v>
      </c>
      <c r="S386" s="387">
        <f t="shared" si="10"/>
        <v>345</v>
      </c>
      <c r="T386" s="253"/>
      <c r="U386" s="253"/>
      <c r="V386" s="253"/>
      <c r="W386" s="402" t="s">
        <v>937</v>
      </c>
      <c r="X386" s="402" t="s">
        <v>937</v>
      </c>
      <c r="Y386" s="402" t="s">
        <v>937</v>
      </c>
      <c r="Z386" s="402" t="s">
        <v>937</v>
      </c>
      <c r="AA386" s="44" t="s">
        <v>937</v>
      </c>
      <c r="AB386" s="44" t="s">
        <v>937</v>
      </c>
      <c r="AC386" s="44" t="s">
        <v>937</v>
      </c>
      <c r="AD386" s="44" t="s">
        <v>1161</v>
      </c>
      <c r="AE386" s="44" t="s">
        <v>7257</v>
      </c>
      <c r="AF386" s="44" t="s">
        <v>7274</v>
      </c>
      <c r="AG386" s="44" t="s">
        <v>9105</v>
      </c>
      <c r="AH386" s="44" t="s">
        <v>1879</v>
      </c>
      <c r="AI386" s="44" t="s">
        <v>9106</v>
      </c>
      <c r="AJ386" s="392" t="s">
        <v>2622</v>
      </c>
      <c r="AK386" s="392" t="s">
        <v>3875</v>
      </c>
      <c r="AL386" s="392" t="s">
        <v>2622</v>
      </c>
      <c r="AM386" s="392" t="s">
        <v>3875</v>
      </c>
      <c r="AN386" s="392" t="s">
        <v>2622</v>
      </c>
      <c r="AO386" s="392" t="s">
        <v>3875</v>
      </c>
      <c r="AP386" s="44" t="s">
        <v>1153</v>
      </c>
      <c r="AQ386" s="392" t="s">
        <v>3875</v>
      </c>
      <c r="AR386" s="392" t="s">
        <v>1153</v>
      </c>
      <c r="AS386" s="392" t="s">
        <v>3875</v>
      </c>
      <c r="AT386" s="392" t="s">
        <v>1153</v>
      </c>
      <c r="AU386" s="392" t="s">
        <v>3875</v>
      </c>
      <c r="AV386" s="392" t="s">
        <v>1153</v>
      </c>
      <c r="AW386" s="392" t="s">
        <v>3875</v>
      </c>
      <c r="AX386" s="392" t="s">
        <v>1153</v>
      </c>
      <c r="AY386" s="392" t="s">
        <v>3875</v>
      </c>
      <c r="AZ386" s="269" t="s">
        <v>1330</v>
      </c>
      <c r="BA386" s="336">
        <v>44070</v>
      </c>
      <c r="BB386" s="269" t="s">
        <v>1810</v>
      </c>
      <c r="BC386" s="336">
        <v>44070</v>
      </c>
      <c r="BD386" s="311" t="s">
        <v>4175</v>
      </c>
      <c r="BE386" s="332" t="s">
        <v>9040</v>
      </c>
      <c r="BF386" s="332" t="s">
        <v>1153</v>
      </c>
      <c r="BG386" s="332" t="s">
        <v>1153</v>
      </c>
      <c r="BH386" s="280" t="s">
        <v>4388</v>
      </c>
      <c r="BI386" s="340" t="s">
        <v>1153</v>
      </c>
      <c r="BJ386" s="340" t="s">
        <v>1627</v>
      </c>
      <c r="BK386" s="422"/>
      <c r="BL386" s="422"/>
      <c r="BM386" s="422"/>
      <c r="BN386" s="422"/>
      <c r="BO386" s="141" t="s">
        <v>5366</v>
      </c>
      <c r="BP386" s="253" t="s">
        <v>5367</v>
      </c>
      <c r="BQ386" s="253" t="s">
        <v>5368</v>
      </c>
      <c r="BR386" s="253"/>
      <c r="BS386" s="422"/>
      <c r="BT386" s="422"/>
      <c r="BU386" s="422"/>
      <c r="BV386" s="422"/>
      <c r="BW386" s="422"/>
      <c r="BX386" s="422"/>
      <c r="BY386" s="422"/>
      <c r="BZ386" s="422"/>
      <c r="CA386" s="422"/>
      <c r="CB386" s="422"/>
      <c r="CC386" s="422"/>
      <c r="CD386" s="422"/>
      <c r="CE386" s="422"/>
      <c r="CF386" s="422"/>
      <c r="CG386" s="422"/>
      <c r="CH386" s="422"/>
      <c r="CI386" s="422"/>
      <c r="CJ386" s="422"/>
      <c r="CK386" s="422"/>
      <c r="CL386" s="422"/>
      <c r="CM386" s="422"/>
      <c r="CN386" s="422"/>
      <c r="CO386" s="422"/>
      <c r="CP386" s="422"/>
      <c r="CQ386" s="422"/>
      <c r="CR386" s="422"/>
      <c r="CS386" s="422"/>
      <c r="CT386" s="422"/>
      <c r="CU386" s="422"/>
      <c r="CV386" s="422"/>
      <c r="CW386" s="422"/>
      <c r="CX386" s="422"/>
      <c r="CY386" s="422"/>
      <c r="CZ386" s="422"/>
      <c r="DA386" s="422"/>
      <c r="DB386" s="422"/>
      <c r="DC386" s="422"/>
      <c r="DD386" s="422"/>
      <c r="DE386" s="422"/>
      <c r="DF386" s="422"/>
      <c r="DG386" s="422"/>
      <c r="DH386" s="422"/>
      <c r="DI386" s="422"/>
      <c r="DJ386" s="422"/>
      <c r="DK386" s="422"/>
      <c r="DL386" s="422"/>
      <c r="DM386" s="422"/>
      <c r="DN386" s="422"/>
      <c r="DO386" s="422"/>
      <c r="DP386" s="422"/>
      <c r="DQ386" s="422"/>
      <c r="DR386" s="422"/>
      <c r="DS386" s="422"/>
      <c r="DT386" s="422"/>
      <c r="DU386" s="422"/>
      <c r="DV386" s="422"/>
      <c r="DW386" s="422"/>
      <c r="DX386" s="422"/>
      <c r="DY386" s="422"/>
      <c r="DZ386" s="422"/>
      <c r="EA386" s="422"/>
      <c r="EB386" s="422"/>
      <c r="EC386" s="422"/>
      <c r="ED386" s="422"/>
      <c r="EE386" s="422"/>
      <c r="EF386" s="422"/>
      <c r="EG386" s="422"/>
      <c r="EH386" s="422"/>
      <c r="EI386" s="422"/>
      <c r="EJ386" s="422"/>
      <c r="EK386" s="422"/>
      <c r="EL386" s="422"/>
      <c r="EM386" s="422"/>
      <c r="EN386" s="422"/>
      <c r="EO386" s="422"/>
      <c r="EP386" s="422"/>
      <c r="EQ386" s="422"/>
      <c r="ER386" s="422"/>
      <c r="ES386" s="422"/>
      <c r="ET386" s="422"/>
      <c r="EU386" s="422"/>
      <c r="EV386" s="422"/>
      <c r="EW386" s="422"/>
      <c r="EX386" s="422"/>
      <c r="EY386" s="422"/>
      <c r="EZ386" s="422"/>
      <c r="FA386" s="422"/>
      <c r="FB386" s="422"/>
      <c r="FC386" s="422"/>
      <c r="FD386" s="422"/>
      <c r="FE386" s="422"/>
      <c r="FF386" s="422"/>
      <c r="FG386" s="422"/>
      <c r="FH386" s="422"/>
      <c r="FI386" s="422"/>
      <c r="FJ386" s="422"/>
      <c r="FK386" s="422"/>
      <c r="FL386" s="422"/>
      <c r="FM386" s="422"/>
      <c r="FN386" s="422"/>
      <c r="FO386" s="422"/>
      <c r="FP386" s="422"/>
      <c r="FQ386" s="422"/>
      <c r="FR386" s="422"/>
      <c r="FS386" s="422"/>
      <c r="FT386" s="422"/>
      <c r="FU386" s="422"/>
      <c r="FV386" s="422"/>
      <c r="FW386" s="422"/>
      <c r="FX386" s="422"/>
      <c r="FY386" s="422"/>
      <c r="FZ386" s="422"/>
      <c r="GA386" s="422"/>
      <c r="GB386" s="422"/>
      <c r="GC386" s="422"/>
      <c r="GD386" s="422"/>
      <c r="GE386" s="422"/>
      <c r="GF386" s="422"/>
      <c r="GG386" s="422"/>
      <c r="GH386" s="422"/>
      <c r="GI386" s="422"/>
      <c r="GJ386" s="422"/>
      <c r="GK386" s="422"/>
      <c r="GL386" s="422"/>
      <c r="GM386" s="422"/>
      <c r="GN386" s="422"/>
      <c r="GO386" s="422"/>
      <c r="GP386" s="422"/>
      <c r="GQ386" s="422"/>
      <c r="GR386" s="422"/>
      <c r="GS386" s="422"/>
      <c r="GT386" s="422"/>
      <c r="GU386" s="422"/>
      <c r="GV386" s="422"/>
      <c r="GW386" s="422"/>
      <c r="GX386" s="422"/>
      <c r="GY386" s="422"/>
      <c r="GZ386" s="422"/>
      <c r="HA386" s="422"/>
      <c r="HB386" s="422"/>
      <c r="HC386" s="422"/>
      <c r="HD386" s="422"/>
      <c r="HE386" s="422"/>
      <c r="HF386" s="422"/>
      <c r="HG386" s="422"/>
      <c r="HH386" s="422"/>
      <c r="HI386" s="422"/>
      <c r="HJ386" s="422"/>
      <c r="HK386" s="422"/>
      <c r="HL386" s="422"/>
      <c r="HM386" s="422"/>
      <c r="HN386" s="422"/>
      <c r="HO386" s="422"/>
      <c r="HP386" s="422"/>
      <c r="HQ386" s="422"/>
      <c r="HR386" s="422"/>
      <c r="HS386" s="422"/>
      <c r="HT386" s="422"/>
      <c r="HU386" s="422"/>
      <c r="HV386" s="422"/>
      <c r="HW386" s="422"/>
      <c r="HX386" s="422"/>
      <c r="HY386" s="422"/>
      <c r="HZ386" s="422"/>
      <c r="IA386" s="422"/>
      <c r="IB386" s="422"/>
      <c r="IC386" s="422"/>
      <c r="ID386" s="422"/>
      <c r="IE386" s="422"/>
      <c r="IF386" s="422"/>
      <c r="IG386" s="422"/>
      <c r="IH386" s="422"/>
      <c r="II386" s="422"/>
      <c r="IJ386" s="422"/>
      <c r="IK386" s="422"/>
      <c r="IL386" s="422"/>
      <c r="IM386" s="422"/>
      <c r="IN386" s="422"/>
      <c r="IO386" s="422"/>
      <c r="IP386" s="422"/>
      <c r="IQ386" s="422"/>
      <c r="IR386" s="422"/>
      <c r="IS386" s="422"/>
      <c r="IT386" s="422"/>
      <c r="IU386" s="422"/>
      <c r="IV386" s="422"/>
      <c r="IW386" s="422"/>
      <c r="IX386" s="422"/>
      <c r="IY386" s="422"/>
      <c r="IZ386" s="422"/>
      <c r="JA386" s="422"/>
      <c r="JB386" s="422"/>
      <c r="JC386" s="422"/>
      <c r="JD386" s="422"/>
      <c r="JE386" s="422"/>
      <c r="JF386" s="422"/>
      <c r="JG386" s="422"/>
      <c r="JH386" s="422"/>
      <c r="JI386" s="422"/>
      <c r="JJ386" s="422"/>
      <c r="JK386" s="422"/>
      <c r="JL386" s="422"/>
      <c r="JM386" s="422"/>
      <c r="JN386" s="422"/>
      <c r="JO386" s="422"/>
    </row>
    <row r="387" spans="1:275" s="298" customFormat="1" ht="115.5" hidden="1" customHeight="1">
      <c r="A387" s="342" t="s">
        <v>1627</v>
      </c>
      <c r="B387" s="253" t="s">
        <v>904</v>
      </c>
      <c r="C387" s="328">
        <v>43812</v>
      </c>
      <c r="D387" s="328" t="s">
        <v>4308</v>
      </c>
      <c r="E387" s="342" t="s">
        <v>1020</v>
      </c>
      <c r="F387" s="325" t="s">
        <v>7256</v>
      </c>
      <c r="G387" s="325" t="s">
        <v>818</v>
      </c>
      <c r="H387" s="325" t="s">
        <v>7272</v>
      </c>
      <c r="I387" s="325" t="s">
        <v>906</v>
      </c>
      <c r="J387" s="401" t="s">
        <v>825</v>
      </c>
      <c r="K387" s="423">
        <v>1</v>
      </c>
      <c r="L387" s="833">
        <v>43864</v>
      </c>
      <c r="M387" s="833">
        <v>44408</v>
      </c>
      <c r="N387" s="275">
        <f t="shared" si="11"/>
        <v>26</v>
      </c>
      <c r="O387" s="407">
        <v>0</v>
      </c>
      <c r="P387" s="253" t="s">
        <v>48</v>
      </c>
      <c r="Q387" s="253" t="s">
        <v>893</v>
      </c>
      <c r="R387" s="44" t="s">
        <v>2794</v>
      </c>
      <c r="S387" s="387">
        <f t="shared" ref="S387:S450" si="12">LEN(R387)</f>
        <v>369</v>
      </c>
      <c r="T387" s="402" t="s">
        <v>937</v>
      </c>
      <c r="U387" s="402" t="s">
        <v>937</v>
      </c>
      <c r="V387" s="402" t="s">
        <v>937</v>
      </c>
      <c r="W387" s="402" t="s">
        <v>937</v>
      </c>
      <c r="X387" s="402" t="s">
        <v>937</v>
      </c>
      <c r="Y387" s="402" t="s">
        <v>937</v>
      </c>
      <c r="Z387" s="402" t="s">
        <v>937</v>
      </c>
      <c r="AA387" s="44" t="s">
        <v>937</v>
      </c>
      <c r="AB387" s="44" t="s">
        <v>937</v>
      </c>
      <c r="AC387" s="44" t="s">
        <v>937</v>
      </c>
      <c r="AD387" s="44" t="s">
        <v>1161</v>
      </c>
      <c r="AE387" s="44" t="s">
        <v>7257</v>
      </c>
      <c r="AF387" s="44" t="s">
        <v>7274</v>
      </c>
      <c r="AG387" s="44" t="s">
        <v>9105</v>
      </c>
      <c r="AH387" s="44" t="s">
        <v>1862</v>
      </c>
      <c r="AI387" s="44" t="s">
        <v>7275</v>
      </c>
      <c r="AJ387" s="44" t="s">
        <v>2218</v>
      </c>
      <c r="AK387" s="44" t="s">
        <v>7276</v>
      </c>
      <c r="AL387" s="392" t="s">
        <v>7277</v>
      </c>
      <c r="AM387" s="44" t="s">
        <v>7278</v>
      </c>
      <c r="AN387" s="301" t="s">
        <v>2622</v>
      </c>
      <c r="AO387" s="301" t="s">
        <v>3874</v>
      </c>
      <c r="AP387" s="44" t="s">
        <v>1153</v>
      </c>
      <c r="AQ387" s="301" t="s">
        <v>3874</v>
      </c>
      <c r="AR387" s="301" t="s">
        <v>1153</v>
      </c>
      <c r="AS387" s="301" t="s">
        <v>3874</v>
      </c>
      <c r="AT387" s="301" t="s">
        <v>1153</v>
      </c>
      <c r="AU387" s="301" t="s">
        <v>3874</v>
      </c>
      <c r="AV387" s="301" t="s">
        <v>1153</v>
      </c>
      <c r="AW387" s="301" t="s">
        <v>3874</v>
      </c>
      <c r="AX387" s="301" t="s">
        <v>1153</v>
      </c>
      <c r="AY387" s="301" t="s">
        <v>3874</v>
      </c>
      <c r="AZ387" s="269" t="s">
        <v>957</v>
      </c>
      <c r="BA387" s="336">
        <v>44377</v>
      </c>
      <c r="BB387" s="269" t="s">
        <v>1810</v>
      </c>
      <c r="BC387" s="336">
        <v>44377</v>
      </c>
      <c r="BD387" s="301" t="s">
        <v>2781</v>
      </c>
      <c r="BE387" s="332" t="s">
        <v>9033</v>
      </c>
      <c r="BF387" s="332" t="s">
        <v>1153</v>
      </c>
      <c r="BG387" s="332" t="s">
        <v>1153</v>
      </c>
      <c r="BH387" s="280" t="s">
        <v>4388</v>
      </c>
      <c r="BI387" s="340" t="s">
        <v>2587</v>
      </c>
      <c r="BJ387" s="340" t="s">
        <v>2697</v>
      </c>
      <c r="BK387" s="422"/>
      <c r="BL387" s="422"/>
      <c r="BM387" s="422"/>
      <c r="BN387" s="422"/>
      <c r="BO387" s="141" t="s">
        <v>5366</v>
      </c>
      <c r="BP387" s="253" t="s">
        <v>5367</v>
      </c>
      <c r="BQ387" s="253" t="s">
        <v>5368</v>
      </c>
      <c r="BR387" s="253"/>
      <c r="BS387" s="422"/>
      <c r="BT387" s="422"/>
      <c r="BU387" s="422"/>
      <c r="BV387" s="422"/>
      <c r="BW387" s="422"/>
      <c r="BX387" s="422"/>
      <c r="BY387" s="422"/>
      <c r="BZ387" s="422"/>
      <c r="CA387" s="422"/>
      <c r="CB387" s="422"/>
      <c r="CC387" s="422"/>
      <c r="CD387" s="422"/>
      <c r="CE387" s="422"/>
      <c r="CF387" s="422"/>
      <c r="CG387" s="422"/>
      <c r="CH387" s="422"/>
      <c r="CI387" s="422"/>
      <c r="CJ387" s="422"/>
      <c r="CK387" s="422"/>
      <c r="CL387" s="422"/>
      <c r="CM387" s="422"/>
      <c r="CN387" s="422"/>
      <c r="CO387" s="422"/>
      <c r="CP387" s="422"/>
      <c r="CQ387" s="422"/>
      <c r="CR387" s="422"/>
      <c r="CS387" s="422"/>
      <c r="CT387" s="422"/>
      <c r="CU387" s="422"/>
      <c r="CV387" s="422"/>
      <c r="CW387" s="422"/>
      <c r="CX387" s="422"/>
      <c r="CY387" s="422"/>
      <c r="CZ387" s="422"/>
      <c r="DA387" s="422"/>
      <c r="DB387" s="422"/>
      <c r="DC387" s="422"/>
      <c r="DD387" s="422"/>
      <c r="DE387" s="422"/>
      <c r="DF387" s="422"/>
      <c r="DG387" s="422"/>
      <c r="DH387" s="422"/>
      <c r="DI387" s="422"/>
      <c r="DJ387" s="422"/>
      <c r="DK387" s="422"/>
      <c r="DL387" s="422"/>
      <c r="DM387" s="422"/>
      <c r="DN387" s="422"/>
      <c r="DO387" s="422"/>
      <c r="DP387" s="422"/>
      <c r="DQ387" s="422"/>
      <c r="DR387" s="422"/>
      <c r="DS387" s="422"/>
      <c r="DT387" s="422"/>
      <c r="DU387" s="422"/>
      <c r="DV387" s="422"/>
      <c r="DW387" s="422"/>
      <c r="DX387" s="422"/>
      <c r="DY387" s="422"/>
      <c r="DZ387" s="422"/>
      <c r="EA387" s="422"/>
      <c r="EB387" s="422"/>
      <c r="EC387" s="422"/>
      <c r="ED387" s="422"/>
      <c r="EE387" s="422"/>
      <c r="EF387" s="422"/>
      <c r="EG387" s="422"/>
      <c r="EH387" s="422"/>
      <c r="EI387" s="422"/>
      <c r="EJ387" s="422"/>
      <c r="EK387" s="422"/>
      <c r="EL387" s="422"/>
      <c r="EM387" s="422"/>
      <c r="EN387" s="422"/>
      <c r="EO387" s="422"/>
      <c r="EP387" s="422"/>
      <c r="EQ387" s="422"/>
      <c r="ER387" s="422"/>
      <c r="ES387" s="422"/>
      <c r="ET387" s="422"/>
      <c r="EU387" s="422"/>
      <c r="EV387" s="422"/>
      <c r="EW387" s="422"/>
      <c r="EX387" s="422"/>
      <c r="EY387" s="422"/>
      <c r="EZ387" s="422"/>
      <c r="FA387" s="422"/>
      <c r="FB387" s="422"/>
      <c r="FC387" s="422"/>
      <c r="FD387" s="422"/>
      <c r="FE387" s="422"/>
      <c r="FF387" s="422"/>
      <c r="FG387" s="422"/>
      <c r="FH387" s="422"/>
      <c r="FI387" s="422"/>
      <c r="FJ387" s="422"/>
      <c r="FK387" s="422"/>
      <c r="FL387" s="422"/>
      <c r="FM387" s="422"/>
      <c r="FN387" s="422"/>
      <c r="FO387" s="422"/>
      <c r="FP387" s="422"/>
      <c r="FQ387" s="422"/>
      <c r="FR387" s="422"/>
      <c r="FS387" s="422"/>
      <c r="FT387" s="422"/>
      <c r="FU387" s="422"/>
      <c r="FV387" s="422"/>
      <c r="FW387" s="422"/>
      <c r="FX387" s="422"/>
      <c r="FY387" s="422"/>
      <c r="FZ387" s="422"/>
      <c r="GA387" s="422"/>
      <c r="GB387" s="422"/>
      <c r="GC387" s="422"/>
      <c r="GD387" s="422"/>
      <c r="GE387" s="422"/>
      <c r="GF387" s="422"/>
      <c r="GG387" s="422"/>
      <c r="GH387" s="422"/>
      <c r="GI387" s="422"/>
      <c r="GJ387" s="422"/>
      <c r="GK387" s="422"/>
      <c r="GL387" s="422"/>
      <c r="GM387" s="422"/>
      <c r="GN387" s="422"/>
      <c r="GO387" s="422"/>
      <c r="GP387" s="422"/>
      <c r="GQ387" s="422"/>
      <c r="GR387" s="422"/>
      <c r="GS387" s="422"/>
      <c r="GT387" s="422"/>
      <c r="GU387" s="422"/>
      <c r="GV387" s="422"/>
      <c r="GW387" s="422"/>
      <c r="GX387" s="422"/>
      <c r="GY387" s="422"/>
      <c r="GZ387" s="422"/>
      <c r="HA387" s="422"/>
      <c r="HB387" s="422"/>
      <c r="HC387" s="422"/>
      <c r="HD387" s="422"/>
      <c r="HE387" s="422"/>
      <c r="HF387" s="422"/>
      <c r="HG387" s="422"/>
      <c r="HH387" s="422"/>
      <c r="HI387" s="422"/>
      <c r="HJ387" s="422"/>
      <c r="HK387" s="422"/>
      <c r="HL387" s="422"/>
      <c r="HM387" s="422"/>
      <c r="HN387" s="422"/>
      <c r="HO387" s="422"/>
      <c r="HP387" s="422"/>
      <c r="HQ387" s="422"/>
      <c r="HR387" s="422"/>
      <c r="HS387" s="422"/>
      <c r="HT387" s="422"/>
      <c r="HU387" s="422"/>
      <c r="HV387" s="422"/>
      <c r="HW387" s="422"/>
      <c r="HX387" s="422"/>
      <c r="HY387" s="422"/>
      <c r="HZ387" s="422"/>
      <c r="IA387" s="422"/>
      <c r="IB387" s="422"/>
      <c r="IC387" s="422"/>
      <c r="ID387" s="422"/>
      <c r="IE387" s="422"/>
      <c r="IF387" s="422"/>
      <c r="IG387" s="422"/>
      <c r="IH387" s="422"/>
      <c r="II387" s="422"/>
      <c r="IJ387" s="422"/>
      <c r="IK387" s="422"/>
      <c r="IL387" s="422"/>
      <c r="IM387" s="422"/>
      <c r="IN387" s="422"/>
      <c r="IO387" s="422"/>
      <c r="IP387" s="422"/>
      <c r="IQ387" s="422"/>
      <c r="IR387" s="422"/>
      <c r="IS387" s="422"/>
      <c r="IT387" s="422"/>
      <c r="IU387" s="422"/>
      <c r="IV387" s="422"/>
      <c r="IW387" s="422"/>
      <c r="IX387" s="422"/>
      <c r="IY387" s="422"/>
      <c r="IZ387" s="422"/>
      <c r="JA387" s="422"/>
      <c r="JB387" s="422"/>
      <c r="JC387" s="422"/>
      <c r="JD387" s="422"/>
      <c r="JE387" s="422"/>
      <c r="JF387" s="422"/>
      <c r="JG387" s="422"/>
      <c r="JH387" s="422"/>
      <c r="JI387" s="422"/>
      <c r="JJ387" s="422"/>
      <c r="JK387" s="422"/>
      <c r="JL387" s="422"/>
      <c r="JM387" s="422"/>
      <c r="JN387" s="422"/>
      <c r="JO387" s="422"/>
    </row>
    <row r="388" spans="1:275" s="298" customFormat="1" ht="115.5" hidden="1" customHeight="1">
      <c r="A388" s="342" t="s">
        <v>1628</v>
      </c>
      <c r="B388" s="253" t="s">
        <v>904</v>
      </c>
      <c r="C388" s="328">
        <v>43812</v>
      </c>
      <c r="D388" s="328" t="s">
        <v>4308</v>
      </c>
      <c r="E388" s="342" t="s">
        <v>1020</v>
      </c>
      <c r="F388" s="325" t="s">
        <v>7256</v>
      </c>
      <c r="G388" s="325" t="s">
        <v>818</v>
      </c>
      <c r="H388" s="325" t="s">
        <v>826</v>
      </c>
      <c r="I388" s="325" t="s">
        <v>827</v>
      </c>
      <c r="J388" s="401" t="s">
        <v>828</v>
      </c>
      <c r="K388" s="426">
        <v>1</v>
      </c>
      <c r="L388" s="833">
        <v>43864</v>
      </c>
      <c r="M388" s="833">
        <v>44196</v>
      </c>
      <c r="N388" s="275">
        <f t="shared" ref="N388:N451" si="13">+WEEKNUM(M388-L388)</f>
        <v>48</v>
      </c>
      <c r="O388" s="407">
        <v>0</v>
      </c>
      <c r="P388" s="253" t="s">
        <v>48</v>
      </c>
      <c r="Q388" s="253" t="s">
        <v>893</v>
      </c>
      <c r="R388" s="44" t="s">
        <v>2794</v>
      </c>
      <c r="S388" s="387">
        <f t="shared" si="12"/>
        <v>369</v>
      </c>
      <c r="T388" s="402" t="s">
        <v>937</v>
      </c>
      <c r="U388" s="402" t="s">
        <v>937</v>
      </c>
      <c r="V388" s="402" t="s">
        <v>937</v>
      </c>
      <c r="W388" s="402" t="s">
        <v>937</v>
      </c>
      <c r="X388" s="402" t="s">
        <v>937</v>
      </c>
      <c r="Y388" s="402" t="s">
        <v>937</v>
      </c>
      <c r="Z388" s="402" t="s">
        <v>937</v>
      </c>
      <c r="AA388" s="44" t="s">
        <v>937</v>
      </c>
      <c r="AB388" s="44" t="s">
        <v>937</v>
      </c>
      <c r="AC388" s="44" t="s">
        <v>937</v>
      </c>
      <c r="AD388" s="44" t="s">
        <v>1161</v>
      </c>
      <c r="AE388" s="44" t="s">
        <v>7279</v>
      </c>
      <c r="AF388" s="44" t="s">
        <v>9107</v>
      </c>
      <c r="AG388" s="44" t="s">
        <v>7280</v>
      </c>
      <c r="AH388" s="44" t="s">
        <v>9108</v>
      </c>
      <c r="AI388" s="44" t="s">
        <v>7281</v>
      </c>
      <c r="AJ388" s="44" t="s">
        <v>7282</v>
      </c>
      <c r="AK388" s="44" t="s">
        <v>7283</v>
      </c>
      <c r="AL388" s="392" t="s">
        <v>7277</v>
      </c>
      <c r="AM388" s="44" t="s">
        <v>7284</v>
      </c>
      <c r="AN388" s="301" t="s">
        <v>2622</v>
      </c>
      <c r="AO388" s="301" t="s">
        <v>3874</v>
      </c>
      <c r="AP388" s="44" t="s">
        <v>1153</v>
      </c>
      <c r="AQ388" s="301" t="s">
        <v>3874</v>
      </c>
      <c r="AR388" s="301" t="s">
        <v>1153</v>
      </c>
      <c r="AS388" s="301" t="s">
        <v>3874</v>
      </c>
      <c r="AT388" s="301" t="s">
        <v>1153</v>
      </c>
      <c r="AU388" s="301" t="s">
        <v>3874</v>
      </c>
      <c r="AV388" s="301" t="s">
        <v>1153</v>
      </c>
      <c r="AW388" s="301" t="s">
        <v>3874</v>
      </c>
      <c r="AX388" s="301" t="s">
        <v>1153</v>
      </c>
      <c r="AY388" s="301" t="s">
        <v>3874</v>
      </c>
      <c r="AZ388" s="269" t="s">
        <v>957</v>
      </c>
      <c r="BA388" s="336">
        <v>44377</v>
      </c>
      <c r="BB388" s="269" t="s">
        <v>1810</v>
      </c>
      <c r="BC388" s="336">
        <v>44377</v>
      </c>
      <c r="BD388" s="301" t="s">
        <v>4176</v>
      </c>
      <c r="BE388" s="332" t="s">
        <v>9033</v>
      </c>
      <c r="BF388" s="332" t="s">
        <v>1153</v>
      </c>
      <c r="BG388" s="332" t="s">
        <v>1153</v>
      </c>
      <c r="BH388" s="280" t="s">
        <v>4388</v>
      </c>
      <c r="BI388" s="340" t="s">
        <v>2587</v>
      </c>
      <c r="BJ388" s="340" t="s">
        <v>2697</v>
      </c>
      <c r="BK388" s="422"/>
      <c r="BL388" s="422"/>
      <c r="BM388" s="422"/>
      <c r="BN388" s="422"/>
      <c r="BO388" s="141" t="s">
        <v>5366</v>
      </c>
      <c r="BP388" s="253" t="s">
        <v>5367</v>
      </c>
      <c r="BQ388" s="253" t="s">
        <v>5368</v>
      </c>
      <c r="BR388" s="253"/>
      <c r="BS388" s="422"/>
      <c r="BT388" s="422"/>
      <c r="BU388" s="422"/>
      <c r="BV388" s="422"/>
      <c r="BW388" s="422"/>
      <c r="BX388" s="422"/>
      <c r="BY388" s="422"/>
      <c r="BZ388" s="422"/>
      <c r="CA388" s="422"/>
      <c r="CB388" s="422"/>
      <c r="CC388" s="422"/>
      <c r="CD388" s="422"/>
      <c r="CE388" s="422"/>
      <c r="CF388" s="422"/>
      <c r="CG388" s="422"/>
      <c r="CH388" s="422"/>
      <c r="CI388" s="422"/>
      <c r="CJ388" s="422"/>
      <c r="CK388" s="422"/>
      <c r="CL388" s="422"/>
      <c r="CM388" s="422"/>
      <c r="CN388" s="422"/>
      <c r="CO388" s="422"/>
      <c r="CP388" s="422"/>
      <c r="CQ388" s="422"/>
      <c r="CR388" s="422"/>
      <c r="CS388" s="422"/>
      <c r="CT388" s="422"/>
      <c r="CU388" s="422"/>
      <c r="CV388" s="422"/>
      <c r="CW388" s="422"/>
      <c r="CX388" s="422"/>
      <c r="CY388" s="422"/>
      <c r="CZ388" s="422"/>
      <c r="DA388" s="422"/>
      <c r="DB388" s="422"/>
      <c r="DC388" s="422"/>
      <c r="DD388" s="422"/>
      <c r="DE388" s="422"/>
      <c r="DF388" s="422"/>
      <c r="DG388" s="422"/>
      <c r="DH388" s="422"/>
      <c r="DI388" s="422"/>
      <c r="DJ388" s="422"/>
      <c r="DK388" s="422"/>
      <c r="DL388" s="422"/>
      <c r="DM388" s="422"/>
      <c r="DN388" s="422"/>
      <c r="DO388" s="422"/>
      <c r="DP388" s="422"/>
      <c r="DQ388" s="422"/>
      <c r="DR388" s="422"/>
      <c r="DS388" s="422"/>
      <c r="DT388" s="422"/>
      <c r="DU388" s="422"/>
      <c r="DV388" s="422"/>
      <c r="DW388" s="422"/>
      <c r="DX388" s="422"/>
      <c r="DY388" s="422"/>
      <c r="DZ388" s="422"/>
      <c r="EA388" s="422"/>
      <c r="EB388" s="422"/>
      <c r="EC388" s="422"/>
      <c r="ED388" s="422"/>
      <c r="EE388" s="422"/>
      <c r="EF388" s="422"/>
      <c r="EG388" s="422"/>
      <c r="EH388" s="422"/>
      <c r="EI388" s="422"/>
      <c r="EJ388" s="422"/>
      <c r="EK388" s="422"/>
      <c r="EL388" s="422"/>
      <c r="EM388" s="422"/>
      <c r="EN388" s="422"/>
      <c r="EO388" s="422"/>
      <c r="EP388" s="422"/>
      <c r="EQ388" s="422"/>
      <c r="ER388" s="422"/>
      <c r="ES388" s="422"/>
      <c r="ET388" s="422"/>
      <c r="EU388" s="422"/>
      <c r="EV388" s="422"/>
      <c r="EW388" s="422"/>
      <c r="EX388" s="422"/>
      <c r="EY388" s="422"/>
      <c r="EZ388" s="422"/>
      <c r="FA388" s="422"/>
      <c r="FB388" s="422"/>
      <c r="FC388" s="422"/>
      <c r="FD388" s="422"/>
      <c r="FE388" s="422"/>
      <c r="FF388" s="422"/>
      <c r="FG388" s="422"/>
      <c r="FH388" s="422"/>
      <c r="FI388" s="422"/>
      <c r="FJ388" s="422"/>
      <c r="FK388" s="422"/>
      <c r="FL388" s="422"/>
      <c r="FM388" s="422"/>
      <c r="FN388" s="422"/>
      <c r="FO388" s="422"/>
      <c r="FP388" s="422"/>
      <c r="FQ388" s="422"/>
      <c r="FR388" s="422"/>
      <c r="FS388" s="422"/>
      <c r="FT388" s="422"/>
      <c r="FU388" s="422"/>
      <c r="FV388" s="422"/>
      <c r="FW388" s="422"/>
      <c r="FX388" s="422"/>
      <c r="FY388" s="422"/>
      <c r="FZ388" s="422"/>
      <c r="GA388" s="422"/>
      <c r="GB388" s="422"/>
      <c r="GC388" s="422"/>
      <c r="GD388" s="422"/>
      <c r="GE388" s="422"/>
      <c r="GF388" s="422"/>
      <c r="GG388" s="422"/>
      <c r="GH388" s="422"/>
      <c r="GI388" s="422"/>
      <c r="GJ388" s="422"/>
      <c r="GK388" s="422"/>
      <c r="GL388" s="422"/>
      <c r="GM388" s="422"/>
      <c r="GN388" s="422"/>
      <c r="GO388" s="422"/>
      <c r="GP388" s="422"/>
      <c r="GQ388" s="422"/>
      <c r="GR388" s="422"/>
      <c r="GS388" s="422"/>
      <c r="GT388" s="422"/>
      <c r="GU388" s="422"/>
      <c r="GV388" s="422"/>
      <c r="GW388" s="422"/>
      <c r="GX388" s="422"/>
      <c r="GY388" s="422"/>
      <c r="GZ388" s="422"/>
      <c r="HA388" s="422"/>
      <c r="HB388" s="422"/>
      <c r="HC388" s="422"/>
      <c r="HD388" s="422"/>
      <c r="HE388" s="422"/>
      <c r="HF388" s="422"/>
      <c r="HG388" s="422"/>
      <c r="HH388" s="422"/>
      <c r="HI388" s="422"/>
      <c r="HJ388" s="422"/>
      <c r="HK388" s="422"/>
      <c r="HL388" s="422"/>
      <c r="HM388" s="422"/>
      <c r="HN388" s="422"/>
      <c r="HO388" s="422"/>
      <c r="HP388" s="422"/>
      <c r="HQ388" s="422"/>
      <c r="HR388" s="422"/>
      <c r="HS388" s="422"/>
      <c r="HT388" s="422"/>
      <c r="HU388" s="422"/>
      <c r="HV388" s="422"/>
      <c r="HW388" s="422"/>
      <c r="HX388" s="422"/>
      <c r="HY388" s="422"/>
      <c r="HZ388" s="422"/>
      <c r="IA388" s="422"/>
      <c r="IB388" s="422"/>
      <c r="IC388" s="422"/>
      <c r="ID388" s="422"/>
      <c r="IE388" s="422"/>
      <c r="IF388" s="422"/>
      <c r="IG388" s="422"/>
      <c r="IH388" s="422"/>
      <c r="II388" s="422"/>
      <c r="IJ388" s="422"/>
      <c r="IK388" s="422"/>
      <c r="IL388" s="422"/>
      <c r="IM388" s="422"/>
      <c r="IN388" s="422"/>
      <c r="IO388" s="422"/>
      <c r="IP388" s="422"/>
      <c r="IQ388" s="422"/>
      <c r="IR388" s="422"/>
      <c r="IS388" s="422"/>
      <c r="IT388" s="422"/>
      <c r="IU388" s="422"/>
      <c r="IV388" s="422"/>
      <c r="IW388" s="422"/>
      <c r="IX388" s="422"/>
      <c r="IY388" s="422"/>
      <c r="IZ388" s="422"/>
      <c r="JA388" s="422"/>
      <c r="JB388" s="422"/>
      <c r="JC388" s="422"/>
      <c r="JD388" s="422"/>
      <c r="JE388" s="422"/>
      <c r="JF388" s="422"/>
      <c r="JG388" s="422"/>
      <c r="JH388" s="422"/>
      <c r="JI388" s="422"/>
      <c r="JJ388" s="422"/>
      <c r="JK388" s="422"/>
      <c r="JL388" s="422"/>
      <c r="JM388" s="422"/>
      <c r="JN388" s="422"/>
      <c r="JO388" s="422"/>
    </row>
    <row r="389" spans="1:275" s="298" customFormat="1" ht="115.5" hidden="1" customHeight="1">
      <c r="A389" s="342" t="s">
        <v>1629</v>
      </c>
      <c r="B389" s="253" t="s">
        <v>904</v>
      </c>
      <c r="C389" s="328">
        <v>43812</v>
      </c>
      <c r="D389" s="328" t="s">
        <v>4308</v>
      </c>
      <c r="E389" s="342" t="s">
        <v>1108</v>
      </c>
      <c r="F389" s="325" t="s">
        <v>7285</v>
      </c>
      <c r="G389" s="325" t="s">
        <v>829</v>
      </c>
      <c r="H389" s="325" t="s">
        <v>7286</v>
      </c>
      <c r="I389" s="325" t="s">
        <v>830</v>
      </c>
      <c r="J389" s="401" t="s">
        <v>831</v>
      </c>
      <c r="K389" s="423">
        <v>1</v>
      </c>
      <c r="L389" s="833">
        <v>43858</v>
      </c>
      <c r="M389" s="833">
        <v>44104</v>
      </c>
      <c r="N389" s="275">
        <f t="shared" si="13"/>
        <v>36</v>
      </c>
      <c r="O389" s="389">
        <v>1</v>
      </c>
      <c r="P389" s="253" t="s">
        <v>48</v>
      </c>
      <c r="Q389" s="253" t="s">
        <v>893</v>
      </c>
      <c r="R389" s="44" t="s">
        <v>7287</v>
      </c>
      <c r="S389" s="387">
        <f t="shared" si="12"/>
        <v>308</v>
      </c>
      <c r="T389" s="402" t="s">
        <v>937</v>
      </c>
      <c r="U389" s="402" t="s">
        <v>937</v>
      </c>
      <c r="V389" s="402" t="s">
        <v>937</v>
      </c>
      <c r="W389" s="402" t="s">
        <v>937</v>
      </c>
      <c r="X389" s="402" t="s">
        <v>937</v>
      </c>
      <c r="Y389" s="402" t="s">
        <v>937</v>
      </c>
      <c r="Z389" s="402" t="s">
        <v>937</v>
      </c>
      <c r="AA389" s="44" t="s">
        <v>937</v>
      </c>
      <c r="AB389" s="44" t="s">
        <v>937</v>
      </c>
      <c r="AC389" s="44" t="s">
        <v>937</v>
      </c>
      <c r="AD389" s="44" t="s">
        <v>1161</v>
      </c>
      <c r="AE389" s="44" t="s">
        <v>7288</v>
      </c>
      <c r="AF389" s="44" t="s">
        <v>7289</v>
      </c>
      <c r="AG389" s="44" t="s">
        <v>7290</v>
      </c>
      <c r="AH389" s="44" t="s">
        <v>1863</v>
      </c>
      <c r="AI389" s="44" t="s">
        <v>7291</v>
      </c>
      <c r="AJ389" s="44" t="s">
        <v>2212</v>
      </c>
      <c r="AK389" s="44" t="s">
        <v>2212</v>
      </c>
      <c r="AL389" s="44" t="s">
        <v>7292</v>
      </c>
      <c r="AM389" s="44" t="s">
        <v>2212</v>
      </c>
      <c r="AN389" s="44" t="s">
        <v>2622</v>
      </c>
      <c r="AO389" s="44" t="s">
        <v>2212</v>
      </c>
      <c r="AP389" s="44" t="s">
        <v>1153</v>
      </c>
      <c r="AQ389" s="44" t="s">
        <v>2212</v>
      </c>
      <c r="AR389" s="44" t="s">
        <v>1153</v>
      </c>
      <c r="AS389" s="44" t="s">
        <v>2212</v>
      </c>
      <c r="AT389" s="44" t="s">
        <v>1153</v>
      </c>
      <c r="AU389" s="44" t="s">
        <v>2212</v>
      </c>
      <c r="AV389" s="44" t="s">
        <v>1153</v>
      </c>
      <c r="AW389" s="44" t="s">
        <v>2212</v>
      </c>
      <c r="AX389" s="44" t="s">
        <v>1153</v>
      </c>
      <c r="AY389" s="44" t="s">
        <v>2212</v>
      </c>
      <c r="AZ389" s="269" t="s">
        <v>902</v>
      </c>
      <c r="BA389" s="336">
        <v>44126</v>
      </c>
      <c r="BB389" s="269" t="s">
        <v>903</v>
      </c>
      <c r="BC389" s="340"/>
      <c r="BD389" s="332"/>
      <c r="BE389" s="332"/>
      <c r="BF389" s="332"/>
      <c r="BG389" s="332"/>
      <c r="BH389" s="280" t="s">
        <v>956</v>
      </c>
      <c r="BI389" s="340"/>
      <c r="BJ389" s="340"/>
      <c r="BK389" s="422"/>
      <c r="BL389" s="422"/>
      <c r="BM389" s="422"/>
      <c r="BN389" s="422"/>
      <c r="BO389" s="141" t="s">
        <v>5348</v>
      </c>
      <c r="BP389" s="253" t="s">
        <v>5369</v>
      </c>
      <c r="BQ389" s="253"/>
      <c r="BR389" s="253"/>
      <c r="BS389" s="422"/>
      <c r="BT389" s="422"/>
      <c r="BU389" s="422"/>
      <c r="BV389" s="422"/>
      <c r="BW389" s="422"/>
      <c r="BX389" s="422"/>
      <c r="BY389" s="422"/>
      <c r="BZ389" s="422"/>
      <c r="CA389" s="422"/>
      <c r="CB389" s="422"/>
      <c r="CC389" s="422"/>
      <c r="CD389" s="422"/>
      <c r="CE389" s="422"/>
      <c r="CF389" s="422"/>
      <c r="CG389" s="422"/>
      <c r="CH389" s="422"/>
      <c r="CI389" s="422"/>
      <c r="CJ389" s="422"/>
      <c r="CK389" s="422"/>
      <c r="CL389" s="422"/>
      <c r="CM389" s="422"/>
      <c r="CN389" s="422"/>
      <c r="CO389" s="422"/>
      <c r="CP389" s="422"/>
      <c r="CQ389" s="422"/>
      <c r="CR389" s="422"/>
      <c r="CS389" s="422"/>
      <c r="CT389" s="422"/>
      <c r="CU389" s="422"/>
      <c r="CV389" s="422"/>
      <c r="CW389" s="422"/>
      <c r="CX389" s="422"/>
      <c r="CY389" s="422"/>
      <c r="CZ389" s="422"/>
      <c r="DA389" s="422"/>
      <c r="DB389" s="422"/>
      <c r="DC389" s="422"/>
      <c r="DD389" s="422"/>
      <c r="DE389" s="422"/>
      <c r="DF389" s="422"/>
      <c r="DG389" s="422"/>
      <c r="DH389" s="422"/>
      <c r="DI389" s="422"/>
      <c r="DJ389" s="422"/>
      <c r="DK389" s="422"/>
      <c r="DL389" s="422"/>
      <c r="DM389" s="422"/>
      <c r="DN389" s="422"/>
      <c r="DO389" s="422"/>
      <c r="DP389" s="422"/>
      <c r="DQ389" s="422"/>
      <c r="DR389" s="422"/>
      <c r="DS389" s="422"/>
      <c r="DT389" s="422"/>
      <c r="DU389" s="422"/>
      <c r="DV389" s="422"/>
      <c r="DW389" s="422"/>
      <c r="DX389" s="422"/>
      <c r="DY389" s="422"/>
      <c r="DZ389" s="422"/>
      <c r="EA389" s="422"/>
      <c r="EB389" s="422"/>
      <c r="EC389" s="422"/>
      <c r="ED389" s="422"/>
      <c r="EE389" s="422"/>
      <c r="EF389" s="422"/>
      <c r="EG389" s="422"/>
      <c r="EH389" s="422"/>
      <c r="EI389" s="422"/>
      <c r="EJ389" s="422"/>
      <c r="EK389" s="422"/>
      <c r="EL389" s="422"/>
      <c r="EM389" s="422"/>
      <c r="EN389" s="422"/>
      <c r="EO389" s="422"/>
      <c r="EP389" s="422"/>
      <c r="EQ389" s="422"/>
      <c r="ER389" s="422"/>
      <c r="ES389" s="422"/>
      <c r="ET389" s="422"/>
      <c r="EU389" s="422"/>
      <c r="EV389" s="422"/>
      <c r="EW389" s="422"/>
      <c r="EX389" s="422"/>
      <c r="EY389" s="422"/>
      <c r="EZ389" s="422"/>
      <c r="FA389" s="422"/>
      <c r="FB389" s="422"/>
      <c r="FC389" s="422"/>
      <c r="FD389" s="422"/>
      <c r="FE389" s="422"/>
      <c r="FF389" s="422"/>
      <c r="FG389" s="422"/>
      <c r="FH389" s="422"/>
      <c r="FI389" s="422"/>
      <c r="FJ389" s="422"/>
      <c r="FK389" s="422"/>
      <c r="FL389" s="422"/>
      <c r="FM389" s="422"/>
      <c r="FN389" s="422"/>
      <c r="FO389" s="422"/>
      <c r="FP389" s="422"/>
      <c r="FQ389" s="422"/>
      <c r="FR389" s="422"/>
      <c r="FS389" s="422"/>
      <c r="FT389" s="422"/>
      <c r="FU389" s="422"/>
      <c r="FV389" s="422"/>
      <c r="FW389" s="422"/>
      <c r="FX389" s="422"/>
      <c r="FY389" s="422"/>
      <c r="FZ389" s="422"/>
      <c r="GA389" s="422"/>
      <c r="GB389" s="422"/>
      <c r="GC389" s="422"/>
      <c r="GD389" s="422"/>
      <c r="GE389" s="422"/>
      <c r="GF389" s="422"/>
      <c r="GG389" s="422"/>
      <c r="GH389" s="422"/>
      <c r="GI389" s="422"/>
      <c r="GJ389" s="422"/>
      <c r="GK389" s="422"/>
      <c r="GL389" s="422"/>
      <c r="GM389" s="422"/>
      <c r="GN389" s="422"/>
      <c r="GO389" s="422"/>
      <c r="GP389" s="422"/>
      <c r="GQ389" s="422"/>
      <c r="GR389" s="422"/>
      <c r="GS389" s="422"/>
      <c r="GT389" s="422"/>
      <c r="GU389" s="422"/>
      <c r="GV389" s="422"/>
      <c r="GW389" s="422"/>
      <c r="GX389" s="422"/>
      <c r="GY389" s="422"/>
      <c r="GZ389" s="422"/>
      <c r="HA389" s="422"/>
      <c r="HB389" s="422"/>
      <c r="HC389" s="422"/>
      <c r="HD389" s="422"/>
      <c r="HE389" s="422"/>
      <c r="HF389" s="422"/>
      <c r="HG389" s="422"/>
      <c r="HH389" s="422"/>
      <c r="HI389" s="422"/>
      <c r="HJ389" s="422"/>
      <c r="HK389" s="422"/>
      <c r="HL389" s="422"/>
      <c r="HM389" s="422"/>
      <c r="HN389" s="422"/>
      <c r="HO389" s="422"/>
      <c r="HP389" s="422"/>
      <c r="HQ389" s="422"/>
      <c r="HR389" s="422"/>
      <c r="HS389" s="422"/>
      <c r="HT389" s="422"/>
      <c r="HU389" s="422"/>
      <c r="HV389" s="422"/>
      <c r="HW389" s="422"/>
      <c r="HX389" s="422"/>
      <c r="HY389" s="422"/>
      <c r="HZ389" s="422"/>
      <c r="IA389" s="422"/>
      <c r="IB389" s="422"/>
      <c r="IC389" s="422"/>
      <c r="ID389" s="422"/>
      <c r="IE389" s="422"/>
      <c r="IF389" s="422"/>
      <c r="IG389" s="422"/>
      <c r="IH389" s="422"/>
      <c r="II389" s="422"/>
      <c r="IJ389" s="422"/>
      <c r="IK389" s="422"/>
      <c r="IL389" s="422"/>
      <c r="IM389" s="422"/>
      <c r="IN389" s="422"/>
      <c r="IO389" s="422"/>
      <c r="IP389" s="422"/>
      <c r="IQ389" s="422"/>
      <c r="IR389" s="422"/>
      <c r="IS389" s="422"/>
      <c r="IT389" s="422"/>
      <c r="IU389" s="422"/>
      <c r="IV389" s="422"/>
      <c r="IW389" s="422"/>
      <c r="IX389" s="422"/>
      <c r="IY389" s="422"/>
      <c r="IZ389" s="422"/>
      <c r="JA389" s="422"/>
      <c r="JB389" s="422"/>
      <c r="JC389" s="422"/>
      <c r="JD389" s="422"/>
      <c r="JE389" s="422"/>
      <c r="JF389" s="422"/>
      <c r="JG389" s="422"/>
      <c r="JH389" s="422"/>
      <c r="JI389" s="422"/>
      <c r="JJ389" s="422"/>
      <c r="JK389" s="422"/>
      <c r="JL389" s="422"/>
      <c r="JM389" s="422"/>
      <c r="JN389" s="422"/>
      <c r="JO389" s="422"/>
    </row>
    <row r="390" spans="1:275" s="298" customFormat="1" ht="115.5" hidden="1" customHeight="1">
      <c r="A390" s="342" t="s">
        <v>1630</v>
      </c>
      <c r="B390" s="253" t="s">
        <v>904</v>
      </c>
      <c r="C390" s="328">
        <v>43812</v>
      </c>
      <c r="D390" s="328" t="s">
        <v>4308</v>
      </c>
      <c r="E390" s="342" t="s">
        <v>1021</v>
      </c>
      <c r="F390" s="325" t="s">
        <v>7293</v>
      </c>
      <c r="G390" s="325" t="s">
        <v>832</v>
      </c>
      <c r="H390" s="325" t="s">
        <v>833</v>
      </c>
      <c r="I390" s="325" t="s">
        <v>834</v>
      </c>
      <c r="J390" s="401" t="s">
        <v>835</v>
      </c>
      <c r="K390" s="423">
        <v>1</v>
      </c>
      <c r="L390" s="833">
        <v>43864</v>
      </c>
      <c r="M390" s="833">
        <v>44196</v>
      </c>
      <c r="N390" s="275">
        <f t="shared" si="13"/>
        <v>48</v>
      </c>
      <c r="O390" s="406">
        <v>0.4</v>
      </c>
      <c r="P390" s="253" t="s">
        <v>894</v>
      </c>
      <c r="Q390" s="253" t="s">
        <v>899</v>
      </c>
      <c r="R390" s="44" t="s">
        <v>2795</v>
      </c>
      <c r="S390" s="387">
        <f t="shared" si="12"/>
        <v>286</v>
      </c>
      <c r="T390" s="402" t="s">
        <v>937</v>
      </c>
      <c r="U390" s="402" t="s">
        <v>937</v>
      </c>
      <c r="V390" s="402" t="s">
        <v>937</v>
      </c>
      <c r="W390" s="402" t="s">
        <v>937</v>
      </c>
      <c r="X390" s="402" t="s">
        <v>937</v>
      </c>
      <c r="Y390" s="402" t="s">
        <v>937</v>
      </c>
      <c r="Z390" s="402" t="s">
        <v>937</v>
      </c>
      <c r="AA390" s="44" t="s">
        <v>937</v>
      </c>
      <c r="AB390" s="44" t="s">
        <v>937</v>
      </c>
      <c r="AC390" s="44" t="s">
        <v>937</v>
      </c>
      <c r="AD390" s="44" t="s">
        <v>1161</v>
      </c>
      <c r="AE390" s="44" t="s">
        <v>7294</v>
      </c>
      <c r="AF390" s="44" t="s">
        <v>7295</v>
      </c>
      <c r="AG390" s="44" t="s">
        <v>7296</v>
      </c>
      <c r="AH390" s="44" t="s">
        <v>1844</v>
      </c>
      <c r="AI390" s="44" t="s">
        <v>7297</v>
      </c>
      <c r="AJ390" s="44" t="s">
        <v>2219</v>
      </c>
      <c r="AK390" s="44" t="s">
        <v>7298</v>
      </c>
      <c r="AL390" s="44" t="s">
        <v>7299</v>
      </c>
      <c r="AM390" s="334" t="s">
        <v>7300</v>
      </c>
      <c r="AN390" s="301" t="s">
        <v>2622</v>
      </c>
      <c r="AO390" s="301" t="s">
        <v>3874</v>
      </c>
      <c r="AP390" s="44" t="s">
        <v>1153</v>
      </c>
      <c r="AQ390" s="301" t="s">
        <v>3874</v>
      </c>
      <c r="AR390" s="301" t="s">
        <v>1153</v>
      </c>
      <c r="AS390" s="301" t="s">
        <v>3874</v>
      </c>
      <c r="AT390" s="301" t="s">
        <v>1153</v>
      </c>
      <c r="AU390" s="301" t="s">
        <v>3874</v>
      </c>
      <c r="AV390" s="301" t="s">
        <v>1153</v>
      </c>
      <c r="AW390" s="301" t="s">
        <v>3874</v>
      </c>
      <c r="AX390" s="301" t="s">
        <v>1153</v>
      </c>
      <c r="AY390" s="301" t="s">
        <v>3874</v>
      </c>
      <c r="AZ390" s="269" t="s">
        <v>1330</v>
      </c>
      <c r="BA390" s="336">
        <v>44377</v>
      </c>
      <c r="BB390" s="269" t="s">
        <v>1810</v>
      </c>
      <c r="BC390" s="336">
        <v>44377</v>
      </c>
      <c r="BD390" s="301" t="s">
        <v>2781</v>
      </c>
      <c r="BE390" s="332" t="s">
        <v>9033</v>
      </c>
      <c r="BF390" s="332" t="s">
        <v>1153</v>
      </c>
      <c r="BG390" s="332" t="s">
        <v>1153</v>
      </c>
      <c r="BH390" s="280" t="s">
        <v>4388</v>
      </c>
      <c r="BI390" s="340" t="s">
        <v>1153</v>
      </c>
      <c r="BJ390" s="340" t="s">
        <v>1630</v>
      </c>
      <c r="BK390" s="422"/>
      <c r="BL390" s="422"/>
      <c r="BM390" s="422"/>
      <c r="BN390" s="422"/>
      <c r="BO390" s="141" t="s">
        <v>5348</v>
      </c>
      <c r="BP390" s="253" t="s">
        <v>5370</v>
      </c>
      <c r="BQ390" s="253"/>
      <c r="BR390" s="253"/>
      <c r="BS390" s="422"/>
      <c r="BT390" s="422"/>
      <c r="BU390" s="422"/>
      <c r="BV390" s="422"/>
      <c r="BW390" s="422"/>
      <c r="BX390" s="422"/>
      <c r="BY390" s="422"/>
      <c r="BZ390" s="422"/>
      <c r="CA390" s="422"/>
      <c r="CB390" s="422"/>
      <c r="CC390" s="422"/>
      <c r="CD390" s="422"/>
      <c r="CE390" s="422"/>
      <c r="CF390" s="422"/>
      <c r="CG390" s="422"/>
      <c r="CH390" s="422"/>
      <c r="CI390" s="422"/>
      <c r="CJ390" s="422"/>
      <c r="CK390" s="422"/>
      <c r="CL390" s="422"/>
      <c r="CM390" s="422"/>
      <c r="CN390" s="422"/>
      <c r="CO390" s="422"/>
      <c r="CP390" s="422"/>
      <c r="CQ390" s="422"/>
      <c r="CR390" s="422"/>
      <c r="CS390" s="422"/>
      <c r="CT390" s="422"/>
      <c r="CU390" s="422"/>
      <c r="CV390" s="422"/>
      <c r="CW390" s="422"/>
      <c r="CX390" s="422"/>
      <c r="CY390" s="422"/>
      <c r="CZ390" s="422"/>
      <c r="DA390" s="422"/>
      <c r="DB390" s="422"/>
      <c r="DC390" s="422"/>
      <c r="DD390" s="422"/>
      <c r="DE390" s="422"/>
      <c r="DF390" s="422"/>
      <c r="DG390" s="422"/>
      <c r="DH390" s="422"/>
      <c r="DI390" s="422"/>
      <c r="DJ390" s="422"/>
      <c r="DK390" s="422"/>
      <c r="DL390" s="422"/>
      <c r="DM390" s="422"/>
      <c r="DN390" s="422"/>
      <c r="DO390" s="422"/>
      <c r="DP390" s="422"/>
      <c r="DQ390" s="422"/>
      <c r="DR390" s="422"/>
      <c r="DS390" s="422"/>
      <c r="DT390" s="422"/>
      <c r="DU390" s="422"/>
      <c r="DV390" s="422"/>
      <c r="DW390" s="422"/>
      <c r="DX390" s="422"/>
      <c r="DY390" s="422"/>
      <c r="DZ390" s="422"/>
      <c r="EA390" s="422"/>
      <c r="EB390" s="422"/>
      <c r="EC390" s="422"/>
      <c r="ED390" s="422"/>
      <c r="EE390" s="422"/>
      <c r="EF390" s="422"/>
      <c r="EG390" s="422"/>
      <c r="EH390" s="422"/>
      <c r="EI390" s="422"/>
      <c r="EJ390" s="422"/>
      <c r="EK390" s="422"/>
      <c r="EL390" s="422"/>
      <c r="EM390" s="422"/>
      <c r="EN390" s="422"/>
      <c r="EO390" s="422"/>
      <c r="EP390" s="422"/>
      <c r="EQ390" s="422"/>
      <c r="ER390" s="422"/>
      <c r="ES390" s="422"/>
      <c r="ET390" s="422"/>
      <c r="EU390" s="422"/>
      <c r="EV390" s="422"/>
      <c r="EW390" s="422"/>
      <c r="EX390" s="422"/>
      <c r="EY390" s="422"/>
      <c r="EZ390" s="422"/>
      <c r="FA390" s="422"/>
      <c r="FB390" s="422"/>
      <c r="FC390" s="422"/>
      <c r="FD390" s="422"/>
      <c r="FE390" s="422"/>
      <c r="FF390" s="422"/>
      <c r="FG390" s="422"/>
      <c r="FH390" s="422"/>
      <c r="FI390" s="422"/>
      <c r="FJ390" s="422"/>
      <c r="FK390" s="422"/>
      <c r="FL390" s="422"/>
      <c r="FM390" s="422"/>
      <c r="FN390" s="422"/>
      <c r="FO390" s="422"/>
      <c r="FP390" s="422"/>
      <c r="FQ390" s="422"/>
      <c r="FR390" s="422"/>
      <c r="FS390" s="422"/>
      <c r="FT390" s="422"/>
      <c r="FU390" s="422"/>
      <c r="FV390" s="422"/>
      <c r="FW390" s="422"/>
      <c r="FX390" s="422"/>
      <c r="FY390" s="422"/>
      <c r="FZ390" s="422"/>
      <c r="GA390" s="422"/>
      <c r="GB390" s="422"/>
      <c r="GC390" s="422"/>
      <c r="GD390" s="422"/>
      <c r="GE390" s="422"/>
      <c r="GF390" s="422"/>
      <c r="GG390" s="422"/>
      <c r="GH390" s="422"/>
      <c r="GI390" s="422"/>
      <c r="GJ390" s="422"/>
      <c r="GK390" s="422"/>
      <c r="GL390" s="422"/>
      <c r="GM390" s="422"/>
      <c r="GN390" s="422"/>
      <c r="GO390" s="422"/>
      <c r="GP390" s="422"/>
      <c r="GQ390" s="422"/>
      <c r="GR390" s="422"/>
      <c r="GS390" s="422"/>
      <c r="GT390" s="422"/>
      <c r="GU390" s="422"/>
      <c r="GV390" s="422"/>
      <c r="GW390" s="422"/>
      <c r="GX390" s="422"/>
      <c r="GY390" s="422"/>
      <c r="GZ390" s="422"/>
      <c r="HA390" s="422"/>
      <c r="HB390" s="422"/>
      <c r="HC390" s="422"/>
      <c r="HD390" s="422"/>
      <c r="HE390" s="422"/>
      <c r="HF390" s="422"/>
      <c r="HG390" s="422"/>
      <c r="HH390" s="422"/>
      <c r="HI390" s="422"/>
      <c r="HJ390" s="422"/>
      <c r="HK390" s="422"/>
      <c r="HL390" s="422"/>
      <c r="HM390" s="422"/>
      <c r="HN390" s="422"/>
      <c r="HO390" s="422"/>
      <c r="HP390" s="422"/>
      <c r="HQ390" s="422"/>
      <c r="HR390" s="422"/>
      <c r="HS390" s="422"/>
      <c r="HT390" s="422"/>
      <c r="HU390" s="422"/>
      <c r="HV390" s="422"/>
      <c r="HW390" s="422"/>
      <c r="HX390" s="422"/>
      <c r="HY390" s="422"/>
      <c r="HZ390" s="422"/>
      <c r="IA390" s="422"/>
      <c r="IB390" s="422"/>
      <c r="IC390" s="422"/>
      <c r="ID390" s="422"/>
      <c r="IE390" s="422"/>
      <c r="IF390" s="422"/>
      <c r="IG390" s="422"/>
      <c r="IH390" s="422"/>
      <c r="II390" s="422"/>
      <c r="IJ390" s="422"/>
      <c r="IK390" s="422"/>
      <c r="IL390" s="422"/>
      <c r="IM390" s="422"/>
      <c r="IN390" s="422"/>
      <c r="IO390" s="422"/>
      <c r="IP390" s="422"/>
      <c r="IQ390" s="422"/>
      <c r="IR390" s="422"/>
      <c r="IS390" s="422"/>
      <c r="IT390" s="422"/>
      <c r="IU390" s="422"/>
      <c r="IV390" s="422"/>
      <c r="IW390" s="422"/>
      <c r="IX390" s="422"/>
      <c r="IY390" s="422"/>
      <c r="IZ390" s="422"/>
      <c r="JA390" s="422"/>
      <c r="JB390" s="422"/>
      <c r="JC390" s="422"/>
      <c r="JD390" s="422"/>
      <c r="JE390" s="422"/>
      <c r="JF390" s="422"/>
      <c r="JG390" s="422"/>
      <c r="JH390" s="422"/>
      <c r="JI390" s="422"/>
      <c r="JJ390" s="422"/>
      <c r="JK390" s="422"/>
      <c r="JL390" s="422"/>
      <c r="JM390" s="422"/>
      <c r="JN390" s="422"/>
      <c r="JO390" s="422"/>
    </row>
    <row r="391" spans="1:275" s="298" customFormat="1" ht="90" hidden="1" customHeight="1">
      <c r="A391" s="268" t="s">
        <v>1630</v>
      </c>
      <c r="B391" s="271" t="s">
        <v>904</v>
      </c>
      <c r="C391" s="270">
        <v>43812</v>
      </c>
      <c r="D391" s="328" t="s">
        <v>4308</v>
      </c>
      <c r="E391" s="268" t="s">
        <v>1021</v>
      </c>
      <c r="F391" s="322" t="s">
        <v>7301</v>
      </c>
      <c r="G391" s="427" t="s">
        <v>832</v>
      </c>
      <c r="H391" s="427" t="s">
        <v>2701</v>
      </c>
      <c r="I391" s="427" t="s">
        <v>2702</v>
      </c>
      <c r="J391" s="428" t="s">
        <v>473</v>
      </c>
      <c r="K391" s="429">
        <v>1</v>
      </c>
      <c r="L391" s="834">
        <v>43864</v>
      </c>
      <c r="M391" s="834">
        <v>44560</v>
      </c>
      <c r="N391" s="275">
        <f t="shared" si="13"/>
        <v>48</v>
      </c>
      <c r="O391" s="430">
        <v>1</v>
      </c>
      <c r="P391" s="253" t="s">
        <v>894</v>
      </c>
      <c r="Q391" s="253"/>
      <c r="R391" s="44" t="s">
        <v>7302</v>
      </c>
      <c r="S391" s="387">
        <f t="shared" si="12"/>
        <v>265</v>
      </c>
      <c r="T391" s="402" t="s">
        <v>937</v>
      </c>
      <c r="U391" s="402" t="s">
        <v>937</v>
      </c>
      <c r="V391" s="402" t="s">
        <v>937</v>
      </c>
      <c r="W391" s="402" t="s">
        <v>937</v>
      </c>
      <c r="X391" s="402" t="s">
        <v>937</v>
      </c>
      <c r="Y391" s="402" t="s">
        <v>937</v>
      </c>
      <c r="Z391" s="402" t="s">
        <v>937</v>
      </c>
      <c r="AA391" s="44" t="s">
        <v>937</v>
      </c>
      <c r="AB391" s="44" t="s">
        <v>937</v>
      </c>
      <c r="AC391" s="44" t="s">
        <v>937</v>
      </c>
      <c r="AD391" s="44"/>
      <c r="AE391" s="44"/>
      <c r="AF391" s="44"/>
      <c r="AG391" s="44"/>
      <c r="AH391" s="44"/>
      <c r="AI391" s="44"/>
      <c r="AJ391" s="44"/>
      <c r="AK391" s="44" t="s">
        <v>7298</v>
      </c>
      <c r="AL391" s="44" t="s">
        <v>2740</v>
      </c>
      <c r="AM391" s="44" t="s">
        <v>7303</v>
      </c>
      <c r="AN391" s="311" t="s">
        <v>4056</v>
      </c>
      <c r="AO391" s="44" t="s">
        <v>7304</v>
      </c>
      <c r="AP391" s="44" t="s">
        <v>4271</v>
      </c>
      <c r="AQ391" s="44" t="s">
        <v>7305</v>
      </c>
      <c r="AR391" s="44" t="s">
        <v>4318</v>
      </c>
      <c r="AS391" s="44" t="s">
        <v>7306</v>
      </c>
      <c r="AT391" s="44" t="s">
        <v>1153</v>
      </c>
      <c r="AU391" s="44" t="s">
        <v>4921</v>
      </c>
      <c r="AV391" s="44" t="s">
        <v>1153</v>
      </c>
      <c r="AW391" s="44" t="s">
        <v>4921</v>
      </c>
      <c r="AX391" s="44" t="s">
        <v>1153</v>
      </c>
      <c r="AY391" s="44" t="s">
        <v>4921</v>
      </c>
      <c r="AZ391" s="269" t="s">
        <v>902</v>
      </c>
      <c r="BA391" s="336">
        <v>44672</v>
      </c>
      <c r="BB391" s="269" t="s">
        <v>903</v>
      </c>
      <c r="BC391" s="340"/>
      <c r="BD391" s="332"/>
      <c r="BE391" s="332"/>
      <c r="BF391" s="332"/>
      <c r="BG391" s="332"/>
      <c r="BH391" s="280" t="s">
        <v>956</v>
      </c>
      <c r="BI391" s="340"/>
      <c r="BJ391" s="340"/>
      <c r="BK391" s="422"/>
      <c r="BL391" s="422"/>
      <c r="BM391" s="422"/>
      <c r="BN391" s="422"/>
      <c r="BO391" s="141" t="s">
        <v>5348</v>
      </c>
      <c r="BP391" s="253" t="s">
        <v>5370</v>
      </c>
      <c r="BQ391" s="253"/>
      <c r="BR391" s="253"/>
      <c r="BS391" s="422"/>
      <c r="BT391" s="422"/>
      <c r="BU391" s="422"/>
      <c r="BV391" s="422"/>
      <c r="BW391" s="422"/>
      <c r="BX391" s="422"/>
      <c r="BY391" s="422"/>
      <c r="BZ391" s="422"/>
      <c r="CA391" s="422"/>
      <c r="CB391" s="422"/>
      <c r="CC391" s="422"/>
      <c r="CD391" s="422"/>
      <c r="CE391" s="422"/>
      <c r="CF391" s="422"/>
      <c r="CG391" s="422"/>
      <c r="CH391" s="422"/>
      <c r="CI391" s="422"/>
      <c r="CJ391" s="422"/>
      <c r="CK391" s="422"/>
      <c r="CL391" s="422"/>
      <c r="CM391" s="422"/>
      <c r="CN391" s="422"/>
      <c r="CO391" s="422"/>
      <c r="CP391" s="422"/>
      <c r="CQ391" s="422"/>
      <c r="CR391" s="422"/>
      <c r="CS391" s="422"/>
      <c r="CT391" s="422"/>
      <c r="CU391" s="422"/>
      <c r="CV391" s="422"/>
      <c r="CW391" s="422"/>
      <c r="CX391" s="422"/>
      <c r="CY391" s="422"/>
      <c r="CZ391" s="422"/>
      <c r="DA391" s="422"/>
      <c r="DB391" s="422"/>
      <c r="DC391" s="422"/>
      <c r="DD391" s="422"/>
      <c r="DE391" s="422"/>
      <c r="DF391" s="422"/>
      <c r="DG391" s="422"/>
      <c r="DH391" s="422"/>
      <c r="DI391" s="422"/>
      <c r="DJ391" s="422"/>
      <c r="DK391" s="422"/>
      <c r="DL391" s="422"/>
      <c r="DM391" s="422"/>
      <c r="DN391" s="422"/>
      <c r="DO391" s="422"/>
      <c r="DP391" s="422"/>
      <c r="DQ391" s="422"/>
      <c r="DR391" s="422"/>
      <c r="DS391" s="422"/>
      <c r="DT391" s="422"/>
      <c r="DU391" s="422"/>
      <c r="DV391" s="422"/>
      <c r="DW391" s="422"/>
      <c r="DX391" s="422"/>
      <c r="DY391" s="422"/>
      <c r="DZ391" s="422"/>
      <c r="EA391" s="422"/>
      <c r="EB391" s="422"/>
      <c r="EC391" s="422"/>
      <c r="ED391" s="422"/>
      <c r="EE391" s="422"/>
      <c r="EF391" s="422"/>
      <c r="EG391" s="422"/>
      <c r="EH391" s="422"/>
      <c r="EI391" s="422"/>
      <c r="EJ391" s="422"/>
      <c r="EK391" s="422"/>
      <c r="EL391" s="422"/>
      <c r="EM391" s="422"/>
      <c r="EN391" s="422"/>
      <c r="EO391" s="422"/>
      <c r="EP391" s="422"/>
      <c r="EQ391" s="422"/>
      <c r="ER391" s="422"/>
      <c r="ES391" s="422"/>
      <c r="ET391" s="422"/>
      <c r="EU391" s="422"/>
      <c r="EV391" s="422"/>
      <c r="EW391" s="422"/>
      <c r="EX391" s="422"/>
      <c r="EY391" s="422"/>
      <c r="EZ391" s="422"/>
      <c r="FA391" s="422"/>
      <c r="FB391" s="422"/>
      <c r="FC391" s="422"/>
      <c r="FD391" s="422"/>
      <c r="FE391" s="422"/>
      <c r="FF391" s="422"/>
      <c r="FG391" s="422"/>
      <c r="FH391" s="422"/>
      <c r="FI391" s="422"/>
      <c r="FJ391" s="422"/>
      <c r="FK391" s="422"/>
      <c r="FL391" s="422"/>
      <c r="FM391" s="422"/>
      <c r="FN391" s="422"/>
      <c r="FO391" s="422"/>
      <c r="FP391" s="422"/>
      <c r="FQ391" s="422"/>
      <c r="FR391" s="422"/>
      <c r="FS391" s="422"/>
      <c r="FT391" s="422"/>
      <c r="FU391" s="422"/>
      <c r="FV391" s="422"/>
      <c r="FW391" s="422"/>
      <c r="FX391" s="422"/>
      <c r="FY391" s="422"/>
      <c r="FZ391" s="422"/>
      <c r="GA391" s="422"/>
      <c r="GB391" s="422"/>
      <c r="GC391" s="422"/>
      <c r="GD391" s="422"/>
      <c r="GE391" s="422"/>
      <c r="GF391" s="422"/>
      <c r="GG391" s="422"/>
      <c r="GH391" s="422"/>
      <c r="GI391" s="422"/>
      <c r="GJ391" s="422"/>
      <c r="GK391" s="422"/>
      <c r="GL391" s="422"/>
      <c r="GM391" s="422"/>
      <c r="GN391" s="422"/>
      <c r="GO391" s="422"/>
      <c r="GP391" s="422"/>
      <c r="GQ391" s="422"/>
      <c r="GR391" s="422"/>
      <c r="GS391" s="422"/>
      <c r="GT391" s="422"/>
      <c r="GU391" s="422"/>
      <c r="GV391" s="422"/>
      <c r="GW391" s="422"/>
      <c r="GX391" s="422"/>
      <c r="GY391" s="422"/>
      <c r="GZ391" s="422"/>
      <c r="HA391" s="422"/>
      <c r="HB391" s="422"/>
      <c r="HC391" s="422"/>
      <c r="HD391" s="422"/>
      <c r="HE391" s="422"/>
      <c r="HF391" s="422"/>
      <c r="HG391" s="422"/>
      <c r="HH391" s="422"/>
      <c r="HI391" s="422"/>
      <c r="HJ391" s="422"/>
      <c r="HK391" s="422"/>
      <c r="HL391" s="422"/>
      <c r="HM391" s="422"/>
      <c r="HN391" s="422"/>
      <c r="HO391" s="422"/>
      <c r="HP391" s="422"/>
      <c r="HQ391" s="422"/>
      <c r="HR391" s="422"/>
      <c r="HS391" s="422"/>
      <c r="HT391" s="422"/>
      <c r="HU391" s="422"/>
      <c r="HV391" s="422"/>
      <c r="HW391" s="422"/>
      <c r="HX391" s="422"/>
      <c r="HY391" s="422"/>
      <c r="HZ391" s="422"/>
      <c r="IA391" s="422"/>
      <c r="IB391" s="422"/>
      <c r="IC391" s="422"/>
      <c r="ID391" s="422"/>
      <c r="IE391" s="422"/>
      <c r="IF391" s="422"/>
      <c r="IG391" s="422"/>
      <c r="IH391" s="422"/>
      <c r="II391" s="422"/>
      <c r="IJ391" s="422"/>
      <c r="IK391" s="422"/>
      <c r="IL391" s="422"/>
      <c r="IM391" s="422"/>
      <c r="IN391" s="422"/>
      <c r="IO391" s="422"/>
      <c r="IP391" s="422"/>
      <c r="IQ391" s="422"/>
      <c r="IR391" s="422"/>
      <c r="IS391" s="422"/>
      <c r="IT391" s="422"/>
      <c r="IU391" s="422"/>
      <c r="IV391" s="422"/>
      <c r="IW391" s="422"/>
      <c r="IX391" s="422"/>
      <c r="IY391" s="422"/>
      <c r="IZ391" s="422"/>
      <c r="JA391" s="422"/>
      <c r="JB391" s="422"/>
      <c r="JC391" s="422"/>
      <c r="JD391" s="422"/>
      <c r="JE391" s="422"/>
      <c r="JF391" s="422"/>
      <c r="JG391" s="422"/>
      <c r="JH391" s="422"/>
      <c r="JI391" s="422"/>
      <c r="JJ391" s="422"/>
      <c r="JK391" s="422"/>
      <c r="JL391" s="422"/>
      <c r="JM391" s="422"/>
      <c r="JN391" s="422"/>
      <c r="JO391" s="422"/>
    </row>
    <row r="392" spans="1:275" s="298" customFormat="1" ht="90" hidden="1" customHeight="1">
      <c r="A392" s="342" t="s">
        <v>1631</v>
      </c>
      <c r="B392" s="253" t="s">
        <v>904</v>
      </c>
      <c r="C392" s="328">
        <v>43812</v>
      </c>
      <c r="D392" s="328" t="s">
        <v>4308</v>
      </c>
      <c r="E392" s="342" t="s">
        <v>1037</v>
      </c>
      <c r="F392" s="325" t="s">
        <v>7307</v>
      </c>
      <c r="G392" s="325" t="s">
        <v>836</v>
      </c>
      <c r="H392" s="325" t="s">
        <v>837</v>
      </c>
      <c r="I392" s="325" t="s">
        <v>838</v>
      </c>
      <c r="J392" s="401" t="s">
        <v>839</v>
      </c>
      <c r="K392" s="431">
        <v>1</v>
      </c>
      <c r="L392" s="833">
        <v>43878</v>
      </c>
      <c r="M392" s="833">
        <v>44196</v>
      </c>
      <c r="N392" s="275">
        <f t="shared" si="13"/>
        <v>46</v>
      </c>
      <c r="O392" s="389">
        <v>1</v>
      </c>
      <c r="P392" s="253" t="s">
        <v>48</v>
      </c>
      <c r="Q392" s="253" t="s">
        <v>900</v>
      </c>
      <c r="R392" s="44" t="s">
        <v>7308</v>
      </c>
      <c r="S392" s="387">
        <f t="shared" si="12"/>
        <v>285</v>
      </c>
      <c r="T392" s="253"/>
      <c r="U392" s="253"/>
      <c r="V392" s="253"/>
      <c r="W392" s="402" t="s">
        <v>937</v>
      </c>
      <c r="X392" s="402" t="s">
        <v>937</v>
      </c>
      <c r="Y392" s="402" t="s">
        <v>937</v>
      </c>
      <c r="Z392" s="402" t="s">
        <v>937</v>
      </c>
      <c r="AA392" s="44" t="s">
        <v>937</v>
      </c>
      <c r="AB392" s="44" t="s">
        <v>937</v>
      </c>
      <c r="AC392" s="44" t="s">
        <v>937</v>
      </c>
      <c r="AD392" s="44" t="s">
        <v>1161</v>
      </c>
      <c r="AE392" s="44" t="s">
        <v>7309</v>
      </c>
      <c r="AF392" s="44" t="s">
        <v>9109</v>
      </c>
      <c r="AG392" s="44" t="s">
        <v>7310</v>
      </c>
      <c r="AH392" s="44" t="s">
        <v>1864</v>
      </c>
      <c r="AI392" s="44" t="s">
        <v>7311</v>
      </c>
      <c r="AJ392" s="273"/>
      <c r="AK392" s="44" t="s">
        <v>7312</v>
      </c>
      <c r="AL392" s="44" t="s">
        <v>2622</v>
      </c>
      <c r="AM392" s="44" t="s">
        <v>3656</v>
      </c>
      <c r="AN392" s="44" t="s">
        <v>2622</v>
      </c>
      <c r="AO392" s="44" t="s">
        <v>3656</v>
      </c>
      <c r="AP392" s="44" t="s">
        <v>1153</v>
      </c>
      <c r="AQ392" s="44" t="s">
        <v>3656</v>
      </c>
      <c r="AR392" s="44" t="s">
        <v>1153</v>
      </c>
      <c r="AS392" s="44" t="s">
        <v>3656</v>
      </c>
      <c r="AT392" s="44" t="s">
        <v>1153</v>
      </c>
      <c r="AU392" s="44" t="s">
        <v>3656</v>
      </c>
      <c r="AV392" s="44" t="s">
        <v>1153</v>
      </c>
      <c r="AW392" s="44" t="s">
        <v>3656</v>
      </c>
      <c r="AX392" s="44" t="s">
        <v>1153</v>
      </c>
      <c r="AY392" s="44" t="s">
        <v>3656</v>
      </c>
      <c r="AZ392" s="269" t="s">
        <v>781</v>
      </c>
      <c r="BA392" s="336">
        <v>44224</v>
      </c>
      <c r="BB392" s="269" t="s">
        <v>903</v>
      </c>
      <c r="BC392" s="340"/>
      <c r="BD392" s="332"/>
      <c r="BE392" s="332"/>
      <c r="BF392" s="332"/>
      <c r="BG392" s="332"/>
      <c r="BH392" s="280" t="s">
        <v>956</v>
      </c>
      <c r="BI392" s="340"/>
      <c r="BJ392" s="340"/>
      <c r="BK392" s="422"/>
      <c r="BL392" s="422"/>
      <c r="BM392" s="422"/>
      <c r="BN392" s="422"/>
      <c r="BO392" s="399" t="s">
        <v>5366</v>
      </c>
      <c r="BP392" s="384" t="s">
        <v>5371</v>
      </c>
      <c r="BQ392" s="384"/>
      <c r="BR392" s="384"/>
      <c r="BS392" s="422"/>
      <c r="BT392" s="422"/>
      <c r="BU392" s="422"/>
      <c r="BV392" s="422"/>
      <c r="BW392" s="422"/>
      <c r="BX392" s="422"/>
      <c r="BY392" s="422"/>
      <c r="BZ392" s="422"/>
      <c r="CA392" s="422"/>
      <c r="CB392" s="422"/>
      <c r="CC392" s="422"/>
      <c r="CD392" s="422"/>
      <c r="CE392" s="422"/>
      <c r="CF392" s="422"/>
      <c r="CG392" s="422"/>
      <c r="CH392" s="422"/>
      <c r="CI392" s="422"/>
      <c r="CJ392" s="422"/>
      <c r="CK392" s="422"/>
      <c r="CL392" s="422"/>
      <c r="CM392" s="422"/>
      <c r="CN392" s="422"/>
      <c r="CO392" s="422"/>
      <c r="CP392" s="422"/>
      <c r="CQ392" s="422"/>
      <c r="CR392" s="422"/>
      <c r="CS392" s="422"/>
      <c r="CT392" s="422"/>
      <c r="CU392" s="422"/>
      <c r="CV392" s="422"/>
      <c r="CW392" s="422"/>
      <c r="CX392" s="422"/>
      <c r="CY392" s="422"/>
      <c r="CZ392" s="422"/>
      <c r="DA392" s="422"/>
      <c r="DB392" s="422"/>
      <c r="DC392" s="422"/>
      <c r="DD392" s="422"/>
      <c r="DE392" s="422"/>
      <c r="DF392" s="422"/>
      <c r="DG392" s="422"/>
      <c r="DH392" s="422"/>
      <c r="DI392" s="422"/>
      <c r="DJ392" s="422"/>
      <c r="DK392" s="422"/>
      <c r="DL392" s="422"/>
      <c r="DM392" s="422"/>
      <c r="DN392" s="422"/>
      <c r="DO392" s="422"/>
      <c r="DP392" s="422"/>
      <c r="DQ392" s="422"/>
      <c r="DR392" s="422"/>
      <c r="DS392" s="422"/>
      <c r="DT392" s="422"/>
      <c r="DU392" s="422"/>
      <c r="DV392" s="422"/>
      <c r="DW392" s="422"/>
      <c r="DX392" s="422"/>
      <c r="DY392" s="422"/>
      <c r="DZ392" s="422"/>
      <c r="EA392" s="422"/>
      <c r="EB392" s="422"/>
      <c r="EC392" s="422"/>
      <c r="ED392" s="422"/>
      <c r="EE392" s="422"/>
      <c r="EF392" s="422"/>
      <c r="EG392" s="422"/>
      <c r="EH392" s="422"/>
      <c r="EI392" s="422"/>
      <c r="EJ392" s="422"/>
      <c r="EK392" s="422"/>
      <c r="EL392" s="422"/>
      <c r="EM392" s="422"/>
      <c r="EN392" s="422"/>
      <c r="EO392" s="422"/>
      <c r="EP392" s="422"/>
      <c r="EQ392" s="422"/>
      <c r="ER392" s="422"/>
      <c r="ES392" s="422"/>
      <c r="ET392" s="422"/>
      <c r="EU392" s="422"/>
      <c r="EV392" s="422"/>
      <c r="EW392" s="422"/>
      <c r="EX392" s="422"/>
      <c r="EY392" s="422"/>
      <c r="EZ392" s="422"/>
      <c r="FA392" s="422"/>
      <c r="FB392" s="422"/>
      <c r="FC392" s="422"/>
      <c r="FD392" s="422"/>
      <c r="FE392" s="422"/>
      <c r="FF392" s="422"/>
      <c r="FG392" s="422"/>
      <c r="FH392" s="422"/>
      <c r="FI392" s="422"/>
      <c r="FJ392" s="422"/>
      <c r="FK392" s="422"/>
      <c r="FL392" s="422"/>
      <c r="FM392" s="422"/>
      <c r="FN392" s="422"/>
      <c r="FO392" s="422"/>
      <c r="FP392" s="422"/>
      <c r="FQ392" s="422"/>
      <c r="FR392" s="422"/>
      <c r="FS392" s="422"/>
      <c r="FT392" s="422"/>
      <c r="FU392" s="422"/>
      <c r="FV392" s="422"/>
      <c r="FW392" s="422"/>
      <c r="FX392" s="422"/>
      <c r="FY392" s="422"/>
      <c r="FZ392" s="422"/>
      <c r="GA392" s="422"/>
      <c r="GB392" s="422"/>
      <c r="GC392" s="422"/>
      <c r="GD392" s="422"/>
      <c r="GE392" s="422"/>
      <c r="GF392" s="422"/>
      <c r="GG392" s="422"/>
      <c r="GH392" s="422"/>
      <c r="GI392" s="422"/>
      <c r="GJ392" s="422"/>
      <c r="GK392" s="422"/>
      <c r="GL392" s="422"/>
      <c r="GM392" s="422"/>
      <c r="GN392" s="422"/>
      <c r="GO392" s="422"/>
      <c r="GP392" s="422"/>
      <c r="GQ392" s="422"/>
      <c r="GR392" s="422"/>
      <c r="GS392" s="422"/>
      <c r="GT392" s="422"/>
      <c r="GU392" s="422"/>
      <c r="GV392" s="422"/>
      <c r="GW392" s="422"/>
      <c r="GX392" s="422"/>
      <c r="GY392" s="422"/>
      <c r="GZ392" s="422"/>
      <c r="HA392" s="422"/>
      <c r="HB392" s="422"/>
      <c r="HC392" s="422"/>
      <c r="HD392" s="422"/>
      <c r="HE392" s="422"/>
      <c r="HF392" s="422"/>
      <c r="HG392" s="422"/>
      <c r="HH392" s="422"/>
      <c r="HI392" s="422"/>
      <c r="HJ392" s="422"/>
      <c r="HK392" s="422"/>
      <c r="HL392" s="422"/>
      <c r="HM392" s="422"/>
      <c r="HN392" s="422"/>
      <c r="HO392" s="422"/>
      <c r="HP392" s="422"/>
      <c r="HQ392" s="422"/>
      <c r="HR392" s="422"/>
      <c r="HS392" s="422"/>
      <c r="HT392" s="422"/>
      <c r="HU392" s="422"/>
      <c r="HV392" s="422"/>
      <c r="HW392" s="422"/>
      <c r="HX392" s="422"/>
      <c r="HY392" s="422"/>
      <c r="HZ392" s="422"/>
      <c r="IA392" s="422"/>
      <c r="IB392" s="422"/>
      <c r="IC392" s="422"/>
      <c r="ID392" s="422"/>
      <c r="IE392" s="422"/>
      <c r="IF392" s="422"/>
      <c r="IG392" s="422"/>
      <c r="IH392" s="422"/>
      <c r="II392" s="422"/>
      <c r="IJ392" s="422"/>
      <c r="IK392" s="422"/>
      <c r="IL392" s="422"/>
      <c r="IM392" s="422"/>
      <c r="IN392" s="422"/>
      <c r="IO392" s="422"/>
      <c r="IP392" s="422"/>
      <c r="IQ392" s="422"/>
      <c r="IR392" s="422"/>
      <c r="IS392" s="422"/>
      <c r="IT392" s="422"/>
      <c r="IU392" s="422"/>
      <c r="IV392" s="422"/>
      <c r="IW392" s="422"/>
      <c r="IX392" s="422"/>
      <c r="IY392" s="422"/>
      <c r="IZ392" s="422"/>
      <c r="JA392" s="422"/>
      <c r="JB392" s="422"/>
      <c r="JC392" s="422"/>
      <c r="JD392" s="422"/>
      <c r="JE392" s="422"/>
      <c r="JF392" s="422"/>
      <c r="JG392" s="422"/>
      <c r="JH392" s="422"/>
      <c r="JI392" s="422"/>
      <c r="JJ392" s="422"/>
      <c r="JK392" s="422"/>
      <c r="JL392" s="422"/>
      <c r="JM392" s="422"/>
      <c r="JN392" s="422"/>
      <c r="JO392" s="422"/>
    </row>
    <row r="393" spans="1:275" s="298" customFormat="1" ht="90" hidden="1" customHeight="1">
      <c r="A393" s="268" t="s">
        <v>1632</v>
      </c>
      <c r="B393" s="271" t="s">
        <v>904</v>
      </c>
      <c r="C393" s="270">
        <v>43812</v>
      </c>
      <c r="D393" s="328" t="s">
        <v>4308</v>
      </c>
      <c r="E393" s="268" t="s">
        <v>1037</v>
      </c>
      <c r="F393" s="322" t="s">
        <v>7313</v>
      </c>
      <c r="G393" s="322" t="s">
        <v>836</v>
      </c>
      <c r="H393" s="322" t="s">
        <v>840</v>
      </c>
      <c r="I393" s="322" t="s">
        <v>841</v>
      </c>
      <c r="J393" s="432" t="s">
        <v>839</v>
      </c>
      <c r="K393" s="433">
        <v>1</v>
      </c>
      <c r="L393" s="835">
        <v>44229</v>
      </c>
      <c r="M393" s="835">
        <v>44560</v>
      </c>
      <c r="N393" s="275">
        <f t="shared" si="13"/>
        <v>48</v>
      </c>
      <c r="O393" s="391">
        <v>1</v>
      </c>
      <c r="P393" s="253" t="s">
        <v>48</v>
      </c>
      <c r="Q393" s="253" t="s">
        <v>900</v>
      </c>
      <c r="R393" s="44" t="s">
        <v>7314</v>
      </c>
      <c r="S393" s="387">
        <f t="shared" si="12"/>
        <v>389</v>
      </c>
      <c r="T393" s="253"/>
      <c r="U393" s="253"/>
      <c r="V393" s="253"/>
      <c r="W393" s="402" t="s">
        <v>937</v>
      </c>
      <c r="X393" s="402" t="s">
        <v>937</v>
      </c>
      <c r="Y393" s="402" t="s">
        <v>937</v>
      </c>
      <c r="Z393" s="402" t="s">
        <v>937</v>
      </c>
      <c r="AA393" s="44" t="s">
        <v>937</v>
      </c>
      <c r="AB393" s="44" t="s">
        <v>937</v>
      </c>
      <c r="AC393" s="44" t="s">
        <v>937</v>
      </c>
      <c r="AD393" s="44" t="s">
        <v>952</v>
      </c>
      <c r="AE393" s="44" t="s">
        <v>7315</v>
      </c>
      <c r="AF393" s="44" t="s">
        <v>7316</v>
      </c>
      <c r="AG393" s="44" t="s">
        <v>7317</v>
      </c>
      <c r="AH393" s="44" t="s">
        <v>1865</v>
      </c>
      <c r="AI393" s="44" t="s">
        <v>7318</v>
      </c>
      <c r="AJ393" s="44"/>
      <c r="AK393" s="44" t="s">
        <v>7319</v>
      </c>
      <c r="AL393" s="44" t="s">
        <v>2741</v>
      </c>
      <c r="AM393" s="334" t="s">
        <v>9110</v>
      </c>
      <c r="AN393" s="311" t="s">
        <v>9111</v>
      </c>
      <c r="AO393" s="44" t="s">
        <v>7320</v>
      </c>
      <c r="AP393" s="44" t="s">
        <v>1153</v>
      </c>
      <c r="AQ393" s="44" t="s">
        <v>4300</v>
      </c>
      <c r="AR393" s="44" t="s">
        <v>1153</v>
      </c>
      <c r="AS393" s="44" t="s">
        <v>4300</v>
      </c>
      <c r="AT393" s="44" t="s">
        <v>1153</v>
      </c>
      <c r="AU393" s="44" t="s">
        <v>4300</v>
      </c>
      <c r="AV393" s="44" t="s">
        <v>1153</v>
      </c>
      <c r="AW393" s="44" t="s">
        <v>4300</v>
      </c>
      <c r="AX393" s="44" t="s">
        <v>1153</v>
      </c>
      <c r="AY393" s="44" t="s">
        <v>4300</v>
      </c>
      <c r="AZ393" s="269" t="s">
        <v>3069</v>
      </c>
      <c r="BA393" s="336">
        <v>44487</v>
      </c>
      <c r="BB393" s="269" t="s">
        <v>903</v>
      </c>
      <c r="BC393" s="340"/>
      <c r="BD393" s="332"/>
      <c r="BE393" s="332"/>
      <c r="BF393" s="332"/>
      <c r="BG393" s="332"/>
      <c r="BH393" s="280" t="s">
        <v>956</v>
      </c>
      <c r="BI393" s="340"/>
      <c r="BJ393" s="340"/>
      <c r="BK393" s="422"/>
      <c r="BL393" s="422"/>
      <c r="BM393" s="422"/>
      <c r="BN393" s="422"/>
      <c r="BO393" s="141" t="s">
        <v>5366</v>
      </c>
      <c r="BP393" s="253" t="s">
        <v>5371</v>
      </c>
      <c r="BQ393" s="253"/>
      <c r="BR393" s="253"/>
      <c r="BS393" s="422"/>
      <c r="BT393" s="422"/>
      <c r="BU393" s="422"/>
      <c r="BV393" s="422"/>
      <c r="BW393" s="422"/>
      <c r="BX393" s="422"/>
      <c r="BY393" s="422"/>
      <c r="BZ393" s="422"/>
      <c r="CA393" s="422"/>
      <c r="CB393" s="422"/>
      <c r="CC393" s="422"/>
      <c r="CD393" s="422"/>
      <c r="CE393" s="422"/>
      <c r="CF393" s="422"/>
      <c r="CG393" s="422"/>
      <c r="CH393" s="422"/>
      <c r="CI393" s="422"/>
      <c r="CJ393" s="422"/>
      <c r="CK393" s="422"/>
      <c r="CL393" s="422"/>
      <c r="CM393" s="422"/>
      <c r="CN393" s="422"/>
      <c r="CO393" s="422"/>
      <c r="CP393" s="422"/>
      <c r="CQ393" s="422"/>
      <c r="CR393" s="422"/>
      <c r="CS393" s="422"/>
      <c r="CT393" s="422"/>
      <c r="CU393" s="422"/>
      <c r="CV393" s="422"/>
      <c r="CW393" s="422"/>
      <c r="CX393" s="422"/>
      <c r="CY393" s="422"/>
      <c r="CZ393" s="422"/>
      <c r="DA393" s="422"/>
      <c r="DB393" s="422"/>
      <c r="DC393" s="422"/>
      <c r="DD393" s="422"/>
      <c r="DE393" s="422"/>
      <c r="DF393" s="422"/>
      <c r="DG393" s="422"/>
      <c r="DH393" s="422"/>
      <c r="DI393" s="422"/>
      <c r="DJ393" s="422"/>
      <c r="DK393" s="422"/>
      <c r="DL393" s="422"/>
      <c r="DM393" s="422"/>
      <c r="DN393" s="422"/>
      <c r="DO393" s="422"/>
      <c r="DP393" s="422"/>
      <c r="DQ393" s="422"/>
      <c r="DR393" s="422"/>
      <c r="DS393" s="422"/>
      <c r="DT393" s="422"/>
      <c r="DU393" s="422"/>
      <c r="DV393" s="422"/>
      <c r="DW393" s="422"/>
      <c r="DX393" s="422"/>
      <c r="DY393" s="422"/>
      <c r="DZ393" s="422"/>
      <c r="EA393" s="422"/>
      <c r="EB393" s="422"/>
      <c r="EC393" s="422"/>
      <c r="ED393" s="422"/>
      <c r="EE393" s="422"/>
      <c r="EF393" s="422"/>
      <c r="EG393" s="422"/>
      <c r="EH393" s="422"/>
      <c r="EI393" s="422"/>
      <c r="EJ393" s="422"/>
      <c r="EK393" s="422"/>
      <c r="EL393" s="422"/>
      <c r="EM393" s="422"/>
      <c r="EN393" s="422"/>
      <c r="EO393" s="422"/>
      <c r="EP393" s="422"/>
      <c r="EQ393" s="422"/>
      <c r="ER393" s="422"/>
      <c r="ES393" s="422"/>
      <c r="ET393" s="422"/>
      <c r="EU393" s="422"/>
      <c r="EV393" s="422"/>
      <c r="EW393" s="422"/>
      <c r="EX393" s="422"/>
      <c r="EY393" s="422"/>
      <c r="EZ393" s="422"/>
      <c r="FA393" s="422"/>
      <c r="FB393" s="422"/>
      <c r="FC393" s="422"/>
      <c r="FD393" s="422"/>
      <c r="FE393" s="422"/>
      <c r="FF393" s="422"/>
      <c r="FG393" s="422"/>
      <c r="FH393" s="422"/>
      <c r="FI393" s="422"/>
      <c r="FJ393" s="422"/>
      <c r="FK393" s="422"/>
      <c r="FL393" s="422"/>
      <c r="FM393" s="422"/>
      <c r="FN393" s="422"/>
      <c r="FO393" s="422"/>
      <c r="FP393" s="422"/>
      <c r="FQ393" s="422"/>
      <c r="FR393" s="422"/>
      <c r="FS393" s="422"/>
      <c r="FT393" s="422"/>
      <c r="FU393" s="422"/>
      <c r="FV393" s="422"/>
      <c r="FW393" s="422"/>
      <c r="FX393" s="422"/>
      <c r="FY393" s="422"/>
      <c r="FZ393" s="422"/>
      <c r="GA393" s="422"/>
      <c r="GB393" s="422"/>
      <c r="GC393" s="422"/>
      <c r="GD393" s="422"/>
      <c r="GE393" s="422"/>
      <c r="GF393" s="422"/>
      <c r="GG393" s="422"/>
      <c r="GH393" s="422"/>
      <c r="GI393" s="422"/>
      <c r="GJ393" s="422"/>
      <c r="GK393" s="422"/>
      <c r="GL393" s="422"/>
      <c r="GM393" s="422"/>
      <c r="GN393" s="422"/>
      <c r="GO393" s="422"/>
      <c r="GP393" s="422"/>
      <c r="GQ393" s="422"/>
      <c r="GR393" s="422"/>
      <c r="GS393" s="422"/>
      <c r="GT393" s="422"/>
      <c r="GU393" s="422"/>
      <c r="GV393" s="422"/>
      <c r="GW393" s="422"/>
      <c r="GX393" s="422"/>
      <c r="GY393" s="422"/>
      <c r="GZ393" s="422"/>
      <c r="HA393" s="422"/>
      <c r="HB393" s="422"/>
      <c r="HC393" s="422"/>
      <c r="HD393" s="422"/>
      <c r="HE393" s="422"/>
      <c r="HF393" s="422"/>
      <c r="HG393" s="422"/>
      <c r="HH393" s="422"/>
      <c r="HI393" s="422"/>
      <c r="HJ393" s="422"/>
      <c r="HK393" s="422"/>
      <c r="HL393" s="422"/>
      <c r="HM393" s="422"/>
      <c r="HN393" s="422"/>
      <c r="HO393" s="422"/>
      <c r="HP393" s="422"/>
      <c r="HQ393" s="422"/>
      <c r="HR393" s="422"/>
      <c r="HS393" s="422"/>
      <c r="HT393" s="422"/>
      <c r="HU393" s="422"/>
      <c r="HV393" s="422"/>
      <c r="HW393" s="422"/>
      <c r="HX393" s="422"/>
      <c r="HY393" s="422"/>
      <c r="HZ393" s="422"/>
      <c r="IA393" s="422"/>
      <c r="IB393" s="422"/>
      <c r="IC393" s="422"/>
      <c r="ID393" s="422"/>
      <c r="IE393" s="422"/>
      <c r="IF393" s="422"/>
      <c r="IG393" s="422"/>
      <c r="IH393" s="422"/>
      <c r="II393" s="422"/>
      <c r="IJ393" s="422"/>
      <c r="IK393" s="422"/>
      <c r="IL393" s="422"/>
      <c r="IM393" s="422"/>
      <c r="IN393" s="422"/>
      <c r="IO393" s="422"/>
      <c r="IP393" s="422"/>
      <c r="IQ393" s="422"/>
      <c r="IR393" s="422"/>
      <c r="IS393" s="422"/>
      <c r="IT393" s="422"/>
      <c r="IU393" s="422"/>
      <c r="IV393" s="422"/>
      <c r="IW393" s="422"/>
      <c r="IX393" s="422"/>
      <c r="IY393" s="422"/>
      <c r="IZ393" s="422"/>
      <c r="JA393" s="422"/>
      <c r="JB393" s="422"/>
      <c r="JC393" s="422"/>
      <c r="JD393" s="422"/>
      <c r="JE393" s="422"/>
      <c r="JF393" s="422"/>
      <c r="JG393" s="422"/>
      <c r="JH393" s="422"/>
      <c r="JI393" s="422"/>
      <c r="JJ393" s="422"/>
      <c r="JK393" s="422"/>
      <c r="JL393" s="422"/>
      <c r="JM393" s="422"/>
      <c r="JN393" s="422"/>
      <c r="JO393" s="422"/>
    </row>
    <row r="394" spans="1:275" s="298" customFormat="1" ht="90" hidden="1" customHeight="1">
      <c r="A394" s="342" t="s">
        <v>1633</v>
      </c>
      <c r="B394" s="253" t="s">
        <v>904</v>
      </c>
      <c r="C394" s="328">
        <v>43812</v>
      </c>
      <c r="D394" s="328" t="s">
        <v>4308</v>
      </c>
      <c r="E394" s="342" t="s">
        <v>1027</v>
      </c>
      <c r="F394" s="325" t="s">
        <v>9112</v>
      </c>
      <c r="G394" s="325" t="s">
        <v>842</v>
      </c>
      <c r="H394" s="325" t="s">
        <v>843</v>
      </c>
      <c r="I394" s="325" t="s">
        <v>844</v>
      </c>
      <c r="J394" s="401" t="s">
        <v>835</v>
      </c>
      <c r="K394" s="423">
        <v>2</v>
      </c>
      <c r="L394" s="833">
        <v>43891</v>
      </c>
      <c r="M394" s="833">
        <v>44196</v>
      </c>
      <c r="N394" s="275">
        <f t="shared" si="13"/>
        <v>44</v>
      </c>
      <c r="O394" s="407">
        <v>0</v>
      </c>
      <c r="P394" s="253" t="s">
        <v>48</v>
      </c>
      <c r="Q394" s="253" t="s">
        <v>898</v>
      </c>
      <c r="R394" s="44" t="s">
        <v>2796</v>
      </c>
      <c r="S394" s="387">
        <f t="shared" si="12"/>
        <v>286</v>
      </c>
      <c r="T394" s="402" t="s">
        <v>937</v>
      </c>
      <c r="U394" s="402" t="s">
        <v>937</v>
      </c>
      <c r="V394" s="402" t="s">
        <v>937</v>
      </c>
      <c r="W394" s="402" t="s">
        <v>937</v>
      </c>
      <c r="X394" s="402" t="s">
        <v>937</v>
      </c>
      <c r="Y394" s="402" t="s">
        <v>937</v>
      </c>
      <c r="Z394" s="402" t="s">
        <v>937</v>
      </c>
      <c r="AA394" s="44" t="s">
        <v>937</v>
      </c>
      <c r="AB394" s="44" t="s">
        <v>937</v>
      </c>
      <c r="AC394" s="44" t="s">
        <v>937</v>
      </c>
      <c r="AD394" s="44" t="s">
        <v>1161</v>
      </c>
      <c r="AE394" s="44" t="s">
        <v>7321</v>
      </c>
      <c r="AF394" s="44" t="s">
        <v>7322</v>
      </c>
      <c r="AG394" s="44" t="s">
        <v>7323</v>
      </c>
      <c r="AH394" s="44" t="s">
        <v>1866</v>
      </c>
      <c r="AI394" s="44" t="s">
        <v>7324</v>
      </c>
      <c r="AJ394" s="44" t="s">
        <v>2219</v>
      </c>
      <c r="AK394" s="44" t="s">
        <v>7325</v>
      </c>
      <c r="AL394" s="44" t="s">
        <v>7326</v>
      </c>
      <c r="AM394" s="44" t="s">
        <v>7327</v>
      </c>
      <c r="AN394" s="301" t="s">
        <v>2622</v>
      </c>
      <c r="AO394" s="301" t="s">
        <v>3874</v>
      </c>
      <c r="AP394" s="44" t="s">
        <v>1153</v>
      </c>
      <c r="AQ394" s="301" t="s">
        <v>3874</v>
      </c>
      <c r="AR394" s="301" t="s">
        <v>1153</v>
      </c>
      <c r="AS394" s="301" t="s">
        <v>3874</v>
      </c>
      <c r="AT394" s="301" t="s">
        <v>1153</v>
      </c>
      <c r="AU394" s="301" t="s">
        <v>3874</v>
      </c>
      <c r="AV394" s="301" t="s">
        <v>1153</v>
      </c>
      <c r="AW394" s="301" t="s">
        <v>3874</v>
      </c>
      <c r="AX394" s="301" t="s">
        <v>1153</v>
      </c>
      <c r="AY394" s="301" t="s">
        <v>3874</v>
      </c>
      <c r="AZ394" s="269" t="s">
        <v>1330</v>
      </c>
      <c r="BA394" s="336">
        <v>44377</v>
      </c>
      <c r="BB394" s="269" t="s">
        <v>1810</v>
      </c>
      <c r="BC394" s="336">
        <v>44377</v>
      </c>
      <c r="BD394" s="301" t="s">
        <v>2781</v>
      </c>
      <c r="BE394" s="332" t="s">
        <v>9033</v>
      </c>
      <c r="BF394" s="332" t="s">
        <v>1153</v>
      </c>
      <c r="BG394" s="332" t="s">
        <v>1153</v>
      </c>
      <c r="BH394" s="280" t="s">
        <v>4388</v>
      </c>
      <c r="BI394" s="340" t="s">
        <v>1153</v>
      </c>
      <c r="BJ394" s="340" t="s">
        <v>1633</v>
      </c>
      <c r="BK394" s="422"/>
      <c r="BL394" s="422"/>
      <c r="BM394" s="422"/>
      <c r="BN394" s="422"/>
      <c r="BO394" s="141" t="s">
        <v>5348</v>
      </c>
      <c r="BP394" s="253" t="s">
        <v>5372</v>
      </c>
      <c r="BQ394" s="253"/>
      <c r="BR394" s="253"/>
      <c r="BS394" s="422"/>
      <c r="BT394" s="422"/>
      <c r="BU394" s="422"/>
      <c r="BV394" s="422"/>
      <c r="BW394" s="422"/>
      <c r="BX394" s="422"/>
      <c r="BY394" s="422"/>
      <c r="BZ394" s="422"/>
      <c r="CA394" s="422"/>
      <c r="CB394" s="422"/>
      <c r="CC394" s="422"/>
      <c r="CD394" s="422"/>
      <c r="CE394" s="422"/>
      <c r="CF394" s="422"/>
      <c r="CG394" s="422"/>
      <c r="CH394" s="422"/>
      <c r="CI394" s="422"/>
      <c r="CJ394" s="422"/>
      <c r="CK394" s="422"/>
      <c r="CL394" s="422"/>
      <c r="CM394" s="422"/>
      <c r="CN394" s="422"/>
      <c r="CO394" s="422"/>
      <c r="CP394" s="422"/>
      <c r="CQ394" s="422"/>
      <c r="CR394" s="422"/>
      <c r="CS394" s="422"/>
      <c r="CT394" s="422"/>
      <c r="CU394" s="422"/>
      <c r="CV394" s="422"/>
      <c r="CW394" s="422"/>
      <c r="CX394" s="422"/>
      <c r="CY394" s="422"/>
      <c r="CZ394" s="422"/>
      <c r="DA394" s="422"/>
      <c r="DB394" s="422"/>
      <c r="DC394" s="422"/>
      <c r="DD394" s="422"/>
      <c r="DE394" s="422"/>
      <c r="DF394" s="422"/>
      <c r="DG394" s="422"/>
      <c r="DH394" s="422"/>
      <c r="DI394" s="422"/>
      <c r="DJ394" s="422"/>
      <c r="DK394" s="422"/>
      <c r="DL394" s="422"/>
      <c r="DM394" s="422"/>
      <c r="DN394" s="422"/>
      <c r="DO394" s="422"/>
      <c r="DP394" s="422"/>
      <c r="DQ394" s="422"/>
      <c r="DR394" s="422"/>
      <c r="DS394" s="422"/>
      <c r="DT394" s="422"/>
      <c r="DU394" s="422"/>
      <c r="DV394" s="422"/>
      <c r="DW394" s="422"/>
      <c r="DX394" s="422"/>
      <c r="DY394" s="422"/>
      <c r="DZ394" s="422"/>
      <c r="EA394" s="422"/>
      <c r="EB394" s="422"/>
      <c r="EC394" s="422"/>
      <c r="ED394" s="422"/>
      <c r="EE394" s="422"/>
      <c r="EF394" s="422"/>
      <c r="EG394" s="422"/>
      <c r="EH394" s="422"/>
      <c r="EI394" s="422"/>
      <c r="EJ394" s="422"/>
      <c r="EK394" s="422"/>
      <c r="EL394" s="422"/>
      <c r="EM394" s="422"/>
      <c r="EN394" s="422"/>
      <c r="EO394" s="422"/>
      <c r="EP394" s="422"/>
      <c r="EQ394" s="422"/>
      <c r="ER394" s="422"/>
      <c r="ES394" s="422"/>
      <c r="ET394" s="422"/>
      <c r="EU394" s="422"/>
      <c r="EV394" s="422"/>
      <c r="EW394" s="422"/>
      <c r="EX394" s="422"/>
      <c r="EY394" s="422"/>
      <c r="EZ394" s="422"/>
      <c r="FA394" s="422"/>
      <c r="FB394" s="422"/>
      <c r="FC394" s="422"/>
      <c r="FD394" s="422"/>
      <c r="FE394" s="422"/>
      <c r="FF394" s="422"/>
      <c r="FG394" s="422"/>
      <c r="FH394" s="422"/>
      <c r="FI394" s="422"/>
      <c r="FJ394" s="422"/>
      <c r="FK394" s="422"/>
      <c r="FL394" s="422"/>
      <c r="FM394" s="422"/>
      <c r="FN394" s="422"/>
      <c r="FO394" s="422"/>
      <c r="FP394" s="422"/>
      <c r="FQ394" s="422"/>
      <c r="FR394" s="422"/>
      <c r="FS394" s="422"/>
      <c r="FT394" s="422"/>
      <c r="FU394" s="422"/>
      <c r="FV394" s="422"/>
      <c r="FW394" s="422"/>
      <c r="FX394" s="422"/>
      <c r="FY394" s="422"/>
      <c r="FZ394" s="422"/>
      <c r="GA394" s="422"/>
      <c r="GB394" s="422"/>
      <c r="GC394" s="422"/>
      <c r="GD394" s="422"/>
      <c r="GE394" s="422"/>
      <c r="GF394" s="422"/>
      <c r="GG394" s="422"/>
      <c r="GH394" s="422"/>
      <c r="GI394" s="422"/>
      <c r="GJ394" s="422"/>
      <c r="GK394" s="422"/>
      <c r="GL394" s="422"/>
      <c r="GM394" s="422"/>
      <c r="GN394" s="422"/>
      <c r="GO394" s="422"/>
      <c r="GP394" s="422"/>
      <c r="GQ394" s="422"/>
      <c r="GR394" s="422"/>
      <c r="GS394" s="422"/>
      <c r="GT394" s="422"/>
      <c r="GU394" s="422"/>
      <c r="GV394" s="422"/>
      <c r="GW394" s="422"/>
      <c r="GX394" s="422"/>
      <c r="GY394" s="422"/>
      <c r="GZ394" s="422"/>
      <c r="HA394" s="422"/>
      <c r="HB394" s="422"/>
      <c r="HC394" s="422"/>
      <c r="HD394" s="422"/>
      <c r="HE394" s="422"/>
      <c r="HF394" s="422"/>
      <c r="HG394" s="422"/>
      <c r="HH394" s="422"/>
      <c r="HI394" s="422"/>
      <c r="HJ394" s="422"/>
      <c r="HK394" s="422"/>
      <c r="HL394" s="422"/>
      <c r="HM394" s="422"/>
      <c r="HN394" s="422"/>
      <c r="HO394" s="422"/>
      <c r="HP394" s="422"/>
      <c r="HQ394" s="422"/>
      <c r="HR394" s="422"/>
      <c r="HS394" s="422"/>
      <c r="HT394" s="422"/>
      <c r="HU394" s="422"/>
      <c r="HV394" s="422"/>
      <c r="HW394" s="422"/>
      <c r="HX394" s="422"/>
      <c r="HY394" s="422"/>
      <c r="HZ394" s="422"/>
      <c r="IA394" s="422"/>
      <c r="IB394" s="422"/>
      <c r="IC394" s="422"/>
      <c r="ID394" s="422"/>
      <c r="IE394" s="422"/>
      <c r="IF394" s="422"/>
      <c r="IG394" s="422"/>
      <c r="IH394" s="422"/>
      <c r="II394" s="422"/>
      <c r="IJ394" s="422"/>
      <c r="IK394" s="422"/>
      <c r="IL394" s="422"/>
      <c r="IM394" s="422"/>
      <c r="IN394" s="422"/>
      <c r="IO394" s="422"/>
      <c r="IP394" s="422"/>
      <c r="IQ394" s="422"/>
      <c r="IR394" s="422"/>
      <c r="IS394" s="422"/>
      <c r="IT394" s="422"/>
      <c r="IU394" s="422"/>
      <c r="IV394" s="422"/>
      <c r="IW394" s="422"/>
      <c r="IX394" s="422"/>
      <c r="IY394" s="422"/>
      <c r="IZ394" s="422"/>
      <c r="JA394" s="422"/>
      <c r="JB394" s="422"/>
      <c r="JC394" s="422"/>
      <c r="JD394" s="422"/>
      <c r="JE394" s="422"/>
      <c r="JF394" s="422"/>
      <c r="JG394" s="422"/>
      <c r="JH394" s="422"/>
      <c r="JI394" s="422"/>
      <c r="JJ394" s="422"/>
      <c r="JK394" s="422"/>
      <c r="JL394" s="422"/>
      <c r="JM394" s="422"/>
      <c r="JN394" s="422"/>
      <c r="JO394" s="422"/>
    </row>
    <row r="395" spans="1:275" s="298" customFormat="1" ht="90" hidden="1" customHeight="1">
      <c r="A395" s="268" t="s">
        <v>1633</v>
      </c>
      <c r="B395" s="271" t="s">
        <v>904</v>
      </c>
      <c r="C395" s="270">
        <v>43812</v>
      </c>
      <c r="D395" s="328" t="s">
        <v>4308</v>
      </c>
      <c r="E395" s="268" t="s">
        <v>1027</v>
      </c>
      <c r="F395" s="322" t="s">
        <v>9113</v>
      </c>
      <c r="G395" s="427" t="s">
        <v>2703</v>
      </c>
      <c r="H395" s="427" t="s">
        <v>2704</v>
      </c>
      <c r="I395" s="427" t="s">
        <v>2705</v>
      </c>
      <c r="J395" s="428" t="s">
        <v>2706</v>
      </c>
      <c r="K395" s="429">
        <v>1</v>
      </c>
      <c r="L395" s="834">
        <v>43891</v>
      </c>
      <c r="M395" s="834">
        <v>44561</v>
      </c>
      <c r="N395" s="275">
        <f t="shared" si="13"/>
        <v>44</v>
      </c>
      <c r="O395" s="430">
        <v>1</v>
      </c>
      <c r="P395" s="253" t="s">
        <v>48</v>
      </c>
      <c r="Q395" s="253"/>
      <c r="R395" s="44" t="s">
        <v>7328</v>
      </c>
      <c r="S395" s="387">
        <f t="shared" si="12"/>
        <v>211</v>
      </c>
      <c r="T395" s="402" t="s">
        <v>937</v>
      </c>
      <c r="U395" s="402" t="s">
        <v>937</v>
      </c>
      <c r="V395" s="402" t="s">
        <v>937</v>
      </c>
      <c r="W395" s="402" t="s">
        <v>937</v>
      </c>
      <c r="X395" s="402" t="s">
        <v>937</v>
      </c>
      <c r="Y395" s="402" t="s">
        <v>937</v>
      </c>
      <c r="Z395" s="402" t="s">
        <v>937</v>
      </c>
      <c r="AA395" s="44" t="s">
        <v>937</v>
      </c>
      <c r="AB395" s="44" t="s">
        <v>937</v>
      </c>
      <c r="AC395" s="44" t="s">
        <v>937</v>
      </c>
      <c r="AD395" s="44"/>
      <c r="AE395" s="44"/>
      <c r="AF395" s="44"/>
      <c r="AG395" s="44"/>
      <c r="AH395" s="44"/>
      <c r="AI395" s="44"/>
      <c r="AJ395" s="44"/>
      <c r="AK395" s="44" t="s">
        <v>7325</v>
      </c>
      <c r="AL395" s="392" t="s">
        <v>2743</v>
      </c>
      <c r="AM395" s="44" t="s">
        <v>7329</v>
      </c>
      <c r="AN395" s="311" t="s">
        <v>4057</v>
      </c>
      <c r="AO395" s="44" t="s">
        <v>7330</v>
      </c>
      <c r="AP395" s="44" t="s">
        <v>4272</v>
      </c>
      <c r="AQ395" s="425" t="s">
        <v>7331</v>
      </c>
      <c r="AR395" s="44" t="s">
        <v>1153</v>
      </c>
      <c r="AS395" s="44" t="s">
        <v>4297</v>
      </c>
      <c r="AT395" s="44" t="s">
        <v>1153</v>
      </c>
      <c r="AU395" s="44" t="s">
        <v>4297</v>
      </c>
      <c r="AV395" s="44" t="s">
        <v>1153</v>
      </c>
      <c r="AW395" s="44" t="s">
        <v>4297</v>
      </c>
      <c r="AX395" s="44" t="s">
        <v>1153</v>
      </c>
      <c r="AY395" s="44" t="s">
        <v>4297</v>
      </c>
      <c r="AZ395" s="269" t="s">
        <v>781</v>
      </c>
      <c r="BA395" s="336">
        <v>44580</v>
      </c>
      <c r="BB395" s="269" t="s">
        <v>903</v>
      </c>
      <c r="BC395" s="340"/>
      <c r="BD395" s="332"/>
      <c r="BE395" s="332"/>
      <c r="BF395" s="332"/>
      <c r="BG395" s="332"/>
      <c r="BH395" s="280" t="s">
        <v>956</v>
      </c>
      <c r="BI395" s="340"/>
      <c r="BJ395" s="340"/>
      <c r="BK395" s="422"/>
      <c r="BL395" s="422"/>
      <c r="BM395" s="422"/>
      <c r="BN395" s="422"/>
      <c r="BO395" s="141" t="s">
        <v>5348</v>
      </c>
      <c r="BP395" s="253" t="s">
        <v>5372</v>
      </c>
      <c r="BQ395" s="253"/>
      <c r="BR395" s="253"/>
      <c r="BS395" s="422"/>
      <c r="BT395" s="422"/>
      <c r="BU395" s="422"/>
      <c r="BV395" s="422"/>
      <c r="BW395" s="422"/>
      <c r="BX395" s="422"/>
      <c r="BY395" s="422"/>
      <c r="BZ395" s="422"/>
      <c r="CA395" s="422"/>
      <c r="CB395" s="422"/>
      <c r="CC395" s="422"/>
      <c r="CD395" s="422"/>
      <c r="CE395" s="422"/>
      <c r="CF395" s="422"/>
      <c r="CG395" s="422"/>
      <c r="CH395" s="422"/>
      <c r="CI395" s="422"/>
      <c r="CJ395" s="422"/>
      <c r="CK395" s="422"/>
      <c r="CL395" s="422"/>
      <c r="CM395" s="422"/>
      <c r="CN395" s="422"/>
      <c r="CO395" s="422"/>
      <c r="CP395" s="422"/>
      <c r="CQ395" s="422"/>
      <c r="CR395" s="422"/>
      <c r="CS395" s="422"/>
      <c r="CT395" s="422"/>
      <c r="CU395" s="422"/>
      <c r="CV395" s="422"/>
      <c r="CW395" s="422"/>
      <c r="CX395" s="422"/>
      <c r="CY395" s="422"/>
      <c r="CZ395" s="422"/>
      <c r="DA395" s="422"/>
      <c r="DB395" s="422"/>
      <c r="DC395" s="422"/>
      <c r="DD395" s="422"/>
      <c r="DE395" s="422"/>
      <c r="DF395" s="422"/>
      <c r="DG395" s="422"/>
      <c r="DH395" s="422"/>
      <c r="DI395" s="422"/>
      <c r="DJ395" s="422"/>
      <c r="DK395" s="422"/>
      <c r="DL395" s="422"/>
      <c r="DM395" s="422"/>
      <c r="DN395" s="422"/>
      <c r="DO395" s="422"/>
      <c r="DP395" s="422"/>
      <c r="DQ395" s="422"/>
      <c r="DR395" s="422"/>
      <c r="DS395" s="422"/>
      <c r="DT395" s="422"/>
      <c r="DU395" s="422"/>
      <c r="DV395" s="422"/>
      <c r="DW395" s="422"/>
      <c r="DX395" s="422"/>
      <c r="DY395" s="422"/>
      <c r="DZ395" s="422"/>
      <c r="EA395" s="422"/>
      <c r="EB395" s="422"/>
      <c r="EC395" s="422"/>
      <c r="ED395" s="422"/>
      <c r="EE395" s="422"/>
      <c r="EF395" s="422"/>
      <c r="EG395" s="422"/>
      <c r="EH395" s="422"/>
      <c r="EI395" s="422"/>
      <c r="EJ395" s="422"/>
      <c r="EK395" s="422"/>
      <c r="EL395" s="422"/>
      <c r="EM395" s="422"/>
      <c r="EN395" s="422"/>
      <c r="EO395" s="422"/>
      <c r="EP395" s="422"/>
      <c r="EQ395" s="422"/>
      <c r="ER395" s="422"/>
      <c r="ES395" s="422"/>
      <c r="ET395" s="422"/>
      <c r="EU395" s="422"/>
      <c r="EV395" s="422"/>
      <c r="EW395" s="422"/>
      <c r="EX395" s="422"/>
      <c r="EY395" s="422"/>
      <c r="EZ395" s="422"/>
      <c r="FA395" s="422"/>
      <c r="FB395" s="422"/>
      <c r="FC395" s="422"/>
      <c r="FD395" s="422"/>
      <c r="FE395" s="422"/>
      <c r="FF395" s="422"/>
      <c r="FG395" s="422"/>
      <c r="FH395" s="422"/>
      <c r="FI395" s="422"/>
      <c r="FJ395" s="422"/>
      <c r="FK395" s="422"/>
      <c r="FL395" s="422"/>
      <c r="FM395" s="422"/>
      <c r="FN395" s="422"/>
      <c r="FO395" s="422"/>
      <c r="FP395" s="422"/>
      <c r="FQ395" s="422"/>
      <c r="FR395" s="422"/>
      <c r="FS395" s="422"/>
      <c r="FT395" s="422"/>
      <c r="FU395" s="422"/>
      <c r="FV395" s="422"/>
      <c r="FW395" s="422"/>
      <c r="FX395" s="422"/>
      <c r="FY395" s="422"/>
      <c r="FZ395" s="422"/>
      <c r="GA395" s="422"/>
      <c r="GB395" s="422"/>
      <c r="GC395" s="422"/>
      <c r="GD395" s="422"/>
      <c r="GE395" s="422"/>
      <c r="GF395" s="422"/>
      <c r="GG395" s="422"/>
      <c r="GH395" s="422"/>
      <c r="GI395" s="422"/>
      <c r="GJ395" s="422"/>
      <c r="GK395" s="422"/>
      <c r="GL395" s="422"/>
      <c r="GM395" s="422"/>
      <c r="GN395" s="422"/>
      <c r="GO395" s="422"/>
      <c r="GP395" s="422"/>
      <c r="GQ395" s="422"/>
      <c r="GR395" s="422"/>
      <c r="GS395" s="422"/>
      <c r="GT395" s="422"/>
      <c r="GU395" s="422"/>
      <c r="GV395" s="422"/>
      <c r="GW395" s="422"/>
      <c r="GX395" s="422"/>
      <c r="GY395" s="422"/>
      <c r="GZ395" s="422"/>
      <c r="HA395" s="422"/>
      <c r="HB395" s="422"/>
      <c r="HC395" s="422"/>
      <c r="HD395" s="422"/>
      <c r="HE395" s="422"/>
      <c r="HF395" s="422"/>
      <c r="HG395" s="422"/>
      <c r="HH395" s="422"/>
      <c r="HI395" s="422"/>
      <c r="HJ395" s="422"/>
      <c r="HK395" s="422"/>
      <c r="HL395" s="422"/>
      <c r="HM395" s="422"/>
      <c r="HN395" s="422"/>
      <c r="HO395" s="422"/>
      <c r="HP395" s="422"/>
      <c r="HQ395" s="422"/>
      <c r="HR395" s="422"/>
      <c r="HS395" s="422"/>
      <c r="HT395" s="422"/>
      <c r="HU395" s="422"/>
      <c r="HV395" s="422"/>
      <c r="HW395" s="422"/>
      <c r="HX395" s="422"/>
      <c r="HY395" s="422"/>
      <c r="HZ395" s="422"/>
      <c r="IA395" s="422"/>
      <c r="IB395" s="422"/>
      <c r="IC395" s="422"/>
      <c r="ID395" s="422"/>
      <c r="IE395" s="422"/>
      <c r="IF395" s="422"/>
      <c r="IG395" s="422"/>
      <c r="IH395" s="422"/>
      <c r="II395" s="422"/>
      <c r="IJ395" s="422"/>
      <c r="IK395" s="422"/>
      <c r="IL395" s="422"/>
      <c r="IM395" s="422"/>
      <c r="IN395" s="422"/>
      <c r="IO395" s="422"/>
      <c r="IP395" s="422"/>
      <c r="IQ395" s="422"/>
      <c r="IR395" s="422"/>
      <c r="IS395" s="422"/>
      <c r="IT395" s="422"/>
      <c r="IU395" s="422"/>
      <c r="IV395" s="422"/>
      <c r="IW395" s="422"/>
      <c r="IX395" s="422"/>
      <c r="IY395" s="422"/>
      <c r="IZ395" s="422"/>
      <c r="JA395" s="422"/>
      <c r="JB395" s="422"/>
      <c r="JC395" s="422"/>
      <c r="JD395" s="422"/>
      <c r="JE395" s="422"/>
      <c r="JF395" s="422"/>
      <c r="JG395" s="422"/>
      <c r="JH395" s="422"/>
      <c r="JI395" s="422"/>
      <c r="JJ395" s="422"/>
      <c r="JK395" s="422"/>
      <c r="JL395" s="422"/>
      <c r="JM395" s="422"/>
      <c r="JN395" s="422"/>
      <c r="JO395" s="422"/>
    </row>
    <row r="396" spans="1:275" s="298" customFormat="1" ht="90" hidden="1" customHeight="1">
      <c r="A396" s="342" t="s">
        <v>1634</v>
      </c>
      <c r="B396" s="253" t="s">
        <v>904</v>
      </c>
      <c r="C396" s="328">
        <v>43812</v>
      </c>
      <c r="D396" s="328" t="s">
        <v>4308</v>
      </c>
      <c r="E396" s="342" t="s">
        <v>1027</v>
      </c>
      <c r="F396" s="325" t="s">
        <v>9112</v>
      </c>
      <c r="G396" s="322" t="s">
        <v>842</v>
      </c>
      <c r="H396" s="322" t="s">
        <v>845</v>
      </c>
      <c r="I396" s="322" t="s">
        <v>846</v>
      </c>
      <c r="J396" s="401" t="s">
        <v>835</v>
      </c>
      <c r="K396" s="423">
        <v>1</v>
      </c>
      <c r="L396" s="833">
        <v>43864</v>
      </c>
      <c r="M396" s="833">
        <v>44196</v>
      </c>
      <c r="N396" s="275">
        <f t="shared" si="13"/>
        <v>48</v>
      </c>
      <c r="O396" s="407">
        <v>0</v>
      </c>
      <c r="P396" s="253" t="s">
        <v>48</v>
      </c>
      <c r="Q396" s="253" t="s">
        <v>898</v>
      </c>
      <c r="R396" s="44" t="s">
        <v>2797</v>
      </c>
      <c r="S396" s="387">
        <f t="shared" si="12"/>
        <v>286</v>
      </c>
      <c r="T396" s="402" t="s">
        <v>937</v>
      </c>
      <c r="U396" s="402" t="s">
        <v>937</v>
      </c>
      <c r="V396" s="402" t="s">
        <v>937</v>
      </c>
      <c r="W396" s="402" t="s">
        <v>937</v>
      </c>
      <c r="X396" s="402" t="s">
        <v>937</v>
      </c>
      <c r="Y396" s="402" t="s">
        <v>937</v>
      </c>
      <c r="Z396" s="402" t="s">
        <v>937</v>
      </c>
      <c r="AA396" s="44" t="s">
        <v>937</v>
      </c>
      <c r="AB396" s="44" t="s">
        <v>937</v>
      </c>
      <c r="AC396" s="44" t="s">
        <v>937</v>
      </c>
      <c r="AD396" s="44" t="s">
        <v>1161</v>
      </c>
      <c r="AE396" s="44" t="s">
        <v>7332</v>
      </c>
      <c r="AF396" s="44" t="s">
        <v>9114</v>
      </c>
      <c r="AG396" s="44" t="s">
        <v>7333</v>
      </c>
      <c r="AH396" s="44" t="s">
        <v>1866</v>
      </c>
      <c r="AI396" s="44" t="s">
        <v>7334</v>
      </c>
      <c r="AJ396" s="44" t="s">
        <v>2220</v>
      </c>
      <c r="AK396" s="44" t="s">
        <v>7335</v>
      </c>
      <c r="AL396" s="44" t="s">
        <v>7336</v>
      </c>
      <c r="AM396" s="44" t="s">
        <v>7337</v>
      </c>
      <c r="AN396" s="301" t="s">
        <v>2622</v>
      </c>
      <c r="AO396" s="301" t="s">
        <v>3874</v>
      </c>
      <c r="AP396" s="44" t="s">
        <v>1153</v>
      </c>
      <c r="AQ396" s="301" t="s">
        <v>3874</v>
      </c>
      <c r="AR396" s="301" t="s">
        <v>1153</v>
      </c>
      <c r="AS396" s="301" t="s">
        <v>3874</v>
      </c>
      <c r="AT396" s="301" t="s">
        <v>1153</v>
      </c>
      <c r="AU396" s="301" t="s">
        <v>3874</v>
      </c>
      <c r="AV396" s="301" t="s">
        <v>1153</v>
      </c>
      <c r="AW396" s="301" t="s">
        <v>3874</v>
      </c>
      <c r="AX396" s="301" t="s">
        <v>1153</v>
      </c>
      <c r="AY396" s="301" t="s">
        <v>3874</v>
      </c>
      <c r="AZ396" s="269" t="s">
        <v>1330</v>
      </c>
      <c r="BA396" s="336">
        <v>44377</v>
      </c>
      <c r="BB396" s="269" t="s">
        <v>1810</v>
      </c>
      <c r="BC396" s="336">
        <v>44377</v>
      </c>
      <c r="BD396" s="301" t="s">
        <v>2781</v>
      </c>
      <c r="BE396" s="332" t="s">
        <v>9033</v>
      </c>
      <c r="BF396" s="332" t="s">
        <v>1153</v>
      </c>
      <c r="BG396" s="332" t="s">
        <v>1153</v>
      </c>
      <c r="BH396" s="280" t="s">
        <v>4388</v>
      </c>
      <c r="BI396" s="340" t="s">
        <v>1153</v>
      </c>
      <c r="BJ396" s="340" t="s">
        <v>1634</v>
      </c>
      <c r="BK396" s="422"/>
      <c r="BL396" s="422"/>
      <c r="BM396" s="422"/>
      <c r="BN396" s="422"/>
      <c r="BO396" s="141" t="s">
        <v>5348</v>
      </c>
      <c r="BP396" s="253" t="s">
        <v>5372</v>
      </c>
      <c r="BQ396" s="253"/>
      <c r="BR396" s="384"/>
      <c r="BS396" s="422"/>
      <c r="BT396" s="422"/>
      <c r="BU396" s="422"/>
      <c r="BV396" s="422"/>
      <c r="BW396" s="422"/>
      <c r="BX396" s="422"/>
      <c r="BY396" s="422"/>
      <c r="BZ396" s="422"/>
      <c r="CA396" s="422"/>
      <c r="CB396" s="422"/>
      <c r="CC396" s="422"/>
      <c r="CD396" s="422"/>
      <c r="CE396" s="422"/>
      <c r="CF396" s="422"/>
      <c r="CG396" s="422"/>
      <c r="CH396" s="422"/>
      <c r="CI396" s="422"/>
      <c r="CJ396" s="422"/>
      <c r="CK396" s="422"/>
      <c r="CL396" s="422"/>
      <c r="CM396" s="422"/>
      <c r="CN396" s="422"/>
      <c r="CO396" s="422"/>
      <c r="CP396" s="422"/>
      <c r="CQ396" s="422"/>
      <c r="CR396" s="422"/>
      <c r="CS396" s="422"/>
      <c r="CT396" s="422"/>
      <c r="CU396" s="422"/>
      <c r="CV396" s="422"/>
      <c r="CW396" s="422"/>
      <c r="CX396" s="422"/>
      <c r="CY396" s="422"/>
      <c r="CZ396" s="422"/>
      <c r="DA396" s="422"/>
      <c r="DB396" s="422"/>
      <c r="DC396" s="422"/>
      <c r="DD396" s="422"/>
      <c r="DE396" s="422"/>
      <c r="DF396" s="422"/>
      <c r="DG396" s="422"/>
      <c r="DH396" s="422"/>
      <c r="DI396" s="422"/>
      <c r="DJ396" s="422"/>
      <c r="DK396" s="422"/>
      <c r="DL396" s="422"/>
      <c r="DM396" s="422"/>
      <c r="DN396" s="422"/>
      <c r="DO396" s="422"/>
      <c r="DP396" s="422"/>
      <c r="DQ396" s="422"/>
      <c r="DR396" s="422"/>
      <c r="DS396" s="422"/>
      <c r="DT396" s="422"/>
      <c r="DU396" s="422"/>
      <c r="DV396" s="422"/>
      <c r="DW396" s="422"/>
      <c r="DX396" s="422"/>
      <c r="DY396" s="422"/>
      <c r="DZ396" s="422"/>
      <c r="EA396" s="422"/>
      <c r="EB396" s="422"/>
      <c r="EC396" s="422"/>
      <c r="ED396" s="422"/>
      <c r="EE396" s="422"/>
      <c r="EF396" s="422"/>
      <c r="EG396" s="422"/>
      <c r="EH396" s="422"/>
      <c r="EI396" s="422"/>
      <c r="EJ396" s="422"/>
      <c r="EK396" s="422"/>
      <c r="EL396" s="422"/>
      <c r="EM396" s="422"/>
      <c r="EN396" s="422"/>
      <c r="EO396" s="422"/>
      <c r="EP396" s="422"/>
      <c r="EQ396" s="422"/>
      <c r="ER396" s="422"/>
      <c r="ES396" s="422"/>
      <c r="ET396" s="422"/>
      <c r="EU396" s="422"/>
      <c r="EV396" s="422"/>
      <c r="EW396" s="422"/>
      <c r="EX396" s="422"/>
      <c r="EY396" s="422"/>
      <c r="EZ396" s="422"/>
      <c r="FA396" s="422"/>
      <c r="FB396" s="422"/>
      <c r="FC396" s="422"/>
      <c r="FD396" s="422"/>
      <c r="FE396" s="422"/>
      <c r="FF396" s="422"/>
      <c r="FG396" s="422"/>
      <c r="FH396" s="422"/>
      <c r="FI396" s="422"/>
      <c r="FJ396" s="422"/>
      <c r="FK396" s="422"/>
      <c r="FL396" s="422"/>
      <c r="FM396" s="422"/>
      <c r="FN396" s="422"/>
      <c r="FO396" s="422"/>
      <c r="FP396" s="422"/>
      <c r="FQ396" s="422"/>
      <c r="FR396" s="422"/>
      <c r="FS396" s="422"/>
      <c r="FT396" s="422"/>
      <c r="FU396" s="422"/>
      <c r="FV396" s="422"/>
      <c r="FW396" s="422"/>
      <c r="FX396" s="422"/>
      <c r="FY396" s="422"/>
      <c r="FZ396" s="422"/>
      <c r="GA396" s="422"/>
      <c r="GB396" s="422"/>
      <c r="GC396" s="422"/>
      <c r="GD396" s="422"/>
      <c r="GE396" s="422"/>
      <c r="GF396" s="422"/>
      <c r="GG396" s="422"/>
      <c r="GH396" s="422"/>
      <c r="GI396" s="422"/>
      <c r="GJ396" s="422"/>
      <c r="GK396" s="422"/>
      <c r="GL396" s="422"/>
      <c r="GM396" s="422"/>
      <c r="GN396" s="422"/>
      <c r="GO396" s="422"/>
      <c r="GP396" s="422"/>
      <c r="GQ396" s="422"/>
      <c r="GR396" s="422"/>
      <c r="GS396" s="422"/>
      <c r="GT396" s="422"/>
      <c r="GU396" s="422"/>
      <c r="GV396" s="422"/>
      <c r="GW396" s="422"/>
      <c r="GX396" s="422"/>
      <c r="GY396" s="422"/>
      <c r="GZ396" s="422"/>
      <c r="HA396" s="422"/>
      <c r="HB396" s="422"/>
      <c r="HC396" s="422"/>
      <c r="HD396" s="422"/>
      <c r="HE396" s="422"/>
      <c r="HF396" s="422"/>
      <c r="HG396" s="422"/>
      <c r="HH396" s="422"/>
      <c r="HI396" s="422"/>
      <c r="HJ396" s="422"/>
      <c r="HK396" s="422"/>
      <c r="HL396" s="422"/>
      <c r="HM396" s="422"/>
      <c r="HN396" s="422"/>
      <c r="HO396" s="422"/>
      <c r="HP396" s="422"/>
      <c r="HQ396" s="422"/>
      <c r="HR396" s="422"/>
      <c r="HS396" s="422"/>
      <c r="HT396" s="422"/>
      <c r="HU396" s="422"/>
      <c r="HV396" s="422"/>
      <c r="HW396" s="422"/>
      <c r="HX396" s="422"/>
      <c r="HY396" s="422"/>
      <c r="HZ396" s="422"/>
      <c r="IA396" s="422"/>
      <c r="IB396" s="422"/>
      <c r="IC396" s="422"/>
      <c r="ID396" s="422"/>
      <c r="IE396" s="422"/>
      <c r="IF396" s="422"/>
      <c r="IG396" s="422"/>
      <c r="IH396" s="422"/>
      <c r="II396" s="422"/>
      <c r="IJ396" s="422"/>
      <c r="IK396" s="422"/>
      <c r="IL396" s="422"/>
      <c r="IM396" s="422"/>
      <c r="IN396" s="422"/>
      <c r="IO396" s="422"/>
      <c r="IP396" s="422"/>
      <c r="IQ396" s="422"/>
      <c r="IR396" s="422"/>
      <c r="IS396" s="422"/>
      <c r="IT396" s="422"/>
      <c r="IU396" s="422"/>
      <c r="IV396" s="422"/>
      <c r="IW396" s="422"/>
      <c r="IX396" s="422"/>
      <c r="IY396" s="422"/>
      <c r="IZ396" s="422"/>
      <c r="JA396" s="422"/>
      <c r="JB396" s="422"/>
      <c r="JC396" s="422"/>
      <c r="JD396" s="422"/>
      <c r="JE396" s="422"/>
      <c r="JF396" s="422"/>
      <c r="JG396" s="422"/>
      <c r="JH396" s="422"/>
      <c r="JI396" s="422"/>
      <c r="JJ396" s="422"/>
      <c r="JK396" s="422"/>
      <c r="JL396" s="422"/>
      <c r="JM396" s="422"/>
      <c r="JN396" s="422"/>
      <c r="JO396" s="422"/>
    </row>
    <row r="397" spans="1:275" s="298" customFormat="1" ht="90" hidden="1" customHeight="1">
      <c r="A397" s="268" t="s">
        <v>1634</v>
      </c>
      <c r="B397" s="271" t="s">
        <v>904</v>
      </c>
      <c r="C397" s="270">
        <v>43812</v>
      </c>
      <c r="D397" s="328" t="s">
        <v>4308</v>
      </c>
      <c r="E397" s="268" t="s">
        <v>1027</v>
      </c>
      <c r="F397" s="322" t="s">
        <v>9113</v>
      </c>
      <c r="G397" s="427" t="s">
        <v>2703</v>
      </c>
      <c r="H397" s="427" t="s">
        <v>2707</v>
      </c>
      <c r="I397" s="427" t="s">
        <v>2708</v>
      </c>
      <c r="J397" s="428" t="s">
        <v>473</v>
      </c>
      <c r="K397" s="434">
        <v>1</v>
      </c>
      <c r="L397" s="834">
        <v>43864</v>
      </c>
      <c r="M397" s="834">
        <v>44561</v>
      </c>
      <c r="N397" s="275">
        <f t="shared" si="13"/>
        <v>48</v>
      </c>
      <c r="O397" s="391">
        <v>1</v>
      </c>
      <c r="P397" s="253" t="s">
        <v>48</v>
      </c>
      <c r="Q397" s="253"/>
      <c r="R397" s="44" t="s">
        <v>7338</v>
      </c>
      <c r="S397" s="387">
        <f t="shared" si="12"/>
        <v>253</v>
      </c>
      <c r="T397" s="402" t="s">
        <v>937</v>
      </c>
      <c r="U397" s="402" t="s">
        <v>937</v>
      </c>
      <c r="V397" s="402" t="s">
        <v>937</v>
      </c>
      <c r="W397" s="402" t="s">
        <v>937</v>
      </c>
      <c r="X397" s="402" t="s">
        <v>937</v>
      </c>
      <c r="Y397" s="402" t="s">
        <v>937</v>
      </c>
      <c r="Z397" s="402" t="s">
        <v>937</v>
      </c>
      <c r="AA397" s="44" t="s">
        <v>937</v>
      </c>
      <c r="AB397" s="44" t="s">
        <v>937</v>
      </c>
      <c r="AC397" s="44" t="s">
        <v>937</v>
      </c>
      <c r="AD397" s="44"/>
      <c r="AE397" s="44"/>
      <c r="AF397" s="44"/>
      <c r="AG397" s="44"/>
      <c r="AH397" s="44"/>
      <c r="AI397" s="44"/>
      <c r="AJ397" s="44"/>
      <c r="AK397" s="44" t="s">
        <v>7335</v>
      </c>
      <c r="AL397" s="44" t="s">
        <v>2744</v>
      </c>
      <c r="AM397" s="44" t="s">
        <v>7339</v>
      </c>
      <c r="AN397" s="311" t="s">
        <v>4058</v>
      </c>
      <c r="AO397" s="44" t="s">
        <v>7340</v>
      </c>
      <c r="AP397" s="273" t="s">
        <v>4273</v>
      </c>
      <c r="AQ397" s="44" t="s">
        <v>7341</v>
      </c>
      <c r="AR397" s="44" t="s">
        <v>1153</v>
      </c>
      <c r="AS397" s="44" t="s">
        <v>4297</v>
      </c>
      <c r="AT397" s="44" t="s">
        <v>1153</v>
      </c>
      <c r="AU397" s="44" t="s">
        <v>4297</v>
      </c>
      <c r="AV397" s="44" t="s">
        <v>1153</v>
      </c>
      <c r="AW397" s="44" t="s">
        <v>4297</v>
      </c>
      <c r="AX397" s="44" t="s">
        <v>1153</v>
      </c>
      <c r="AY397" s="44" t="s">
        <v>4297</v>
      </c>
      <c r="AZ397" s="269" t="s">
        <v>781</v>
      </c>
      <c r="BA397" s="336">
        <v>44580</v>
      </c>
      <c r="BB397" s="269" t="s">
        <v>903</v>
      </c>
      <c r="BC397" s="340"/>
      <c r="BD397" s="332"/>
      <c r="BE397" s="332"/>
      <c r="BF397" s="332"/>
      <c r="BG397" s="332"/>
      <c r="BH397" s="280" t="s">
        <v>956</v>
      </c>
      <c r="BI397" s="340"/>
      <c r="BJ397" s="340"/>
      <c r="BK397" s="422"/>
      <c r="BL397" s="422"/>
      <c r="BM397" s="422"/>
      <c r="BN397" s="422"/>
      <c r="BO397" s="141" t="s">
        <v>5348</v>
      </c>
      <c r="BP397" s="253" t="s">
        <v>5372</v>
      </c>
      <c r="BQ397" s="253"/>
      <c r="BR397" s="253"/>
      <c r="BS397" s="422"/>
      <c r="BT397" s="422"/>
      <c r="BU397" s="422"/>
      <c r="BV397" s="422"/>
      <c r="BW397" s="422"/>
      <c r="BX397" s="422"/>
      <c r="BY397" s="422"/>
      <c r="BZ397" s="422"/>
      <c r="CA397" s="422"/>
      <c r="CB397" s="422"/>
      <c r="CC397" s="422"/>
      <c r="CD397" s="422"/>
      <c r="CE397" s="422"/>
      <c r="CF397" s="422"/>
      <c r="CG397" s="422"/>
      <c r="CH397" s="422"/>
      <c r="CI397" s="422"/>
      <c r="CJ397" s="422"/>
      <c r="CK397" s="422"/>
      <c r="CL397" s="422"/>
      <c r="CM397" s="422"/>
      <c r="CN397" s="422"/>
      <c r="CO397" s="422"/>
      <c r="CP397" s="422"/>
      <c r="CQ397" s="422"/>
      <c r="CR397" s="422"/>
      <c r="CS397" s="422"/>
      <c r="CT397" s="422"/>
      <c r="CU397" s="422"/>
      <c r="CV397" s="422"/>
      <c r="CW397" s="422"/>
      <c r="CX397" s="422"/>
      <c r="CY397" s="422"/>
      <c r="CZ397" s="422"/>
      <c r="DA397" s="422"/>
      <c r="DB397" s="422"/>
      <c r="DC397" s="422"/>
      <c r="DD397" s="422"/>
      <c r="DE397" s="422"/>
      <c r="DF397" s="422"/>
      <c r="DG397" s="422"/>
      <c r="DH397" s="422"/>
      <c r="DI397" s="422"/>
      <c r="DJ397" s="422"/>
      <c r="DK397" s="422"/>
      <c r="DL397" s="422"/>
      <c r="DM397" s="422"/>
      <c r="DN397" s="422"/>
      <c r="DO397" s="422"/>
      <c r="DP397" s="422"/>
      <c r="DQ397" s="422"/>
      <c r="DR397" s="422"/>
      <c r="DS397" s="422"/>
      <c r="DT397" s="422"/>
      <c r="DU397" s="422"/>
      <c r="DV397" s="422"/>
      <c r="DW397" s="422"/>
      <c r="DX397" s="422"/>
      <c r="DY397" s="422"/>
      <c r="DZ397" s="422"/>
      <c r="EA397" s="422"/>
      <c r="EB397" s="422"/>
      <c r="EC397" s="422"/>
      <c r="ED397" s="422"/>
      <c r="EE397" s="422"/>
      <c r="EF397" s="422"/>
      <c r="EG397" s="422"/>
      <c r="EH397" s="422"/>
      <c r="EI397" s="422"/>
      <c r="EJ397" s="422"/>
      <c r="EK397" s="422"/>
      <c r="EL397" s="422"/>
      <c r="EM397" s="422"/>
      <c r="EN397" s="422"/>
      <c r="EO397" s="422"/>
      <c r="EP397" s="422"/>
      <c r="EQ397" s="422"/>
      <c r="ER397" s="422"/>
      <c r="ES397" s="422"/>
      <c r="ET397" s="422"/>
      <c r="EU397" s="422"/>
      <c r="EV397" s="422"/>
      <c r="EW397" s="422"/>
      <c r="EX397" s="422"/>
      <c r="EY397" s="422"/>
      <c r="EZ397" s="422"/>
      <c r="FA397" s="422"/>
      <c r="FB397" s="422"/>
      <c r="FC397" s="422"/>
      <c r="FD397" s="422"/>
      <c r="FE397" s="422"/>
      <c r="FF397" s="422"/>
      <c r="FG397" s="422"/>
      <c r="FH397" s="422"/>
      <c r="FI397" s="422"/>
      <c r="FJ397" s="422"/>
      <c r="FK397" s="422"/>
      <c r="FL397" s="422"/>
      <c r="FM397" s="422"/>
      <c r="FN397" s="422"/>
      <c r="FO397" s="422"/>
      <c r="FP397" s="422"/>
      <c r="FQ397" s="422"/>
      <c r="FR397" s="422"/>
      <c r="FS397" s="422"/>
      <c r="FT397" s="422"/>
      <c r="FU397" s="422"/>
      <c r="FV397" s="422"/>
      <c r="FW397" s="422"/>
      <c r="FX397" s="422"/>
      <c r="FY397" s="422"/>
      <c r="FZ397" s="422"/>
      <c r="GA397" s="422"/>
      <c r="GB397" s="422"/>
      <c r="GC397" s="422"/>
      <c r="GD397" s="422"/>
      <c r="GE397" s="422"/>
      <c r="GF397" s="422"/>
      <c r="GG397" s="422"/>
      <c r="GH397" s="422"/>
      <c r="GI397" s="422"/>
      <c r="GJ397" s="422"/>
      <c r="GK397" s="422"/>
      <c r="GL397" s="422"/>
      <c r="GM397" s="422"/>
      <c r="GN397" s="422"/>
      <c r="GO397" s="422"/>
      <c r="GP397" s="422"/>
      <c r="GQ397" s="422"/>
      <c r="GR397" s="422"/>
      <c r="GS397" s="422"/>
      <c r="GT397" s="422"/>
      <c r="GU397" s="422"/>
      <c r="GV397" s="422"/>
      <c r="GW397" s="422"/>
      <c r="GX397" s="422"/>
      <c r="GY397" s="422"/>
      <c r="GZ397" s="422"/>
      <c r="HA397" s="422"/>
      <c r="HB397" s="422"/>
      <c r="HC397" s="422"/>
      <c r="HD397" s="422"/>
      <c r="HE397" s="422"/>
      <c r="HF397" s="422"/>
      <c r="HG397" s="422"/>
      <c r="HH397" s="422"/>
      <c r="HI397" s="422"/>
      <c r="HJ397" s="422"/>
      <c r="HK397" s="422"/>
      <c r="HL397" s="422"/>
      <c r="HM397" s="422"/>
      <c r="HN397" s="422"/>
      <c r="HO397" s="422"/>
      <c r="HP397" s="422"/>
      <c r="HQ397" s="422"/>
      <c r="HR397" s="422"/>
      <c r="HS397" s="422"/>
      <c r="HT397" s="422"/>
      <c r="HU397" s="422"/>
      <c r="HV397" s="422"/>
      <c r="HW397" s="422"/>
      <c r="HX397" s="422"/>
      <c r="HY397" s="422"/>
      <c r="HZ397" s="422"/>
      <c r="IA397" s="422"/>
      <c r="IB397" s="422"/>
      <c r="IC397" s="422"/>
      <c r="ID397" s="422"/>
      <c r="IE397" s="422"/>
      <c r="IF397" s="422"/>
      <c r="IG397" s="422"/>
      <c r="IH397" s="422"/>
      <c r="II397" s="422"/>
      <c r="IJ397" s="422"/>
      <c r="IK397" s="422"/>
      <c r="IL397" s="422"/>
      <c r="IM397" s="422"/>
      <c r="IN397" s="422"/>
      <c r="IO397" s="422"/>
      <c r="IP397" s="422"/>
      <c r="IQ397" s="422"/>
      <c r="IR397" s="422"/>
      <c r="IS397" s="422"/>
      <c r="IT397" s="422"/>
      <c r="IU397" s="422"/>
      <c r="IV397" s="422"/>
      <c r="IW397" s="422"/>
      <c r="IX397" s="422"/>
      <c r="IY397" s="422"/>
      <c r="IZ397" s="422"/>
      <c r="JA397" s="422"/>
      <c r="JB397" s="422"/>
      <c r="JC397" s="422"/>
      <c r="JD397" s="422"/>
      <c r="JE397" s="422"/>
      <c r="JF397" s="422"/>
      <c r="JG397" s="422"/>
      <c r="JH397" s="422"/>
      <c r="JI397" s="422"/>
      <c r="JJ397" s="422"/>
      <c r="JK397" s="422"/>
      <c r="JL397" s="422"/>
      <c r="JM397" s="422"/>
      <c r="JN397" s="422"/>
      <c r="JO397" s="422"/>
    </row>
    <row r="398" spans="1:275" s="298" customFormat="1" ht="90" hidden="1" customHeight="1">
      <c r="A398" s="342" t="s">
        <v>1635</v>
      </c>
      <c r="B398" s="253" t="s">
        <v>904</v>
      </c>
      <c r="C398" s="328">
        <v>43812</v>
      </c>
      <c r="D398" s="328" t="s">
        <v>4308</v>
      </c>
      <c r="E398" s="342" t="s">
        <v>1025</v>
      </c>
      <c r="F398" s="322" t="s">
        <v>7342</v>
      </c>
      <c r="G398" s="322" t="s">
        <v>847</v>
      </c>
      <c r="H398" s="322" t="s">
        <v>848</v>
      </c>
      <c r="I398" s="325" t="s">
        <v>849</v>
      </c>
      <c r="J398" s="432" t="s">
        <v>850</v>
      </c>
      <c r="K398" s="423">
        <v>1</v>
      </c>
      <c r="L398" s="833">
        <v>43864</v>
      </c>
      <c r="M398" s="833">
        <v>44104</v>
      </c>
      <c r="N398" s="275">
        <f t="shared" si="13"/>
        <v>35</v>
      </c>
      <c r="O398" s="389">
        <v>1</v>
      </c>
      <c r="P398" s="253" t="s">
        <v>48</v>
      </c>
      <c r="Q398" s="253" t="s">
        <v>898</v>
      </c>
      <c r="R398" s="44" t="s">
        <v>7343</v>
      </c>
      <c r="S398" s="387">
        <f t="shared" si="12"/>
        <v>228</v>
      </c>
      <c r="T398" s="402" t="s">
        <v>937</v>
      </c>
      <c r="U398" s="402" t="s">
        <v>937</v>
      </c>
      <c r="V398" s="402" t="s">
        <v>937</v>
      </c>
      <c r="W398" s="402" t="s">
        <v>937</v>
      </c>
      <c r="X398" s="402" t="s">
        <v>937</v>
      </c>
      <c r="Y398" s="402" t="s">
        <v>937</v>
      </c>
      <c r="Z398" s="402" t="s">
        <v>937</v>
      </c>
      <c r="AA398" s="44" t="s">
        <v>937</v>
      </c>
      <c r="AB398" s="44" t="s">
        <v>937</v>
      </c>
      <c r="AC398" s="44" t="s">
        <v>937</v>
      </c>
      <c r="AD398" s="44" t="s">
        <v>1161</v>
      </c>
      <c r="AE398" s="44" t="s">
        <v>7344</v>
      </c>
      <c r="AF398" s="425" t="s">
        <v>9115</v>
      </c>
      <c r="AG398" s="44" t="s">
        <v>7345</v>
      </c>
      <c r="AH398" s="44" t="s">
        <v>9116</v>
      </c>
      <c r="AI398" s="44" t="s">
        <v>7346</v>
      </c>
      <c r="AJ398" s="44" t="s">
        <v>2212</v>
      </c>
      <c r="AK398" s="44" t="s">
        <v>2212</v>
      </c>
      <c r="AL398" s="44" t="s">
        <v>7347</v>
      </c>
      <c r="AM398" s="44" t="s">
        <v>2212</v>
      </c>
      <c r="AN398" s="44" t="s">
        <v>2622</v>
      </c>
      <c r="AO398" s="44" t="s">
        <v>2212</v>
      </c>
      <c r="AP398" s="44" t="s">
        <v>1153</v>
      </c>
      <c r="AQ398" s="44" t="s">
        <v>2212</v>
      </c>
      <c r="AR398" s="44" t="s">
        <v>1153</v>
      </c>
      <c r="AS398" s="44" t="s">
        <v>2212</v>
      </c>
      <c r="AT398" s="44" t="s">
        <v>1153</v>
      </c>
      <c r="AU398" s="44" t="s">
        <v>2212</v>
      </c>
      <c r="AV398" s="44" t="s">
        <v>1153</v>
      </c>
      <c r="AW398" s="44" t="s">
        <v>2212</v>
      </c>
      <c r="AX398" s="44" t="s">
        <v>1153</v>
      </c>
      <c r="AY398" s="44" t="s">
        <v>2212</v>
      </c>
      <c r="AZ398" s="269" t="s">
        <v>781</v>
      </c>
      <c r="BA398" s="336">
        <v>44126</v>
      </c>
      <c r="BB398" s="269" t="s">
        <v>903</v>
      </c>
      <c r="BC398" s="340"/>
      <c r="BD398" s="332"/>
      <c r="BE398" s="332"/>
      <c r="BF398" s="332"/>
      <c r="BG398" s="332"/>
      <c r="BH398" s="280" t="s">
        <v>956</v>
      </c>
      <c r="BI398" s="340"/>
      <c r="BJ398" s="340"/>
      <c r="BK398" s="422"/>
      <c r="BL398" s="422"/>
      <c r="BM398" s="422"/>
      <c r="BN398" s="422"/>
      <c r="BO398" s="399" t="s">
        <v>5348</v>
      </c>
      <c r="BP398" s="399" t="s">
        <v>5373</v>
      </c>
      <c r="BQ398" s="384" t="s">
        <v>5374</v>
      </c>
      <c r="BR398" s="384"/>
      <c r="BS398" s="422"/>
      <c r="BT398" s="422"/>
      <c r="BU398" s="422"/>
      <c r="BV398" s="422"/>
      <c r="BW398" s="422"/>
      <c r="BX398" s="422"/>
      <c r="BY398" s="422"/>
      <c r="BZ398" s="422"/>
      <c r="CA398" s="422"/>
      <c r="CB398" s="422"/>
      <c r="CC398" s="422"/>
      <c r="CD398" s="422"/>
      <c r="CE398" s="422"/>
      <c r="CF398" s="422"/>
      <c r="CG398" s="422"/>
      <c r="CH398" s="422"/>
      <c r="CI398" s="422"/>
      <c r="CJ398" s="422"/>
      <c r="CK398" s="422"/>
      <c r="CL398" s="422"/>
      <c r="CM398" s="422"/>
      <c r="CN398" s="422"/>
      <c r="CO398" s="422"/>
      <c r="CP398" s="422"/>
      <c r="CQ398" s="422"/>
      <c r="CR398" s="422"/>
      <c r="CS398" s="422"/>
      <c r="CT398" s="422"/>
      <c r="CU398" s="422"/>
      <c r="CV398" s="422"/>
      <c r="CW398" s="422"/>
      <c r="CX398" s="422"/>
      <c r="CY398" s="422"/>
      <c r="CZ398" s="422"/>
      <c r="DA398" s="422"/>
      <c r="DB398" s="422"/>
      <c r="DC398" s="422"/>
      <c r="DD398" s="422"/>
      <c r="DE398" s="422"/>
      <c r="DF398" s="422"/>
      <c r="DG398" s="422"/>
      <c r="DH398" s="422"/>
      <c r="DI398" s="422"/>
      <c r="DJ398" s="422"/>
      <c r="DK398" s="422"/>
      <c r="DL398" s="422"/>
      <c r="DM398" s="422"/>
      <c r="DN398" s="422"/>
      <c r="DO398" s="422"/>
      <c r="DP398" s="422"/>
      <c r="DQ398" s="422"/>
      <c r="DR398" s="422"/>
      <c r="DS398" s="422"/>
      <c r="DT398" s="422"/>
      <c r="DU398" s="422"/>
      <c r="DV398" s="422"/>
      <c r="DW398" s="422"/>
      <c r="DX398" s="422"/>
      <c r="DY398" s="422"/>
      <c r="DZ398" s="422"/>
      <c r="EA398" s="422"/>
      <c r="EB398" s="422"/>
      <c r="EC398" s="422"/>
      <c r="ED398" s="422"/>
      <c r="EE398" s="422"/>
      <c r="EF398" s="422"/>
      <c r="EG398" s="422"/>
      <c r="EH398" s="422"/>
      <c r="EI398" s="422"/>
      <c r="EJ398" s="422"/>
      <c r="EK398" s="422"/>
      <c r="EL398" s="422"/>
      <c r="EM398" s="422"/>
      <c r="EN398" s="422"/>
      <c r="EO398" s="422"/>
      <c r="EP398" s="422"/>
      <c r="EQ398" s="422"/>
      <c r="ER398" s="422"/>
      <c r="ES398" s="422"/>
      <c r="ET398" s="422"/>
      <c r="EU398" s="422"/>
      <c r="EV398" s="422"/>
      <c r="EW398" s="422"/>
      <c r="EX398" s="422"/>
      <c r="EY398" s="422"/>
      <c r="EZ398" s="422"/>
      <c r="FA398" s="422"/>
      <c r="FB398" s="422"/>
      <c r="FC398" s="422"/>
      <c r="FD398" s="422"/>
      <c r="FE398" s="422"/>
      <c r="FF398" s="422"/>
      <c r="FG398" s="422"/>
      <c r="FH398" s="422"/>
      <c r="FI398" s="422"/>
      <c r="FJ398" s="422"/>
      <c r="FK398" s="422"/>
      <c r="FL398" s="422"/>
      <c r="FM398" s="422"/>
      <c r="FN398" s="422"/>
      <c r="FO398" s="422"/>
      <c r="FP398" s="422"/>
      <c r="FQ398" s="422"/>
      <c r="FR398" s="422"/>
      <c r="FS398" s="422"/>
      <c r="FT398" s="422"/>
      <c r="FU398" s="422"/>
      <c r="FV398" s="422"/>
      <c r="FW398" s="422"/>
      <c r="FX398" s="422"/>
      <c r="FY398" s="422"/>
      <c r="FZ398" s="422"/>
      <c r="GA398" s="422"/>
      <c r="GB398" s="422"/>
      <c r="GC398" s="422"/>
      <c r="GD398" s="422"/>
      <c r="GE398" s="422"/>
      <c r="GF398" s="422"/>
      <c r="GG398" s="422"/>
      <c r="GH398" s="422"/>
      <c r="GI398" s="422"/>
      <c r="GJ398" s="422"/>
      <c r="GK398" s="422"/>
      <c r="GL398" s="422"/>
      <c r="GM398" s="422"/>
      <c r="GN398" s="422"/>
      <c r="GO398" s="422"/>
      <c r="GP398" s="422"/>
      <c r="GQ398" s="422"/>
      <c r="GR398" s="422"/>
      <c r="GS398" s="422"/>
      <c r="GT398" s="422"/>
      <c r="GU398" s="422"/>
      <c r="GV398" s="422"/>
      <c r="GW398" s="422"/>
      <c r="GX398" s="422"/>
      <c r="GY398" s="422"/>
      <c r="GZ398" s="422"/>
      <c r="HA398" s="422"/>
      <c r="HB398" s="422"/>
      <c r="HC398" s="422"/>
      <c r="HD398" s="422"/>
      <c r="HE398" s="422"/>
      <c r="HF398" s="422"/>
      <c r="HG398" s="422"/>
      <c r="HH398" s="422"/>
      <c r="HI398" s="422"/>
      <c r="HJ398" s="422"/>
      <c r="HK398" s="422"/>
      <c r="HL398" s="422"/>
      <c r="HM398" s="422"/>
      <c r="HN398" s="422"/>
      <c r="HO398" s="422"/>
      <c r="HP398" s="422"/>
      <c r="HQ398" s="422"/>
      <c r="HR398" s="422"/>
      <c r="HS398" s="422"/>
      <c r="HT398" s="422"/>
      <c r="HU398" s="422"/>
      <c r="HV398" s="422"/>
      <c r="HW398" s="422"/>
      <c r="HX398" s="422"/>
      <c r="HY398" s="422"/>
      <c r="HZ398" s="422"/>
      <c r="IA398" s="422"/>
      <c r="IB398" s="422"/>
      <c r="IC398" s="422"/>
      <c r="ID398" s="422"/>
      <c r="IE398" s="422"/>
      <c r="IF398" s="422"/>
      <c r="IG398" s="422"/>
      <c r="IH398" s="422"/>
      <c r="II398" s="422"/>
      <c r="IJ398" s="422"/>
      <c r="IK398" s="422"/>
      <c r="IL398" s="422"/>
      <c r="IM398" s="422"/>
      <c r="IN398" s="422"/>
      <c r="IO398" s="422"/>
      <c r="IP398" s="422"/>
      <c r="IQ398" s="422"/>
      <c r="IR398" s="422"/>
      <c r="IS398" s="422"/>
      <c r="IT398" s="422"/>
      <c r="IU398" s="422"/>
      <c r="IV398" s="422"/>
      <c r="IW398" s="422"/>
      <c r="IX398" s="422"/>
      <c r="IY398" s="422"/>
      <c r="IZ398" s="422"/>
      <c r="JA398" s="422"/>
      <c r="JB398" s="422"/>
      <c r="JC398" s="422"/>
      <c r="JD398" s="422"/>
      <c r="JE398" s="422"/>
      <c r="JF398" s="422"/>
      <c r="JG398" s="422"/>
      <c r="JH398" s="422"/>
      <c r="JI398" s="422"/>
      <c r="JJ398" s="422"/>
      <c r="JK398" s="422"/>
      <c r="JL398" s="422"/>
      <c r="JM398" s="422"/>
      <c r="JN398" s="422"/>
      <c r="JO398" s="422"/>
    </row>
    <row r="399" spans="1:275" s="298" customFormat="1" ht="90" hidden="1" customHeight="1">
      <c r="A399" s="268" t="s">
        <v>1636</v>
      </c>
      <c r="B399" s="271" t="s">
        <v>904</v>
      </c>
      <c r="C399" s="270">
        <v>43812</v>
      </c>
      <c r="D399" s="328" t="s">
        <v>4308</v>
      </c>
      <c r="E399" s="268" t="s">
        <v>1025</v>
      </c>
      <c r="F399" s="322" t="s">
        <v>7342</v>
      </c>
      <c r="G399" s="322" t="s">
        <v>847</v>
      </c>
      <c r="H399" s="322" t="s">
        <v>907</v>
      </c>
      <c r="I399" s="322" t="s">
        <v>851</v>
      </c>
      <c r="J399" s="432" t="s">
        <v>852</v>
      </c>
      <c r="K399" s="426">
        <v>1</v>
      </c>
      <c r="L399" s="835">
        <v>44105</v>
      </c>
      <c r="M399" s="835">
        <v>44530</v>
      </c>
      <c r="N399" s="275">
        <f t="shared" si="13"/>
        <v>9</v>
      </c>
      <c r="O399" s="391">
        <v>1</v>
      </c>
      <c r="P399" s="253" t="s">
        <v>48</v>
      </c>
      <c r="Q399" s="327"/>
      <c r="R399" s="44" t="s">
        <v>7348</v>
      </c>
      <c r="S399" s="387">
        <f t="shared" si="12"/>
        <v>180</v>
      </c>
      <c r="T399" s="402" t="s">
        <v>937</v>
      </c>
      <c r="U399" s="402" t="s">
        <v>937</v>
      </c>
      <c r="V399" s="402" t="s">
        <v>937</v>
      </c>
      <c r="W399" s="402" t="s">
        <v>937</v>
      </c>
      <c r="X399" s="402" t="s">
        <v>937</v>
      </c>
      <c r="Y399" s="402" t="s">
        <v>937</v>
      </c>
      <c r="Z399" s="402" t="s">
        <v>937</v>
      </c>
      <c r="AA399" s="44" t="s">
        <v>937</v>
      </c>
      <c r="AB399" s="44" t="s">
        <v>937</v>
      </c>
      <c r="AC399" s="44" t="s">
        <v>937</v>
      </c>
      <c r="AD399" s="44" t="s">
        <v>952</v>
      </c>
      <c r="AE399" s="44" t="s">
        <v>7349</v>
      </c>
      <c r="AF399" s="44" t="s">
        <v>7350</v>
      </c>
      <c r="AG399" s="44" t="s">
        <v>7351</v>
      </c>
      <c r="AH399" s="44" t="s">
        <v>1867</v>
      </c>
      <c r="AI399" s="329" t="s">
        <v>7352</v>
      </c>
      <c r="AJ399" s="329" t="s">
        <v>1867</v>
      </c>
      <c r="AK399" s="44" t="s">
        <v>7353</v>
      </c>
      <c r="AL399" s="44" t="s">
        <v>2745</v>
      </c>
      <c r="AM399" s="44" t="s">
        <v>7354</v>
      </c>
      <c r="AN399" s="292" t="s">
        <v>9117</v>
      </c>
      <c r="AO399" s="44" t="s">
        <v>7355</v>
      </c>
      <c r="AP399" s="44" t="s">
        <v>1153</v>
      </c>
      <c r="AQ399" s="44" t="s">
        <v>4300</v>
      </c>
      <c r="AR399" s="44" t="s">
        <v>1153</v>
      </c>
      <c r="AS399" s="44" t="s">
        <v>4300</v>
      </c>
      <c r="AT399" s="44" t="s">
        <v>1153</v>
      </c>
      <c r="AU399" s="44" t="s">
        <v>4300</v>
      </c>
      <c r="AV399" s="44" t="s">
        <v>1153</v>
      </c>
      <c r="AW399" s="44" t="s">
        <v>4300</v>
      </c>
      <c r="AX399" s="44" t="s">
        <v>1153</v>
      </c>
      <c r="AY399" s="44" t="s">
        <v>4300</v>
      </c>
      <c r="AZ399" s="269" t="s">
        <v>3069</v>
      </c>
      <c r="BA399" s="336">
        <v>44487</v>
      </c>
      <c r="BB399" s="269" t="s">
        <v>903</v>
      </c>
      <c r="BC399" s="340"/>
      <c r="BD399" s="332"/>
      <c r="BE399" s="332"/>
      <c r="BF399" s="332"/>
      <c r="BG399" s="332"/>
      <c r="BH399" s="280" t="s">
        <v>956</v>
      </c>
      <c r="BI399" s="340"/>
      <c r="BJ399" s="340"/>
      <c r="BK399" s="422"/>
      <c r="BL399" s="422"/>
      <c r="BM399" s="422"/>
      <c r="BN399" s="422"/>
      <c r="BO399" s="141" t="s">
        <v>5348</v>
      </c>
      <c r="BP399" s="141" t="s">
        <v>5373</v>
      </c>
      <c r="BQ399" s="253" t="s">
        <v>5374</v>
      </c>
      <c r="BR399" s="327"/>
      <c r="BS399" s="422"/>
      <c r="BT399" s="422"/>
      <c r="BU399" s="422"/>
      <c r="BV399" s="422"/>
      <c r="BW399" s="422"/>
      <c r="BX399" s="422"/>
      <c r="BY399" s="422"/>
      <c r="BZ399" s="422"/>
      <c r="CA399" s="422"/>
      <c r="CB399" s="422"/>
      <c r="CC399" s="422"/>
      <c r="CD399" s="422"/>
      <c r="CE399" s="422"/>
      <c r="CF399" s="422"/>
      <c r="CG399" s="422"/>
      <c r="CH399" s="422"/>
      <c r="CI399" s="422"/>
      <c r="CJ399" s="422"/>
      <c r="CK399" s="422"/>
      <c r="CL399" s="422"/>
      <c r="CM399" s="422"/>
      <c r="CN399" s="422"/>
      <c r="CO399" s="422"/>
      <c r="CP399" s="422"/>
      <c r="CQ399" s="422"/>
      <c r="CR399" s="422"/>
      <c r="CS399" s="422"/>
      <c r="CT399" s="422"/>
      <c r="CU399" s="422"/>
      <c r="CV399" s="422"/>
      <c r="CW399" s="422"/>
      <c r="CX399" s="422"/>
      <c r="CY399" s="422"/>
      <c r="CZ399" s="422"/>
      <c r="DA399" s="422"/>
      <c r="DB399" s="422"/>
      <c r="DC399" s="422"/>
      <c r="DD399" s="422"/>
      <c r="DE399" s="422"/>
      <c r="DF399" s="422"/>
      <c r="DG399" s="422"/>
      <c r="DH399" s="422"/>
      <c r="DI399" s="422"/>
      <c r="DJ399" s="422"/>
      <c r="DK399" s="422"/>
      <c r="DL399" s="422"/>
      <c r="DM399" s="422"/>
      <c r="DN399" s="422"/>
      <c r="DO399" s="422"/>
      <c r="DP399" s="422"/>
      <c r="DQ399" s="422"/>
      <c r="DR399" s="422"/>
      <c r="DS399" s="422"/>
      <c r="DT399" s="422"/>
      <c r="DU399" s="422"/>
      <c r="DV399" s="422"/>
      <c r="DW399" s="422"/>
      <c r="DX399" s="422"/>
      <c r="DY399" s="422"/>
      <c r="DZ399" s="422"/>
      <c r="EA399" s="422"/>
      <c r="EB399" s="422"/>
      <c r="EC399" s="422"/>
      <c r="ED399" s="422"/>
      <c r="EE399" s="422"/>
      <c r="EF399" s="422"/>
      <c r="EG399" s="422"/>
      <c r="EH399" s="422"/>
      <c r="EI399" s="422"/>
      <c r="EJ399" s="422"/>
      <c r="EK399" s="422"/>
      <c r="EL399" s="422"/>
      <c r="EM399" s="422"/>
      <c r="EN399" s="422"/>
      <c r="EO399" s="422"/>
      <c r="EP399" s="422"/>
      <c r="EQ399" s="422"/>
      <c r="ER399" s="422"/>
      <c r="ES399" s="422"/>
      <c r="ET399" s="422"/>
      <c r="EU399" s="422"/>
      <c r="EV399" s="422"/>
      <c r="EW399" s="422"/>
      <c r="EX399" s="422"/>
      <c r="EY399" s="422"/>
      <c r="EZ399" s="422"/>
      <c r="FA399" s="422"/>
      <c r="FB399" s="422"/>
      <c r="FC399" s="422"/>
      <c r="FD399" s="422"/>
      <c r="FE399" s="422"/>
      <c r="FF399" s="422"/>
      <c r="FG399" s="422"/>
      <c r="FH399" s="422"/>
      <c r="FI399" s="422"/>
      <c r="FJ399" s="422"/>
      <c r="FK399" s="422"/>
      <c r="FL399" s="422"/>
      <c r="FM399" s="422"/>
      <c r="FN399" s="422"/>
      <c r="FO399" s="422"/>
      <c r="FP399" s="422"/>
      <c r="FQ399" s="422"/>
      <c r="FR399" s="422"/>
      <c r="FS399" s="422"/>
      <c r="FT399" s="422"/>
      <c r="FU399" s="422"/>
      <c r="FV399" s="422"/>
      <c r="FW399" s="422"/>
      <c r="FX399" s="422"/>
      <c r="FY399" s="422"/>
      <c r="FZ399" s="422"/>
      <c r="GA399" s="422"/>
      <c r="GB399" s="422"/>
      <c r="GC399" s="422"/>
      <c r="GD399" s="422"/>
      <c r="GE399" s="422"/>
      <c r="GF399" s="422"/>
      <c r="GG399" s="422"/>
      <c r="GH399" s="422"/>
      <c r="GI399" s="422"/>
      <c r="GJ399" s="422"/>
      <c r="GK399" s="422"/>
      <c r="GL399" s="422"/>
      <c r="GM399" s="422"/>
      <c r="GN399" s="422"/>
      <c r="GO399" s="422"/>
      <c r="GP399" s="422"/>
      <c r="GQ399" s="422"/>
      <c r="GR399" s="422"/>
      <c r="GS399" s="422"/>
      <c r="GT399" s="422"/>
      <c r="GU399" s="422"/>
      <c r="GV399" s="422"/>
      <c r="GW399" s="422"/>
      <c r="GX399" s="422"/>
      <c r="GY399" s="422"/>
      <c r="GZ399" s="422"/>
      <c r="HA399" s="422"/>
      <c r="HB399" s="422"/>
      <c r="HC399" s="422"/>
      <c r="HD399" s="422"/>
      <c r="HE399" s="422"/>
      <c r="HF399" s="422"/>
      <c r="HG399" s="422"/>
      <c r="HH399" s="422"/>
      <c r="HI399" s="422"/>
      <c r="HJ399" s="422"/>
      <c r="HK399" s="422"/>
      <c r="HL399" s="422"/>
      <c r="HM399" s="422"/>
      <c r="HN399" s="422"/>
      <c r="HO399" s="422"/>
      <c r="HP399" s="422"/>
      <c r="HQ399" s="422"/>
      <c r="HR399" s="422"/>
      <c r="HS399" s="422"/>
      <c r="HT399" s="422"/>
      <c r="HU399" s="422"/>
      <c r="HV399" s="422"/>
      <c r="HW399" s="422"/>
      <c r="HX399" s="422"/>
      <c r="HY399" s="422"/>
      <c r="HZ399" s="422"/>
      <c r="IA399" s="422"/>
      <c r="IB399" s="422"/>
      <c r="IC399" s="422"/>
      <c r="ID399" s="422"/>
      <c r="IE399" s="422"/>
      <c r="IF399" s="422"/>
      <c r="IG399" s="422"/>
      <c r="IH399" s="422"/>
      <c r="II399" s="422"/>
      <c r="IJ399" s="422"/>
      <c r="IK399" s="422"/>
      <c r="IL399" s="422"/>
      <c r="IM399" s="422"/>
      <c r="IN399" s="422"/>
      <c r="IO399" s="422"/>
      <c r="IP399" s="422"/>
      <c r="IQ399" s="422"/>
      <c r="IR399" s="422"/>
      <c r="IS399" s="422"/>
      <c r="IT399" s="422"/>
      <c r="IU399" s="422"/>
      <c r="IV399" s="422"/>
      <c r="IW399" s="422"/>
      <c r="IX399" s="422"/>
      <c r="IY399" s="422"/>
      <c r="IZ399" s="422"/>
      <c r="JA399" s="422"/>
      <c r="JB399" s="422"/>
      <c r="JC399" s="422"/>
      <c r="JD399" s="422"/>
      <c r="JE399" s="422"/>
      <c r="JF399" s="422"/>
      <c r="JG399" s="422"/>
      <c r="JH399" s="422"/>
      <c r="JI399" s="422"/>
      <c r="JJ399" s="422"/>
      <c r="JK399" s="422"/>
      <c r="JL399" s="422"/>
      <c r="JM399" s="422"/>
      <c r="JN399" s="422"/>
      <c r="JO399" s="422"/>
    </row>
    <row r="400" spans="1:275" s="298" customFormat="1" ht="90" hidden="1" customHeight="1">
      <c r="A400" s="342" t="s">
        <v>1637</v>
      </c>
      <c r="B400" s="253" t="s">
        <v>904</v>
      </c>
      <c r="C400" s="328">
        <v>43812</v>
      </c>
      <c r="D400" s="328" t="s">
        <v>4308</v>
      </c>
      <c r="E400" s="342" t="s">
        <v>1114</v>
      </c>
      <c r="F400" s="325" t="s">
        <v>7356</v>
      </c>
      <c r="G400" s="325" t="s">
        <v>853</v>
      </c>
      <c r="H400" s="325" t="s">
        <v>854</v>
      </c>
      <c r="I400" s="325" t="s">
        <v>855</v>
      </c>
      <c r="J400" s="401" t="s">
        <v>856</v>
      </c>
      <c r="K400" s="423">
        <v>791</v>
      </c>
      <c r="L400" s="833">
        <v>43864</v>
      </c>
      <c r="M400" s="833">
        <v>44165</v>
      </c>
      <c r="N400" s="275">
        <f t="shared" si="13"/>
        <v>43</v>
      </c>
      <c r="O400" s="389">
        <v>791</v>
      </c>
      <c r="P400" s="253" t="s">
        <v>48</v>
      </c>
      <c r="Q400" s="327"/>
      <c r="R400" s="44" t="s">
        <v>7357</v>
      </c>
      <c r="S400" s="387">
        <f t="shared" si="12"/>
        <v>235</v>
      </c>
      <c r="T400" s="402" t="s">
        <v>937</v>
      </c>
      <c r="U400" s="402" t="s">
        <v>937</v>
      </c>
      <c r="V400" s="402" t="s">
        <v>937</v>
      </c>
      <c r="W400" s="402" t="s">
        <v>937</v>
      </c>
      <c r="X400" s="402" t="s">
        <v>937</v>
      </c>
      <c r="Y400" s="402" t="s">
        <v>937</v>
      </c>
      <c r="Z400" s="402" t="s">
        <v>937</v>
      </c>
      <c r="AA400" s="44" t="s">
        <v>937</v>
      </c>
      <c r="AB400" s="44" t="s">
        <v>937</v>
      </c>
      <c r="AC400" s="44" t="s">
        <v>937</v>
      </c>
      <c r="AD400" s="44" t="s">
        <v>1161</v>
      </c>
      <c r="AE400" s="44" t="s">
        <v>7358</v>
      </c>
      <c r="AF400" s="425" t="s">
        <v>7359</v>
      </c>
      <c r="AG400" s="44" t="s">
        <v>7360</v>
      </c>
      <c r="AH400" s="44" t="s">
        <v>1868</v>
      </c>
      <c r="AI400" s="44" t="s">
        <v>7361</v>
      </c>
      <c r="AJ400" s="44" t="s">
        <v>9118</v>
      </c>
      <c r="AK400" s="44" t="s">
        <v>7362</v>
      </c>
      <c r="AL400" s="44" t="s">
        <v>2746</v>
      </c>
      <c r="AM400" s="435" t="s">
        <v>7363</v>
      </c>
      <c r="AN400" s="44" t="s">
        <v>2622</v>
      </c>
      <c r="AO400" s="44" t="s">
        <v>3802</v>
      </c>
      <c r="AP400" s="44" t="s">
        <v>1153</v>
      </c>
      <c r="AQ400" s="44" t="s">
        <v>3802</v>
      </c>
      <c r="AR400" s="44" t="s">
        <v>1153</v>
      </c>
      <c r="AS400" s="44" t="s">
        <v>3802</v>
      </c>
      <c r="AT400" s="44" t="s">
        <v>1153</v>
      </c>
      <c r="AU400" s="44" t="s">
        <v>3802</v>
      </c>
      <c r="AV400" s="44" t="s">
        <v>1153</v>
      </c>
      <c r="AW400" s="44" t="s">
        <v>3802</v>
      </c>
      <c r="AX400" s="44" t="s">
        <v>1153</v>
      </c>
      <c r="AY400" s="44" t="s">
        <v>3802</v>
      </c>
      <c r="AZ400" s="269" t="s">
        <v>902</v>
      </c>
      <c r="BA400" s="336">
        <v>44316</v>
      </c>
      <c r="BB400" s="269" t="s">
        <v>903</v>
      </c>
      <c r="BC400" s="340"/>
      <c r="BD400" s="332"/>
      <c r="BE400" s="332"/>
      <c r="BF400" s="332"/>
      <c r="BG400" s="332"/>
      <c r="BH400" s="280" t="s">
        <v>956</v>
      </c>
      <c r="BI400" s="340"/>
      <c r="BJ400" s="340"/>
      <c r="BK400" s="422"/>
      <c r="BL400" s="422"/>
      <c r="BM400" s="422"/>
      <c r="BN400" s="422"/>
      <c r="BO400" s="141" t="s">
        <v>5348</v>
      </c>
      <c r="BP400" s="253" t="s">
        <v>5349</v>
      </c>
      <c r="BQ400" s="253" t="s">
        <v>5375</v>
      </c>
      <c r="BR400" s="253"/>
      <c r="BS400" s="422"/>
      <c r="BT400" s="422"/>
      <c r="BU400" s="422"/>
      <c r="BV400" s="422"/>
      <c r="BW400" s="422"/>
      <c r="BX400" s="422"/>
      <c r="BY400" s="422"/>
      <c r="BZ400" s="422"/>
      <c r="CA400" s="422"/>
      <c r="CB400" s="422"/>
      <c r="CC400" s="422"/>
      <c r="CD400" s="422"/>
      <c r="CE400" s="422"/>
      <c r="CF400" s="422"/>
      <c r="CG400" s="422"/>
      <c r="CH400" s="422"/>
      <c r="CI400" s="422"/>
      <c r="CJ400" s="422"/>
      <c r="CK400" s="422"/>
      <c r="CL400" s="422"/>
      <c r="CM400" s="422"/>
      <c r="CN400" s="422"/>
      <c r="CO400" s="422"/>
      <c r="CP400" s="422"/>
      <c r="CQ400" s="422"/>
      <c r="CR400" s="422"/>
      <c r="CS400" s="422"/>
      <c r="CT400" s="422"/>
      <c r="CU400" s="422"/>
      <c r="CV400" s="422"/>
      <c r="CW400" s="422"/>
      <c r="CX400" s="422"/>
      <c r="CY400" s="422"/>
      <c r="CZ400" s="422"/>
      <c r="DA400" s="422"/>
      <c r="DB400" s="422"/>
      <c r="DC400" s="422"/>
      <c r="DD400" s="422"/>
      <c r="DE400" s="422"/>
      <c r="DF400" s="422"/>
      <c r="DG400" s="422"/>
      <c r="DH400" s="422"/>
      <c r="DI400" s="422"/>
      <c r="DJ400" s="422"/>
      <c r="DK400" s="422"/>
      <c r="DL400" s="422"/>
      <c r="DM400" s="422"/>
      <c r="DN400" s="422"/>
      <c r="DO400" s="422"/>
      <c r="DP400" s="422"/>
      <c r="DQ400" s="422"/>
      <c r="DR400" s="422"/>
      <c r="DS400" s="422"/>
      <c r="DT400" s="422"/>
      <c r="DU400" s="422"/>
      <c r="DV400" s="422"/>
      <c r="DW400" s="422"/>
      <c r="DX400" s="422"/>
      <c r="DY400" s="422"/>
      <c r="DZ400" s="422"/>
      <c r="EA400" s="422"/>
      <c r="EB400" s="422"/>
      <c r="EC400" s="422"/>
      <c r="ED400" s="422"/>
      <c r="EE400" s="422"/>
      <c r="EF400" s="422"/>
      <c r="EG400" s="422"/>
      <c r="EH400" s="422"/>
      <c r="EI400" s="422"/>
      <c r="EJ400" s="422"/>
      <c r="EK400" s="422"/>
      <c r="EL400" s="422"/>
      <c r="EM400" s="422"/>
      <c r="EN400" s="422"/>
      <c r="EO400" s="422"/>
      <c r="EP400" s="422"/>
      <c r="EQ400" s="422"/>
      <c r="ER400" s="422"/>
      <c r="ES400" s="422"/>
      <c r="ET400" s="422"/>
      <c r="EU400" s="422"/>
      <c r="EV400" s="422"/>
      <c r="EW400" s="422"/>
      <c r="EX400" s="422"/>
      <c r="EY400" s="422"/>
      <c r="EZ400" s="422"/>
      <c r="FA400" s="422"/>
      <c r="FB400" s="422"/>
      <c r="FC400" s="422"/>
      <c r="FD400" s="422"/>
      <c r="FE400" s="422"/>
      <c r="FF400" s="422"/>
      <c r="FG400" s="422"/>
      <c r="FH400" s="422"/>
      <c r="FI400" s="422"/>
      <c r="FJ400" s="422"/>
      <c r="FK400" s="422"/>
      <c r="FL400" s="422"/>
      <c r="FM400" s="422"/>
      <c r="FN400" s="422"/>
      <c r="FO400" s="422"/>
      <c r="FP400" s="422"/>
      <c r="FQ400" s="422"/>
      <c r="FR400" s="422"/>
      <c r="FS400" s="422"/>
      <c r="FT400" s="422"/>
      <c r="FU400" s="422"/>
      <c r="FV400" s="422"/>
      <c r="FW400" s="422"/>
      <c r="FX400" s="422"/>
      <c r="FY400" s="422"/>
      <c r="FZ400" s="422"/>
      <c r="GA400" s="422"/>
      <c r="GB400" s="422"/>
      <c r="GC400" s="422"/>
      <c r="GD400" s="422"/>
      <c r="GE400" s="422"/>
      <c r="GF400" s="422"/>
      <c r="GG400" s="422"/>
      <c r="GH400" s="422"/>
      <c r="GI400" s="422"/>
      <c r="GJ400" s="422"/>
      <c r="GK400" s="422"/>
      <c r="GL400" s="422"/>
      <c r="GM400" s="422"/>
      <c r="GN400" s="422"/>
      <c r="GO400" s="422"/>
      <c r="GP400" s="422"/>
      <c r="GQ400" s="422"/>
      <c r="GR400" s="422"/>
      <c r="GS400" s="422"/>
      <c r="GT400" s="422"/>
      <c r="GU400" s="422"/>
      <c r="GV400" s="422"/>
      <c r="GW400" s="422"/>
      <c r="GX400" s="422"/>
      <c r="GY400" s="422"/>
      <c r="GZ400" s="422"/>
      <c r="HA400" s="422"/>
      <c r="HB400" s="422"/>
      <c r="HC400" s="422"/>
      <c r="HD400" s="422"/>
      <c r="HE400" s="422"/>
      <c r="HF400" s="422"/>
      <c r="HG400" s="422"/>
      <c r="HH400" s="422"/>
      <c r="HI400" s="422"/>
      <c r="HJ400" s="422"/>
      <c r="HK400" s="422"/>
      <c r="HL400" s="422"/>
      <c r="HM400" s="422"/>
      <c r="HN400" s="422"/>
      <c r="HO400" s="422"/>
      <c r="HP400" s="422"/>
      <c r="HQ400" s="422"/>
      <c r="HR400" s="422"/>
      <c r="HS400" s="422"/>
      <c r="HT400" s="422"/>
      <c r="HU400" s="422"/>
      <c r="HV400" s="422"/>
      <c r="HW400" s="422"/>
      <c r="HX400" s="422"/>
      <c r="HY400" s="422"/>
      <c r="HZ400" s="422"/>
      <c r="IA400" s="422"/>
      <c r="IB400" s="422"/>
      <c r="IC400" s="422"/>
      <c r="ID400" s="422"/>
      <c r="IE400" s="422"/>
      <c r="IF400" s="422"/>
      <c r="IG400" s="422"/>
      <c r="IH400" s="422"/>
      <c r="II400" s="422"/>
      <c r="IJ400" s="422"/>
      <c r="IK400" s="422"/>
      <c r="IL400" s="422"/>
      <c r="IM400" s="422"/>
      <c r="IN400" s="422"/>
      <c r="IO400" s="422"/>
      <c r="IP400" s="422"/>
      <c r="IQ400" s="422"/>
      <c r="IR400" s="422"/>
      <c r="IS400" s="422"/>
      <c r="IT400" s="422"/>
      <c r="IU400" s="422"/>
      <c r="IV400" s="422"/>
      <c r="IW400" s="422"/>
      <c r="IX400" s="422"/>
      <c r="IY400" s="422"/>
      <c r="IZ400" s="422"/>
      <c r="JA400" s="422"/>
      <c r="JB400" s="422"/>
      <c r="JC400" s="422"/>
      <c r="JD400" s="422"/>
      <c r="JE400" s="422"/>
      <c r="JF400" s="422"/>
      <c r="JG400" s="422"/>
      <c r="JH400" s="422"/>
      <c r="JI400" s="422"/>
      <c r="JJ400" s="422"/>
      <c r="JK400" s="422"/>
      <c r="JL400" s="422"/>
      <c r="JM400" s="422"/>
      <c r="JN400" s="422"/>
      <c r="JO400" s="422"/>
    </row>
    <row r="401" spans="1:275" s="298" customFormat="1" ht="90" hidden="1" customHeight="1">
      <c r="A401" s="342" t="s">
        <v>1638</v>
      </c>
      <c r="B401" s="253" t="s">
        <v>904</v>
      </c>
      <c r="C401" s="328">
        <v>43812</v>
      </c>
      <c r="D401" s="328" t="s">
        <v>4308</v>
      </c>
      <c r="E401" s="342" t="s">
        <v>1114</v>
      </c>
      <c r="F401" s="325" t="s">
        <v>7356</v>
      </c>
      <c r="G401" s="325" t="s">
        <v>853</v>
      </c>
      <c r="H401" s="325" t="s">
        <v>857</v>
      </c>
      <c r="I401" s="325" t="s">
        <v>858</v>
      </c>
      <c r="J401" s="401" t="s">
        <v>859</v>
      </c>
      <c r="K401" s="423">
        <v>1</v>
      </c>
      <c r="L401" s="833">
        <v>44166</v>
      </c>
      <c r="M401" s="833">
        <v>44255</v>
      </c>
      <c r="N401" s="275">
        <f t="shared" si="13"/>
        <v>13</v>
      </c>
      <c r="O401" s="389">
        <v>1</v>
      </c>
      <c r="P401" s="253" t="s">
        <v>48</v>
      </c>
      <c r="Q401" s="327"/>
      <c r="R401" s="44" t="s">
        <v>7364</v>
      </c>
      <c r="S401" s="387">
        <f t="shared" si="12"/>
        <v>305</v>
      </c>
      <c r="T401" s="402" t="s">
        <v>937</v>
      </c>
      <c r="U401" s="402" t="s">
        <v>937</v>
      </c>
      <c r="V401" s="402" t="s">
        <v>937</v>
      </c>
      <c r="W401" s="402" t="s">
        <v>937</v>
      </c>
      <c r="X401" s="402" t="s">
        <v>937</v>
      </c>
      <c r="Y401" s="402" t="s">
        <v>937</v>
      </c>
      <c r="Z401" s="402" t="s">
        <v>937</v>
      </c>
      <c r="AA401" s="44" t="s">
        <v>937</v>
      </c>
      <c r="AB401" s="44" t="s">
        <v>937</v>
      </c>
      <c r="AC401" s="44" t="s">
        <v>937</v>
      </c>
      <c r="AD401" s="44" t="s">
        <v>952</v>
      </c>
      <c r="AE401" s="44" t="s">
        <v>7365</v>
      </c>
      <c r="AF401" s="44" t="s">
        <v>7366</v>
      </c>
      <c r="AG401" s="44" t="s">
        <v>7367</v>
      </c>
      <c r="AH401" s="44" t="s">
        <v>1869</v>
      </c>
      <c r="AI401" s="44" t="s">
        <v>7368</v>
      </c>
      <c r="AJ401" s="44" t="s">
        <v>2221</v>
      </c>
      <c r="AK401" s="44" t="s">
        <v>7369</v>
      </c>
      <c r="AL401" s="44" t="s">
        <v>2747</v>
      </c>
      <c r="AM401" s="301" t="s">
        <v>7370</v>
      </c>
      <c r="AN401" s="44" t="s">
        <v>2622</v>
      </c>
      <c r="AO401" s="44" t="s">
        <v>3802</v>
      </c>
      <c r="AP401" s="44" t="s">
        <v>1153</v>
      </c>
      <c r="AQ401" s="44" t="s">
        <v>3802</v>
      </c>
      <c r="AR401" s="44" t="s">
        <v>1153</v>
      </c>
      <c r="AS401" s="44" t="s">
        <v>3802</v>
      </c>
      <c r="AT401" s="44" t="s">
        <v>1153</v>
      </c>
      <c r="AU401" s="44" t="s">
        <v>3802</v>
      </c>
      <c r="AV401" s="44" t="s">
        <v>1153</v>
      </c>
      <c r="AW401" s="44" t="s">
        <v>3802</v>
      </c>
      <c r="AX401" s="44" t="s">
        <v>1153</v>
      </c>
      <c r="AY401" s="44" t="s">
        <v>3802</v>
      </c>
      <c r="AZ401" s="269" t="s">
        <v>781</v>
      </c>
      <c r="BA401" s="336">
        <v>44316</v>
      </c>
      <c r="BB401" s="269" t="s">
        <v>903</v>
      </c>
      <c r="BC401" s="340"/>
      <c r="BD401" s="332"/>
      <c r="BE401" s="332"/>
      <c r="BF401" s="332"/>
      <c r="BG401" s="332"/>
      <c r="BH401" s="280" t="s">
        <v>956</v>
      </c>
      <c r="BI401" s="340"/>
      <c r="BJ401" s="340"/>
      <c r="BK401" s="422"/>
      <c r="BL401" s="422"/>
      <c r="BM401" s="422"/>
      <c r="BN401" s="422"/>
      <c r="BO401" s="141" t="s">
        <v>5348</v>
      </c>
      <c r="BP401" s="253" t="s">
        <v>5349</v>
      </c>
      <c r="BQ401" s="253" t="s">
        <v>5375</v>
      </c>
      <c r="BR401" s="253"/>
      <c r="BS401" s="422"/>
      <c r="BT401" s="422"/>
      <c r="BU401" s="422"/>
      <c r="BV401" s="422"/>
      <c r="BW401" s="422"/>
      <c r="BX401" s="422"/>
      <c r="BY401" s="422"/>
      <c r="BZ401" s="422"/>
      <c r="CA401" s="422"/>
      <c r="CB401" s="422"/>
      <c r="CC401" s="422"/>
      <c r="CD401" s="422"/>
      <c r="CE401" s="422"/>
      <c r="CF401" s="422"/>
      <c r="CG401" s="422"/>
      <c r="CH401" s="422"/>
      <c r="CI401" s="422"/>
      <c r="CJ401" s="422"/>
      <c r="CK401" s="422"/>
      <c r="CL401" s="422"/>
      <c r="CM401" s="422"/>
      <c r="CN401" s="422"/>
      <c r="CO401" s="422"/>
      <c r="CP401" s="422"/>
      <c r="CQ401" s="422"/>
      <c r="CR401" s="422"/>
      <c r="CS401" s="422"/>
      <c r="CT401" s="422"/>
      <c r="CU401" s="422"/>
      <c r="CV401" s="422"/>
      <c r="CW401" s="422"/>
      <c r="CX401" s="422"/>
      <c r="CY401" s="422"/>
      <c r="CZ401" s="422"/>
      <c r="DA401" s="422"/>
      <c r="DB401" s="422"/>
      <c r="DC401" s="422"/>
      <c r="DD401" s="422"/>
      <c r="DE401" s="422"/>
      <c r="DF401" s="422"/>
      <c r="DG401" s="422"/>
      <c r="DH401" s="422"/>
      <c r="DI401" s="422"/>
      <c r="DJ401" s="422"/>
      <c r="DK401" s="422"/>
      <c r="DL401" s="422"/>
      <c r="DM401" s="422"/>
      <c r="DN401" s="422"/>
      <c r="DO401" s="422"/>
      <c r="DP401" s="422"/>
      <c r="DQ401" s="422"/>
      <c r="DR401" s="422"/>
      <c r="DS401" s="422"/>
      <c r="DT401" s="422"/>
      <c r="DU401" s="422"/>
      <c r="DV401" s="422"/>
      <c r="DW401" s="422"/>
      <c r="DX401" s="422"/>
      <c r="DY401" s="422"/>
      <c r="DZ401" s="422"/>
      <c r="EA401" s="422"/>
      <c r="EB401" s="422"/>
      <c r="EC401" s="422"/>
      <c r="ED401" s="422"/>
      <c r="EE401" s="422"/>
      <c r="EF401" s="422"/>
      <c r="EG401" s="422"/>
      <c r="EH401" s="422"/>
      <c r="EI401" s="422"/>
      <c r="EJ401" s="422"/>
      <c r="EK401" s="422"/>
      <c r="EL401" s="422"/>
      <c r="EM401" s="422"/>
      <c r="EN401" s="422"/>
      <c r="EO401" s="422"/>
      <c r="EP401" s="422"/>
      <c r="EQ401" s="422"/>
      <c r="ER401" s="422"/>
      <c r="ES401" s="422"/>
      <c r="ET401" s="422"/>
      <c r="EU401" s="422"/>
      <c r="EV401" s="422"/>
      <c r="EW401" s="422"/>
      <c r="EX401" s="422"/>
      <c r="EY401" s="422"/>
      <c r="EZ401" s="422"/>
      <c r="FA401" s="422"/>
      <c r="FB401" s="422"/>
      <c r="FC401" s="422"/>
      <c r="FD401" s="422"/>
      <c r="FE401" s="422"/>
      <c r="FF401" s="422"/>
      <c r="FG401" s="422"/>
      <c r="FH401" s="422"/>
      <c r="FI401" s="422"/>
      <c r="FJ401" s="422"/>
      <c r="FK401" s="422"/>
      <c r="FL401" s="422"/>
      <c r="FM401" s="422"/>
      <c r="FN401" s="422"/>
      <c r="FO401" s="422"/>
      <c r="FP401" s="422"/>
      <c r="FQ401" s="422"/>
      <c r="FR401" s="422"/>
      <c r="FS401" s="422"/>
      <c r="FT401" s="422"/>
      <c r="FU401" s="422"/>
      <c r="FV401" s="422"/>
      <c r="FW401" s="422"/>
      <c r="FX401" s="422"/>
      <c r="FY401" s="422"/>
      <c r="FZ401" s="422"/>
      <c r="GA401" s="422"/>
      <c r="GB401" s="422"/>
      <c r="GC401" s="422"/>
      <c r="GD401" s="422"/>
      <c r="GE401" s="422"/>
      <c r="GF401" s="422"/>
      <c r="GG401" s="422"/>
      <c r="GH401" s="422"/>
      <c r="GI401" s="422"/>
      <c r="GJ401" s="422"/>
      <c r="GK401" s="422"/>
      <c r="GL401" s="422"/>
      <c r="GM401" s="422"/>
      <c r="GN401" s="422"/>
      <c r="GO401" s="422"/>
      <c r="GP401" s="422"/>
      <c r="GQ401" s="422"/>
      <c r="GR401" s="422"/>
      <c r="GS401" s="422"/>
      <c r="GT401" s="422"/>
      <c r="GU401" s="422"/>
      <c r="GV401" s="422"/>
      <c r="GW401" s="422"/>
      <c r="GX401" s="422"/>
      <c r="GY401" s="422"/>
      <c r="GZ401" s="422"/>
      <c r="HA401" s="422"/>
      <c r="HB401" s="422"/>
      <c r="HC401" s="422"/>
      <c r="HD401" s="422"/>
      <c r="HE401" s="422"/>
      <c r="HF401" s="422"/>
      <c r="HG401" s="422"/>
      <c r="HH401" s="422"/>
      <c r="HI401" s="422"/>
      <c r="HJ401" s="422"/>
      <c r="HK401" s="422"/>
      <c r="HL401" s="422"/>
      <c r="HM401" s="422"/>
      <c r="HN401" s="422"/>
      <c r="HO401" s="422"/>
      <c r="HP401" s="422"/>
      <c r="HQ401" s="422"/>
      <c r="HR401" s="422"/>
      <c r="HS401" s="422"/>
      <c r="HT401" s="422"/>
      <c r="HU401" s="422"/>
      <c r="HV401" s="422"/>
      <c r="HW401" s="422"/>
      <c r="HX401" s="422"/>
      <c r="HY401" s="422"/>
      <c r="HZ401" s="422"/>
      <c r="IA401" s="422"/>
      <c r="IB401" s="422"/>
      <c r="IC401" s="422"/>
      <c r="ID401" s="422"/>
      <c r="IE401" s="422"/>
      <c r="IF401" s="422"/>
      <c r="IG401" s="422"/>
      <c r="IH401" s="422"/>
      <c r="II401" s="422"/>
      <c r="IJ401" s="422"/>
      <c r="IK401" s="422"/>
      <c r="IL401" s="422"/>
      <c r="IM401" s="422"/>
      <c r="IN401" s="422"/>
      <c r="IO401" s="422"/>
      <c r="IP401" s="422"/>
      <c r="IQ401" s="422"/>
      <c r="IR401" s="422"/>
      <c r="IS401" s="422"/>
      <c r="IT401" s="422"/>
      <c r="IU401" s="422"/>
      <c r="IV401" s="422"/>
      <c r="IW401" s="422"/>
      <c r="IX401" s="422"/>
      <c r="IY401" s="422"/>
      <c r="IZ401" s="422"/>
      <c r="JA401" s="422"/>
      <c r="JB401" s="422"/>
      <c r="JC401" s="422"/>
      <c r="JD401" s="422"/>
      <c r="JE401" s="422"/>
      <c r="JF401" s="422"/>
      <c r="JG401" s="422"/>
      <c r="JH401" s="422"/>
      <c r="JI401" s="422"/>
      <c r="JJ401" s="422"/>
      <c r="JK401" s="422"/>
      <c r="JL401" s="422"/>
      <c r="JM401" s="422"/>
      <c r="JN401" s="422"/>
      <c r="JO401" s="422"/>
    </row>
    <row r="402" spans="1:275" s="298" customFormat="1" ht="90" hidden="1" customHeight="1">
      <c r="A402" s="342" t="s">
        <v>1639</v>
      </c>
      <c r="B402" s="253" t="s">
        <v>904</v>
      </c>
      <c r="C402" s="328">
        <v>43812</v>
      </c>
      <c r="D402" s="328" t="s">
        <v>4308</v>
      </c>
      <c r="E402" s="342" t="s">
        <v>1114</v>
      </c>
      <c r="F402" s="325" t="s">
        <v>7356</v>
      </c>
      <c r="G402" s="325" t="s">
        <v>853</v>
      </c>
      <c r="H402" s="325" t="s">
        <v>854</v>
      </c>
      <c r="I402" s="325" t="s">
        <v>860</v>
      </c>
      <c r="J402" s="401" t="s">
        <v>856</v>
      </c>
      <c r="K402" s="423">
        <v>102</v>
      </c>
      <c r="L402" s="833">
        <v>44166</v>
      </c>
      <c r="M402" s="833">
        <v>44255</v>
      </c>
      <c r="N402" s="275">
        <f t="shared" si="13"/>
        <v>13</v>
      </c>
      <c r="O402" s="389">
        <v>102</v>
      </c>
      <c r="P402" s="253" t="s">
        <v>48</v>
      </c>
      <c r="Q402" s="327"/>
      <c r="R402" s="44" t="s">
        <v>7371</v>
      </c>
      <c r="S402" s="387">
        <f t="shared" si="12"/>
        <v>201</v>
      </c>
      <c r="T402" s="402" t="s">
        <v>937</v>
      </c>
      <c r="U402" s="402" t="s">
        <v>937</v>
      </c>
      <c r="V402" s="402" t="s">
        <v>937</v>
      </c>
      <c r="W402" s="402" t="s">
        <v>937</v>
      </c>
      <c r="X402" s="402" t="s">
        <v>937</v>
      </c>
      <c r="Y402" s="402" t="s">
        <v>937</v>
      </c>
      <c r="Z402" s="402" t="s">
        <v>937</v>
      </c>
      <c r="AA402" s="44" t="s">
        <v>937</v>
      </c>
      <c r="AB402" s="44" t="s">
        <v>937</v>
      </c>
      <c r="AC402" s="44" t="s">
        <v>937</v>
      </c>
      <c r="AD402" s="44" t="s">
        <v>952</v>
      </c>
      <c r="AE402" s="44" t="s">
        <v>7372</v>
      </c>
      <c r="AF402" s="425" t="s">
        <v>7359</v>
      </c>
      <c r="AG402" s="44" t="s">
        <v>7373</v>
      </c>
      <c r="AH402" s="44" t="s">
        <v>1870</v>
      </c>
      <c r="AI402" s="44" t="s">
        <v>7374</v>
      </c>
      <c r="AJ402" s="44" t="s">
        <v>2222</v>
      </c>
      <c r="AK402" s="44" t="s">
        <v>7375</v>
      </c>
      <c r="AL402" s="44" t="s">
        <v>2748</v>
      </c>
      <c r="AM402" s="301" t="s">
        <v>7376</v>
      </c>
      <c r="AN402" s="44" t="s">
        <v>2622</v>
      </c>
      <c r="AO402" s="44" t="s">
        <v>3802</v>
      </c>
      <c r="AP402" s="44" t="s">
        <v>1153</v>
      </c>
      <c r="AQ402" s="44" t="s">
        <v>3802</v>
      </c>
      <c r="AR402" s="44" t="s">
        <v>1153</v>
      </c>
      <c r="AS402" s="44" t="s">
        <v>3802</v>
      </c>
      <c r="AT402" s="44" t="s">
        <v>1153</v>
      </c>
      <c r="AU402" s="44" t="s">
        <v>3802</v>
      </c>
      <c r="AV402" s="44" t="s">
        <v>1153</v>
      </c>
      <c r="AW402" s="44" t="s">
        <v>3802</v>
      </c>
      <c r="AX402" s="44" t="s">
        <v>1153</v>
      </c>
      <c r="AY402" s="44" t="s">
        <v>3802</v>
      </c>
      <c r="AZ402" s="269" t="s">
        <v>781</v>
      </c>
      <c r="BA402" s="336">
        <v>44328</v>
      </c>
      <c r="BB402" s="269" t="s">
        <v>903</v>
      </c>
      <c r="BC402" s="340"/>
      <c r="BD402" s="332"/>
      <c r="BE402" s="332"/>
      <c r="BF402" s="332"/>
      <c r="BG402" s="332"/>
      <c r="BH402" s="280" t="s">
        <v>956</v>
      </c>
      <c r="BI402" s="340"/>
      <c r="BJ402" s="340"/>
      <c r="BK402" s="422"/>
      <c r="BL402" s="422"/>
      <c r="BM402" s="422"/>
      <c r="BN402" s="422"/>
      <c r="BO402" s="141" t="s">
        <v>5348</v>
      </c>
      <c r="BP402" s="253" t="s">
        <v>5349</v>
      </c>
      <c r="BQ402" s="253" t="s">
        <v>5375</v>
      </c>
      <c r="BR402" s="253"/>
      <c r="BS402" s="422"/>
      <c r="BT402" s="422"/>
      <c r="BU402" s="422"/>
      <c r="BV402" s="422"/>
      <c r="BW402" s="422"/>
      <c r="BX402" s="422"/>
      <c r="BY402" s="422"/>
      <c r="BZ402" s="422"/>
      <c r="CA402" s="422"/>
      <c r="CB402" s="422"/>
      <c r="CC402" s="422"/>
      <c r="CD402" s="422"/>
      <c r="CE402" s="422"/>
      <c r="CF402" s="422"/>
      <c r="CG402" s="422"/>
      <c r="CH402" s="422"/>
      <c r="CI402" s="422"/>
      <c r="CJ402" s="422"/>
      <c r="CK402" s="422"/>
      <c r="CL402" s="422"/>
      <c r="CM402" s="422"/>
      <c r="CN402" s="422"/>
      <c r="CO402" s="422"/>
      <c r="CP402" s="422"/>
      <c r="CQ402" s="422"/>
      <c r="CR402" s="422"/>
      <c r="CS402" s="422"/>
      <c r="CT402" s="422"/>
      <c r="CU402" s="422"/>
      <c r="CV402" s="422"/>
      <c r="CW402" s="422"/>
      <c r="CX402" s="422"/>
      <c r="CY402" s="422"/>
      <c r="CZ402" s="422"/>
      <c r="DA402" s="422"/>
      <c r="DB402" s="422"/>
      <c r="DC402" s="422"/>
      <c r="DD402" s="422"/>
      <c r="DE402" s="422"/>
      <c r="DF402" s="422"/>
      <c r="DG402" s="422"/>
      <c r="DH402" s="422"/>
      <c r="DI402" s="422"/>
      <c r="DJ402" s="422"/>
      <c r="DK402" s="422"/>
      <c r="DL402" s="422"/>
      <c r="DM402" s="422"/>
      <c r="DN402" s="422"/>
      <c r="DO402" s="422"/>
      <c r="DP402" s="422"/>
      <c r="DQ402" s="422"/>
      <c r="DR402" s="422"/>
      <c r="DS402" s="422"/>
      <c r="DT402" s="422"/>
      <c r="DU402" s="422"/>
      <c r="DV402" s="422"/>
      <c r="DW402" s="422"/>
      <c r="DX402" s="422"/>
      <c r="DY402" s="422"/>
      <c r="DZ402" s="422"/>
      <c r="EA402" s="422"/>
      <c r="EB402" s="422"/>
      <c r="EC402" s="422"/>
      <c r="ED402" s="422"/>
      <c r="EE402" s="422"/>
      <c r="EF402" s="422"/>
      <c r="EG402" s="422"/>
      <c r="EH402" s="422"/>
      <c r="EI402" s="422"/>
      <c r="EJ402" s="422"/>
      <c r="EK402" s="422"/>
      <c r="EL402" s="422"/>
      <c r="EM402" s="422"/>
      <c r="EN402" s="422"/>
      <c r="EO402" s="422"/>
      <c r="EP402" s="422"/>
      <c r="EQ402" s="422"/>
      <c r="ER402" s="422"/>
      <c r="ES402" s="422"/>
      <c r="ET402" s="422"/>
      <c r="EU402" s="422"/>
      <c r="EV402" s="422"/>
      <c r="EW402" s="422"/>
      <c r="EX402" s="422"/>
      <c r="EY402" s="422"/>
      <c r="EZ402" s="422"/>
      <c r="FA402" s="422"/>
      <c r="FB402" s="422"/>
      <c r="FC402" s="422"/>
      <c r="FD402" s="422"/>
      <c r="FE402" s="422"/>
      <c r="FF402" s="422"/>
      <c r="FG402" s="422"/>
      <c r="FH402" s="422"/>
      <c r="FI402" s="422"/>
      <c r="FJ402" s="422"/>
      <c r="FK402" s="422"/>
      <c r="FL402" s="422"/>
      <c r="FM402" s="422"/>
      <c r="FN402" s="422"/>
      <c r="FO402" s="422"/>
      <c r="FP402" s="422"/>
      <c r="FQ402" s="422"/>
      <c r="FR402" s="422"/>
      <c r="FS402" s="422"/>
      <c r="FT402" s="422"/>
      <c r="FU402" s="422"/>
      <c r="FV402" s="422"/>
      <c r="FW402" s="422"/>
      <c r="FX402" s="422"/>
      <c r="FY402" s="422"/>
      <c r="FZ402" s="422"/>
      <c r="GA402" s="422"/>
      <c r="GB402" s="422"/>
      <c r="GC402" s="422"/>
      <c r="GD402" s="422"/>
      <c r="GE402" s="422"/>
      <c r="GF402" s="422"/>
      <c r="GG402" s="422"/>
      <c r="GH402" s="422"/>
      <c r="GI402" s="422"/>
      <c r="GJ402" s="422"/>
      <c r="GK402" s="422"/>
      <c r="GL402" s="422"/>
      <c r="GM402" s="422"/>
      <c r="GN402" s="422"/>
      <c r="GO402" s="422"/>
      <c r="GP402" s="422"/>
      <c r="GQ402" s="422"/>
      <c r="GR402" s="422"/>
      <c r="GS402" s="422"/>
      <c r="GT402" s="422"/>
      <c r="GU402" s="422"/>
      <c r="GV402" s="422"/>
      <c r="GW402" s="422"/>
      <c r="GX402" s="422"/>
      <c r="GY402" s="422"/>
      <c r="GZ402" s="422"/>
      <c r="HA402" s="422"/>
      <c r="HB402" s="422"/>
      <c r="HC402" s="422"/>
      <c r="HD402" s="422"/>
      <c r="HE402" s="422"/>
      <c r="HF402" s="422"/>
      <c r="HG402" s="422"/>
      <c r="HH402" s="422"/>
      <c r="HI402" s="422"/>
      <c r="HJ402" s="422"/>
      <c r="HK402" s="422"/>
      <c r="HL402" s="422"/>
      <c r="HM402" s="422"/>
      <c r="HN402" s="422"/>
      <c r="HO402" s="422"/>
      <c r="HP402" s="422"/>
      <c r="HQ402" s="422"/>
      <c r="HR402" s="422"/>
      <c r="HS402" s="422"/>
      <c r="HT402" s="422"/>
      <c r="HU402" s="422"/>
      <c r="HV402" s="422"/>
      <c r="HW402" s="422"/>
      <c r="HX402" s="422"/>
      <c r="HY402" s="422"/>
      <c r="HZ402" s="422"/>
      <c r="IA402" s="422"/>
      <c r="IB402" s="422"/>
      <c r="IC402" s="422"/>
      <c r="ID402" s="422"/>
      <c r="IE402" s="422"/>
      <c r="IF402" s="422"/>
      <c r="IG402" s="422"/>
      <c r="IH402" s="422"/>
      <c r="II402" s="422"/>
      <c r="IJ402" s="422"/>
      <c r="IK402" s="422"/>
      <c r="IL402" s="422"/>
      <c r="IM402" s="422"/>
      <c r="IN402" s="422"/>
      <c r="IO402" s="422"/>
      <c r="IP402" s="422"/>
      <c r="IQ402" s="422"/>
      <c r="IR402" s="422"/>
      <c r="IS402" s="422"/>
      <c r="IT402" s="422"/>
      <c r="IU402" s="422"/>
      <c r="IV402" s="422"/>
      <c r="IW402" s="422"/>
      <c r="IX402" s="422"/>
      <c r="IY402" s="422"/>
      <c r="IZ402" s="422"/>
      <c r="JA402" s="422"/>
      <c r="JB402" s="422"/>
      <c r="JC402" s="422"/>
      <c r="JD402" s="422"/>
      <c r="JE402" s="422"/>
      <c r="JF402" s="422"/>
      <c r="JG402" s="422"/>
      <c r="JH402" s="422"/>
      <c r="JI402" s="422"/>
      <c r="JJ402" s="422"/>
      <c r="JK402" s="422"/>
      <c r="JL402" s="422"/>
      <c r="JM402" s="422"/>
      <c r="JN402" s="422"/>
      <c r="JO402" s="422"/>
    </row>
    <row r="403" spans="1:275" s="298" customFormat="1" ht="90" hidden="1" customHeight="1">
      <c r="A403" s="342" t="s">
        <v>1640</v>
      </c>
      <c r="B403" s="253" t="s">
        <v>904</v>
      </c>
      <c r="C403" s="328">
        <v>43812</v>
      </c>
      <c r="D403" s="328" t="s">
        <v>4308</v>
      </c>
      <c r="E403" s="342" t="s">
        <v>1114</v>
      </c>
      <c r="F403" s="325" t="s">
        <v>7356</v>
      </c>
      <c r="G403" s="325" t="s">
        <v>853</v>
      </c>
      <c r="H403" s="325" t="s">
        <v>861</v>
      </c>
      <c r="I403" s="325" t="s">
        <v>862</v>
      </c>
      <c r="J403" s="401" t="s">
        <v>859</v>
      </c>
      <c r="K403" s="423">
        <v>1</v>
      </c>
      <c r="L403" s="833">
        <v>44256</v>
      </c>
      <c r="M403" s="833">
        <v>44286</v>
      </c>
      <c r="N403" s="275">
        <f t="shared" si="13"/>
        <v>5</v>
      </c>
      <c r="O403" s="389">
        <v>1</v>
      </c>
      <c r="P403" s="253" t="s">
        <v>48</v>
      </c>
      <c r="Q403" s="327"/>
      <c r="R403" s="44" t="s">
        <v>7377</v>
      </c>
      <c r="S403" s="387">
        <f t="shared" si="12"/>
        <v>181</v>
      </c>
      <c r="T403" s="402" t="s">
        <v>937</v>
      </c>
      <c r="U403" s="402" t="s">
        <v>937</v>
      </c>
      <c r="V403" s="402" t="s">
        <v>937</v>
      </c>
      <c r="W403" s="402" t="s">
        <v>937</v>
      </c>
      <c r="X403" s="402" t="s">
        <v>937</v>
      </c>
      <c r="Y403" s="402" t="s">
        <v>937</v>
      </c>
      <c r="Z403" s="402" t="s">
        <v>937</v>
      </c>
      <c r="AA403" s="44" t="s">
        <v>937</v>
      </c>
      <c r="AB403" s="44" t="s">
        <v>937</v>
      </c>
      <c r="AC403" s="44" t="s">
        <v>937</v>
      </c>
      <c r="AD403" s="44" t="s">
        <v>952</v>
      </c>
      <c r="AE403" s="44" t="s">
        <v>7378</v>
      </c>
      <c r="AF403" s="44" t="s">
        <v>7366</v>
      </c>
      <c r="AG403" s="44" t="s">
        <v>7379</v>
      </c>
      <c r="AH403" s="44" t="s">
        <v>1869</v>
      </c>
      <c r="AI403" s="44" t="s">
        <v>7380</v>
      </c>
      <c r="AJ403" s="44" t="s">
        <v>2223</v>
      </c>
      <c r="AK403" s="44" t="s">
        <v>7381</v>
      </c>
      <c r="AL403" s="44" t="s">
        <v>2749</v>
      </c>
      <c r="AM403" s="44" t="s">
        <v>7382</v>
      </c>
      <c r="AN403" s="44" t="s">
        <v>2622</v>
      </c>
      <c r="AO403" s="44" t="s">
        <v>3802</v>
      </c>
      <c r="AP403" s="44" t="s">
        <v>1153</v>
      </c>
      <c r="AQ403" s="44" t="s">
        <v>3802</v>
      </c>
      <c r="AR403" s="44" t="s">
        <v>1153</v>
      </c>
      <c r="AS403" s="44" t="s">
        <v>3802</v>
      </c>
      <c r="AT403" s="44" t="s">
        <v>1153</v>
      </c>
      <c r="AU403" s="44" t="s">
        <v>3802</v>
      </c>
      <c r="AV403" s="44" t="s">
        <v>1153</v>
      </c>
      <c r="AW403" s="44" t="s">
        <v>3802</v>
      </c>
      <c r="AX403" s="44" t="s">
        <v>1153</v>
      </c>
      <c r="AY403" s="44" t="s">
        <v>3802</v>
      </c>
      <c r="AZ403" s="269" t="s">
        <v>781</v>
      </c>
      <c r="BA403" s="336">
        <v>44390</v>
      </c>
      <c r="BB403" s="269" t="s">
        <v>903</v>
      </c>
      <c r="BC403" s="340"/>
      <c r="BD403" s="332"/>
      <c r="BE403" s="332"/>
      <c r="BF403" s="332"/>
      <c r="BG403" s="332"/>
      <c r="BH403" s="280" t="s">
        <v>956</v>
      </c>
      <c r="BI403" s="340"/>
      <c r="BJ403" s="340"/>
      <c r="BK403" s="422"/>
      <c r="BL403" s="422"/>
      <c r="BM403" s="422"/>
      <c r="BN403" s="422"/>
      <c r="BO403" s="141" t="s">
        <v>5348</v>
      </c>
      <c r="BP403" s="253" t="s">
        <v>5349</v>
      </c>
      <c r="BQ403" s="253" t="s">
        <v>5375</v>
      </c>
      <c r="BR403" s="253"/>
      <c r="BS403" s="422"/>
      <c r="BT403" s="422"/>
      <c r="BU403" s="422"/>
      <c r="BV403" s="422"/>
      <c r="BW403" s="422"/>
      <c r="BX403" s="422"/>
      <c r="BY403" s="422"/>
      <c r="BZ403" s="422"/>
      <c r="CA403" s="422"/>
      <c r="CB403" s="422"/>
      <c r="CC403" s="422"/>
      <c r="CD403" s="422"/>
      <c r="CE403" s="422"/>
      <c r="CF403" s="422"/>
      <c r="CG403" s="422"/>
      <c r="CH403" s="422"/>
      <c r="CI403" s="422"/>
      <c r="CJ403" s="422"/>
      <c r="CK403" s="422"/>
      <c r="CL403" s="422"/>
      <c r="CM403" s="422"/>
      <c r="CN403" s="422"/>
      <c r="CO403" s="422"/>
      <c r="CP403" s="422"/>
      <c r="CQ403" s="422"/>
      <c r="CR403" s="422"/>
      <c r="CS403" s="422"/>
      <c r="CT403" s="422"/>
      <c r="CU403" s="422"/>
      <c r="CV403" s="422"/>
      <c r="CW403" s="422"/>
      <c r="CX403" s="422"/>
      <c r="CY403" s="422"/>
      <c r="CZ403" s="422"/>
      <c r="DA403" s="422"/>
      <c r="DB403" s="422"/>
      <c r="DC403" s="422"/>
      <c r="DD403" s="422"/>
      <c r="DE403" s="422"/>
      <c r="DF403" s="422"/>
      <c r="DG403" s="422"/>
      <c r="DH403" s="422"/>
      <c r="DI403" s="422"/>
      <c r="DJ403" s="422"/>
      <c r="DK403" s="422"/>
      <c r="DL403" s="422"/>
      <c r="DM403" s="422"/>
      <c r="DN403" s="422"/>
      <c r="DO403" s="422"/>
      <c r="DP403" s="422"/>
      <c r="DQ403" s="422"/>
      <c r="DR403" s="422"/>
      <c r="DS403" s="422"/>
      <c r="DT403" s="422"/>
      <c r="DU403" s="422"/>
      <c r="DV403" s="422"/>
      <c r="DW403" s="422"/>
      <c r="DX403" s="422"/>
      <c r="DY403" s="422"/>
      <c r="DZ403" s="422"/>
      <c r="EA403" s="422"/>
      <c r="EB403" s="422"/>
      <c r="EC403" s="422"/>
      <c r="ED403" s="422"/>
      <c r="EE403" s="422"/>
      <c r="EF403" s="422"/>
      <c r="EG403" s="422"/>
      <c r="EH403" s="422"/>
      <c r="EI403" s="422"/>
      <c r="EJ403" s="422"/>
      <c r="EK403" s="422"/>
      <c r="EL403" s="422"/>
      <c r="EM403" s="422"/>
      <c r="EN403" s="422"/>
      <c r="EO403" s="422"/>
      <c r="EP403" s="422"/>
      <c r="EQ403" s="422"/>
      <c r="ER403" s="422"/>
      <c r="ES403" s="422"/>
      <c r="ET403" s="422"/>
      <c r="EU403" s="422"/>
      <c r="EV403" s="422"/>
      <c r="EW403" s="422"/>
      <c r="EX403" s="422"/>
      <c r="EY403" s="422"/>
      <c r="EZ403" s="422"/>
      <c r="FA403" s="422"/>
      <c r="FB403" s="422"/>
      <c r="FC403" s="422"/>
      <c r="FD403" s="422"/>
      <c r="FE403" s="422"/>
      <c r="FF403" s="422"/>
      <c r="FG403" s="422"/>
      <c r="FH403" s="422"/>
      <c r="FI403" s="422"/>
      <c r="FJ403" s="422"/>
      <c r="FK403" s="422"/>
      <c r="FL403" s="422"/>
      <c r="FM403" s="422"/>
      <c r="FN403" s="422"/>
      <c r="FO403" s="422"/>
      <c r="FP403" s="422"/>
      <c r="FQ403" s="422"/>
      <c r="FR403" s="422"/>
      <c r="FS403" s="422"/>
      <c r="FT403" s="422"/>
      <c r="FU403" s="422"/>
      <c r="FV403" s="422"/>
      <c r="FW403" s="422"/>
      <c r="FX403" s="422"/>
      <c r="FY403" s="422"/>
      <c r="FZ403" s="422"/>
      <c r="GA403" s="422"/>
      <c r="GB403" s="422"/>
      <c r="GC403" s="422"/>
      <c r="GD403" s="422"/>
      <c r="GE403" s="422"/>
      <c r="GF403" s="422"/>
      <c r="GG403" s="422"/>
      <c r="GH403" s="422"/>
      <c r="GI403" s="422"/>
      <c r="GJ403" s="422"/>
      <c r="GK403" s="422"/>
      <c r="GL403" s="422"/>
      <c r="GM403" s="422"/>
      <c r="GN403" s="422"/>
      <c r="GO403" s="422"/>
      <c r="GP403" s="422"/>
      <c r="GQ403" s="422"/>
      <c r="GR403" s="422"/>
      <c r="GS403" s="422"/>
      <c r="GT403" s="422"/>
      <c r="GU403" s="422"/>
      <c r="GV403" s="422"/>
      <c r="GW403" s="422"/>
      <c r="GX403" s="422"/>
      <c r="GY403" s="422"/>
      <c r="GZ403" s="422"/>
      <c r="HA403" s="422"/>
      <c r="HB403" s="422"/>
      <c r="HC403" s="422"/>
      <c r="HD403" s="422"/>
      <c r="HE403" s="422"/>
      <c r="HF403" s="422"/>
      <c r="HG403" s="422"/>
      <c r="HH403" s="422"/>
      <c r="HI403" s="422"/>
      <c r="HJ403" s="422"/>
      <c r="HK403" s="422"/>
      <c r="HL403" s="422"/>
      <c r="HM403" s="422"/>
      <c r="HN403" s="422"/>
      <c r="HO403" s="422"/>
      <c r="HP403" s="422"/>
      <c r="HQ403" s="422"/>
      <c r="HR403" s="422"/>
      <c r="HS403" s="422"/>
      <c r="HT403" s="422"/>
      <c r="HU403" s="422"/>
      <c r="HV403" s="422"/>
      <c r="HW403" s="422"/>
      <c r="HX403" s="422"/>
      <c r="HY403" s="422"/>
      <c r="HZ403" s="422"/>
      <c r="IA403" s="422"/>
      <c r="IB403" s="422"/>
      <c r="IC403" s="422"/>
      <c r="ID403" s="422"/>
      <c r="IE403" s="422"/>
      <c r="IF403" s="422"/>
      <c r="IG403" s="422"/>
      <c r="IH403" s="422"/>
      <c r="II403" s="422"/>
      <c r="IJ403" s="422"/>
      <c r="IK403" s="422"/>
      <c r="IL403" s="422"/>
      <c r="IM403" s="422"/>
      <c r="IN403" s="422"/>
      <c r="IO403" s="422"/>
      <c r="IP403" s="422"/>
      <c r="IQ403" s="422"/>
      <c r="IR403" s="422"/>
      <c r="IS403" s="422"/>
      <c r="IT403" s="422"/>
      <c r="IU403" s="422"/>
      <c r="IV403" s="422"/>
      <c r="IW403" s="422"/>
      <c r="IX403" s="422"/>
      <c r="IY403" s="422"/>
      <c r="IZ403" s="422"/>
      <c r="JA403" s="422"/>
      <c r="JB403" s="422"/>
      <c r="JC403" s="422"/>
      <c r="JD403" s="422"/>
      <c r="JE403" s="422"/>
      <c r="JF403" s="422"/>
      <c r="JG403" s="422"/>
      <c r="JH403" s="422"/>
      <c r="JI403" s="422"/>
      <c r="JJ403" s="422"/>
      <c r="JK403" s="422"/>
      <c r="JL403" s="422"/>
      <c r="JM403" s="422"/>
      <c r="JN403" s="422"/>
      <c r="JO403" s="422"/>
    </row>
    <row r="404" spans="1:275" s="298" customFormat="1" ht="90" hidden="1" customHeight="1">
      <c r="A404" s="268" t="s">
        <v>1641</v>
      </c>
      <c r="B404" s="271" t="s">
        <v>904</v>
      </c>
      <c r="C404" s="270">
        <v>43812</v>
      </c>
      <c r="D404" s="328" t="s">
        <v>4308</v>
      </c>
      <c r="E404" s="268" t="s">
        <v>1026</v>
      </c>
      <c r="F404" s="322" t="s">
        <v>7383</v>
      </c>
      <c r="G404" s="322" t="s">
        <v>863</v>
      </c>
      <c r="H404" s="322" t="s">
        <v>864</v>
      </c>
      <c r="I404" s="322" t="s">
        <v>865</v>
      </c>
      <c r="J404" s="432" t="s">
        <v>866</v>
      </c>
      <c r="K404" s="426">
        <v>1</v>
      </c>
      <c r="L404" s="835">
        <v>44291</v>
      </c>
      <c r="M404" s="835">
        <v>44421</v>
      </c>
      <c r="N404" s="275">
        <f t="shared" si="13"/>
        <v>19</v>
      </c>
      <c r="O404" s="391">
        <v>1</v>
      </c>
      <c r="P404" s="253" t="s">
        <v>48</v>
      </c>
      <c r="Q404" s="327"/>
      <c r="R404" s="44" t="s">
        <v>7384</v>
      </c>
      <c r="S404" s="387">
        <f t="shared" si="12"/>
        <v>189</v>
      </c>
      <c r="T404" s="327"/>
      <c r="U404" s="327"/>
      <c r="V404" s="327"/>
      <c r="W404" s="402" t="s">
        <v>937</v>
      </c>
      <c r="X404" s="402" t="s">
        <v>937</v>
      </c>
      <c r="Y404" s="402" t="s">
        <v>937</v>
      </c>
      <c r="Z404" s="402" t="s">
        <v>937</v>
      </c>
      <c r="AA404" s="44" t="s">
        <v>937</v>
      </c>
      <c r="AB404" s="44" t="s">
        <v>937</v>
      </c>
      <c r="AC404" s="44" t="s">
        <v>937</v>
      </c>
      <c r="AD404" s="44" t="s">
        <v>952</v>
      </c>
      <c r="AE404" s="44" t="s">
        <v>7385</v>
      </c>
      <c r="AF404" s="44" t="s">
        <v>9119</v>
      </c>
      <c r="AG404" s="44" t="s">
        <v>7386</v>
      </c>
      <c r="AH404" s="44" t="s">
        <v>1871</v>
      </c>
      <c r="AI404" s="44" t="s">
        <v>7387</v>
      </c>
      <c r="AJ404" s="44" t="s">
        <v>2224</v>
      </c>
      <c r="AK404" s="44" t="s">
        <v>7388</v>
      </c>
      <c r="AL404" s="44" t="s">
        <v>2750</v>
      </c>
      <c r="AM404" s="44" t="s">
        <v>7389</v>
      </c>
      <c r="AN404" s="311" t="s">
        <v>4059</v>
      </c>
      <c r="AO404" s="44" t="s">
        <v>7390</v>
      </c>
      <c r="AP404" s="44" t="s">
        <v>1153</v>
      </c>
      <c r="AQ404" s="44" t="s">
        <v>4145</v>
      </c>
      <c r="AR404" s="44" t="s">
        <v>1153</v>
      </c>
      <c r="AS404" s="44" t="s">
        <v>4145</v>
      </c>
      <c r="AT404" s="44" t="s">
        <v>1153</v>
      </c>
      <c r="AU404" s="44" t="s">
        <v>4145</v>
      </c>
      <c r="AV404" s="44" t="s">
        <v>1153</v>
      </c>
      <c r="AW404" s="44" t="s">
        <v>4145</v>
      </c>
      <c r="AX404" s="44" t="s">
        <v>1153</v>
      </c>
      <c r="AY404" s="44" t="s">
        <v>4145</v>
      </c>
      <c r="AZ404" s="269" t="s">
        <v>902</v>
      </c>
      <c r="BA404" s="336">
        <v>44484</v>
      </c>
      <c r="BB404" s="269" t="s">
        <v>903</v>
      </c>
      <c r="BC404" s="340"/>
      <c r="BD404" s="332"/>
      <c r="BE404" s="332"/>
      <c r="BF404" s="332"/>
      <c r="BG404" s="332"/>
      <c r="BH404" s="280" t="s">
        <v>956</v>
      </c>
      <c r="BI404" s="340"/>
      <c r="BJ404" s="340"/>
      <c r="BK404" s="422"/>
      <c r="BL404" s="422"/>
      <c r="BM404" s="422"/>
      <c r="BN404" s="422"/>
      <c r="BO404" s="141" t="s">
        <v>5376</v>
      </c>
      <c r="BP404" s="253" t="s">
        <v>5377</v>
      </c>
      <c r="BQ404" s="327"/>
      <c r="BR404" s="327"/>
      <c r="BS404" s="422"/>
      <c r="BT404" s="422"/>
      <c r="BU404" s="422"/>
      <c r="BV404" s="422"/>
      <c r="BW404" s="422"/>
      <c r="BX404" s="422"/>
      <c r="BY404" s="422"/>
      <c r="BZ404" s="422"/>
      <c r="CA404" s="422"/>
      <c r="CB404" s="422"/>
      <c r="CC404" s="422"/>
      <c r="CD404" s="422"/>
      <c r="CE404" s="422"/>
      <c r="CF404" s="422"/>
      <c r="CG404" s="422"/>
      <c r="CH404" s="422"/>
      <c r="CI404" s="422"/>
      <c r="CJ404" s="422"/>
      <c r="CK404" s="422"/>
      <c r="CL404" s="422"/>
      <c r="CM404" s="422"/>
      <c r="CN404" s="422"/>
      <c r="CO404" s="422"/>
      <c r="CP404" s="422"/>
      <c r="CQ404" s="422"/>
      <c r="CR404" s="422"/>
      <c r="CS404" s="422"/>
      <c r="CT404" s="422"/>
      <c r="CU404" s="422"/>
      <c r="CV404" s="422"/>
      <c r="CW404" s="422"/>
      <c r="CX404" s="422"/>
      <c r="CY404" s="422"/>
      <c r="CZ404" s="422"/>
      <c r="DA404" s="422"/>
      <c r="DB404" s="422"/>
      <c r="DC404" s="422"/>
      <c r="DD404" s="422"/>
      <c r="DE404" s="422"/>
      <c r="DF404" s="422"/>
      <c r="DG404" s="422"/>
      <c r="DH404" s="422"/>
      <c r="DI404" s="422"/>
      <c r="DJ404" s="422"/>
      <c r="DK404" s="422"/>
      <c r="DL404" s="422"/>
      <c r="DM404" s="422"/>
      <c r="DN404" s="422"/>
      <c r="DO404" s="422"/>
      <c r="DP404" s="422"/>
      <c r="DQ404" s="422"/>
      <c r="DR404" s="422"/>
      <c r="DS404" s="422"/>
      <c r="DT404" s="422"/>
      <c r="DU404" s="422"/>
      <c r="DV404" s="422"/>
      <c r="DW404" s="422"/>
      <c r="DX404" s="422"/>
      <c r="DY404" s="422"/>
      <c r="DZ404" s="422"/>
      <c r="EA404" s="422"/>
      <c r="EB404" s="422"/>
      <c r="EC404" s="422"/>
      <c r="ED404" s="422"/>
      <c r="EE404" s="422"/>
      <c r="EF404" s="422"/>
      <c r="EG404" s="422"/>
      <c r="EH404" s="422"/>
      <c r="EI404" s="422"/>
      <c r="EJ404" s="422"/>
      <c r="EK404" s="422"/>
      <c r="EL404" s="422"/>
      <c r="EM404" s="422"/>
      <c r="EN404" s="422"/>
      <c r="EO404" s="422"/>
      <c r="EP404" s="422"/>
      <c r="EQ404" s="422"/>
      <c r="ER404" s="422"/>
      <c r="ES404" s="422"/>
      <c r="ET404" s="422"/>
      <c r="EU404" s="422"/>
      <c r="EV404" s="422"/>
      <c r="EW404" s="422"/>
      <c r="EX404" s="422"/>
      <c r="EY404" s="422"/>
      <c r="EZ404" s="422"/>
      <c r="FA404" s="422"/>
      <c r="FB404" s="422"/>
      <c r="FC404" s="422"/>
      <c r="FD404" s="422"/>
      <c r="FE404" s="422"/>
      <c r="FF404" s="422"/>
      <c r="FG404" s="422"/>
      <c r="FH404" s="422"/>
      <c r="FI404" s="422"/>
      <c r="FJ404" s="422"/>
      <c r="FK404" s="422"/>
      <c r="FL404" s="422"/>
      <c r="FM404" s="422"/>
      <c r="FN404" s="422"/>
      <c r="FO404" s="422"/>
      <c r="FP404" s="422"/>
      <c r="FQ404" s="422"/>
      <c r="FR404" s="422"/>
      <c r="FS404" s="422"/>
      <c r="FT404" s="422"/>
      <c r="FU404" s="422"/>
      <c r="FV404" s="422"/>
      <c r="FW404" s="422"/>
      <c r="FX404" s="422"/>
      <c r="FY404" s="422"/>
      <c r="FZ404" s="422"/>
      <c r="GA404" s="422"/>
      <c r="GB404" s="422"/>
      <c r="GC404" s="422"/>
      <c r="GD404" s="422"/>
      <c r="GE404" s="422"/>
      <c r="GF404" s="422"/>
      <c r="GG404" s="422"/>
      <c r="GH404" s="422"/>
      <c r="GI404" s="422"/>
      <c r="GJ404" s="422"/>
      <c r="GK404" s="422"/>
      <c r="GL404" s="422"/>
      <c r="GM404" s="422"/>
      <c r="GN404" s="422"/>
      <c r="GO404" s="422"/>
      <c r="GP404" s="422"/>
      <c r="GQ404" s="422"/>
      <c r="GR404" s="422"/>
      <c r="GS404" s="422"/>
      <c r="GT404" s="422"/>
      <c r="GU404" s="422"/>
      <c r="GV404" s="422"/>
      <c r="GW404" s="422"/>
      <c r="GX404" s="422"/>
      <c r="GY404" s="422"/>
      <c r="GZ404" s="422"/>
      <c r="HA404" s="422"/>
      <c r="HB404" s="422"/>
      <c r="HC404" s="422"/>
      <c r="HD404" s="422"/>
      <c r="HE404" s="422"/>
      <c r="HF404" s="422"/>
      <c r="HG404" s="422"/>
      <c r="HH404" s="422"/>
      <c r="HI404" s="422"/>
      <c r="HJ404" s="422"/>
      <c r="HK404" s="422"/>
      <c r="HL404" s="422"/>
      <c r="HM404" s="422"/>
      <c r="HN404" s="422"/>
      <c r="HO404" s="422"/>
      <c r="HP404" s="422"/>
      <c r="HQ404" s="422"/>
      <c r="HR404" s="422"/>
      <c r="HS404" s="422"/>
      <c r="HT404" s="422"/>
      <c r="HU404" s="422"/>
      <c r="HV404" s="422"/>
      <c r="HW404" s="422"/>
      <c r="HX404" s="422"/>
      <c r="HY404" s="422"/>
      <c r="HZ404" s="422"/>
      <c r="IA404" s="422"/>
      <c r="IB404" s="422"/>
      <c r="IC404" s="422"/>
      <c r="ID404" s="422"/>
      <c r="IE404" s="422"/>
      <c r="IF404" s="422"/>
      <c r="IG404" s="422"/>
      <c r="IH404" s="422"/>
      <c r="II404" s="422"/>
      <c r="IJ404" s="422"/>
      <c r="IK404" s="422"/>
      <c r="IL404" s="422"/>
      <c r="IM404" s="422"/>
      <c r="IN404" s="422"/>
      <c r="IO404" s="422"/>
      <c r="IP404" s="422"/>
      <c r="IQ404" s="422"/>
      <c r="IR404" s="422"/>
      <c r="IS404" s="422"/>
      <c r="IT404" s="422"/>
      <c r="IU404" s="422"/>
      <c r="IV404" s="422"/>
      <c r="IW404" s="422"/>
      <c r="IX404" s="422"/>
      <c r="IY404" s="422"/>
      <c r="IZ404" s="422"/>
      <c r="JA404" s="422"/>
      <c r="JB404" s="422"/>
      <c r="JC404" s="422"/>
      <c r="JD404" s="422"/>
      <c r="JE404" s="422"/>
      <c r="JF404" s="422"/>
      <c r="JG404" s="422"/>
      <c r="JH404" s="422"/>
      <c r="JI404" s="422"/>
      <c r="JJ404" s="422"/>
      <c r="JK404" s="422"/>
      <c r="JL404" s="422"/>
      <c r="JM404" s="422"/>
      <c r="JN404" s="422"/>
      <c r="JO404" s="422"/>
    </row>
    <row r="405" spans="1:275" s="298" customFormat="1" ht="90" hidden="1" customHeight="1">
      <c r="A405" s="342" t="s">
        <v>1642</v>
      </c>
      <c r="B405" s="253" t="s">
        <v>904</v>
      </c>
      <c r="C405" s="328">
        <v>43812</v>
      </c>
      <c r="D405" s="328" t="s">
        <v>4308</v>
      </c>
      <c r="E405" s="342" t="s">
        <v>1115</v>
      </c>
      <c r="F405" s="325" t="s">
        <v>7391</v>
      </c>
      <c r="G405" s="325" t="s">
        <v>867</v>
      </c>
      <c r="H405" s="325" t="s">
        <v>868</v>
      </c>
      <c r="I405" s="325" t="s">
        <v>869</v>
      </c>
      <c r="J405" s="401" t="s">
        <v>870</v>
      </c>
      <c r="K405" s="423">
        <v>1</v>
      </c>
      <c r="L405" s="833">
        <v>43892</v>
      </c>
      <c r="M405" s="833">
        <v>44012</v>
      </c>
      <c r="N405" s="275">
        <f t="shared" si="13"/>
        <v>18</v>
      </c>
      <c r="O405" s="407">
        <v>0</v>
      </c>
      <c r="P405" s="253" t="s">
        <v>48</v>
      </c>
      <c r="Q405" s="253" t="s">
        <v>892</v>
      </c>
      <c r="R405" s="44" t="s">
        <v>7392</v>
      </c>
      <c r="S405" s="387">
        <f t="shared" si="12"/>
        <v>346</v>
      </c>
      <c r="T405" s="402" t="s">
        <v>937</v>
      </c>
      <c r="U405" s="402" t="s">
        <v>937</v>
      </c>
      <c r="V405" s="402" t="s">
        <v>937</v>
      </c>
      <c r="W405" s="402" t="s">
        <v>937</v>
      </c>
      <c r="X405" s="402" t="s">
        <v>937</v>
      </c>
      <c r="Y405" s="402" t="s">
        <v>937</v>
      </c>
      <c r="Z405" s="402" t="s">
        <v>937</v>
      </c>
      <c r="AA405" s="44" t="s">
        <v>937</v>
      </c>
      <c r="AB405" s="44" t="s">
        <v>937</v>
      </c>
      <c r="AC405" s="44" t="s">
        <v>937</v>
      </c>
      <c r="AD405" s="44" t="s">
        <v>1161</v>
      </c>
      <c r="AE405" s="44" t="s">
        <v>7393</v>
      </c>
      <c r="AF405" s="425" t="s">
        <v>7394</v>
      </c>
      <c r="AG405" s="44" t="s">
        <v>7395</v>
      </c>
      <c r="AH405" s="44" t="s">
        <v>1872</v>
      </c>
      <c r="AI405" s="44" t="s">
        <v>7396</v>
      </c>
      <c r="AJ405" s="44" t="s">
        <v>2225</v>
      </c>
      <c r="AK405" s="44" t="s">
        <v>7397</v>
      </c>
      <c r="AL405" s="44" t="s">
        <v>7398</v>
      </c>
      <c r="AM405" s="44" t="s">
        <v>7399</v>
      </c>
      <c r="AN405" s="301" t="s">
        <v>2622</v>
      </c>
      <c r="AO405" s="301" t="s">
        <v>3874</v>
      </c>
      <c r="AP405" s="44" t="s">
        <v>1153</v>
      </c>
      <c r="AQ405" s="301" t="s">
        <v>3874</v>
      </c>
      <c r="AR405" s="301" t="s">
        <v>1153</v>
      </c>
      <c r="AS405" s="301" t="s">
        <v>3874</v>
      </c>
      <c r="AT405" s="301" t="s">
        <v>1153</v>
      </c>
      <c r="AU405" s="301" t="s">
        <v>3874</v>
      </c>
      <c r="AV405" s="301" t="s">
        <v>1153</v>
      </c>
      <c r="AW405" s="301" t="s">
        <v>3874</v>
      </c>
      <c r="AX405" s="301" t="s">
        <v>1153</v>
      </c>
      <c r="AY405" s="301" t="s">
        <v>3874</v>
      </c>
      <c r="AZ405" s="269" t="s">
        <v>957</v>
      </c>
      <c r="BA405" s="336">
        <v>44377</v>
      </c>
      <c r="BB405" s="269" t="s">
        <v>1810</v>
      </c>
      <c r="BC405" s="336">
        <v>44377</v>
      </c>
      <c r="BD405" s="301" t="s">
        <v>2781</v>
      </c>
      <c r="BE405" s="332" t="s">
        <v>9033</v>
      </c>
      <c r="BF405" s="332" t="s">
        <v>1153</v>
      </c>
      <c r="BG405" s="332" t="s">
        <v>1153</v>
      </c>
      <c r="BH405" s="280" t="s">
        <v>4388</v>
      </c>
      <c r="BI405" s="340" t="s">
        <v>2587</v>
      </c>
      <c r="BJ405" s="340" t="s">
        <v>3071</v>
      </c>
      <c r="BK405" s="422"/>
      <c r="BL405" s="422"/>
      <c r="BM405" s="422"/>
      <c r="BN405" s="422"/>
      <c r="BO405" s="141" t="s">
        <v>5348</v>
      </c>
      <c r="BP405" s="253" t="s">
        <v>5378</v>
      </c>
      <c r="BQ405" s="253"/>
      <c r="BR405" s="253"/>
      <c r="BS405" s="422"/>
      <c r="BT405" s="422"/>
      <c r="BU405" s="422"/>
      <c r="BV405" s="422"/>
      <c r="BW405" s="422"/>
      <c r="BX405" s="422"/>
      <c r="BY405" s="422"/>
      <c r="BZ405" s="422"/>
      <c r="CA405" s="422"/>
      <c r="CB405" s="422"/>
      <c r="CC405" s="422"/>
      <c r="CD405" s="422"/>
      <c r="CE405" s="422"/>
      <c r="CF405" s="422"/>
      <c r="CG405" s="422"/>
      <c r="CH405" s="422"/>
      <c r="CI405" s="422"/>
      <c r="CJ405" s="422"/>
      <c r="CK405" s="422"/>
      <c r="CL405" s="422"/>
      <c r="CM405" s="422"/>
      <c r="CN405" s="422"/>
      <c r="CO405" s="422"/>
      <c r="CP405" s="422"/>
      <c r="CQ405" s="422"/>
      <c r="CR405" s="422"/>
      <c r="CS405" s="422"/>
      <c r="CT405" s="422"/>
      <c r="CU405" s="422"/>
      <c r="CV405" s="422"/>
      <c r="CW405" s="422"/>
      <c r="CX405" s="422"/>
      <c r="CY405" s="422"/>
      <c r="CZ405" s="422"/>
      <c r="DA405" s="422"/>
      <c r="DB405" s="422"/>
      <c r="DC405" s="422"/>
      <c r="DD405" s="422"/>
      <c r="DE405" s="422"/>
      <c r="DF405" s="422"/>
      <c r="DG405" s="422"/>
      <c r="DH405" s="422"/>
      <c r="DI405" s="422"/>
      <c r="DJ405" s="422"/>
      <c r="DK405" s="422"/>
      <c r="DL405" s="422"/>
      <c r="DM405" s="422"/>
      <c r="DN405" s="422"/>
      <c r="DO405" s="422"/>
      <c r="DP405" s="422"/>
      <c r="DQ405" s="422"/>
      <c r="DR405" s="422"/>
      <c r="DS405" s="422"/>
      <c r="DT405" s="422"/>
      <c r="DU405" s="422"/>
      <c r="DV405" s="422"/>
      <c r="DW405" s="422"/>
      <c r="DX405" s="422"/>
      <c r="DY405" s="422"/>
      <c r="DZ405" s="422"/>
      <c r="EA405" s="422"/>
      <c r="EB405" s="422"/>
      <c r="EC405" s="422"/>
      <c r="ED405" s="422"/>
      <c r="EE405" s="422"/>
      <c r="EF405" s="422"/>
      <c r="EG405" s="422"/>
      <c r="EH405" s="422"/>
      <c r="EI405" s="422"/>
      <c r="EJ405" s="422"/>
      <c r="EK405" s="422"/>
      <c r="EL405" s="422"/>
      <c r="EM405" s="422"/>
      <c r="EN405" s="422"/>
      <c r="EO405" s="422"/>
      <c r="EP405" s="422"/>
      <c r="EQ405" s="422"/>
      <c r="ER405" s="422"/>
      <c r="ES405" s="422"/>
      <c r="ET405" s="422"/>
      <c r="EU405" s="422"/>
      <c r="EV405" s="422"/>
      <c r="EW405" s="422"/>
      <c r="EX405" s="422"/>
      <c r="EY405" s="422"/>
      <c r="EZ405" s="422"/>
      <c r="FA405" s="422"/>
      <c r="FB405" s="422"/>
      <c r="FC405" s="422"/>
      <c r="FD405" s="422"/>
      <c r="FE405" s="422"/>
      <c r="FF405" s="422"/>
      <c r="FG405" s="422"/>
      <c r="FH405" s="422"/>
      <c r="FI405" s="422"/>
      <c r="FJ405" s="422"/>
      <c r="FK405" s="422"/>
      <c r="FL405" s="422"/>
      <c r="FM405" s="422"/>
      <c r="FN405" s="422"/>
      <c r="FO405" s="422"/>
      <c r="FP405" s="422"/>
      <c r="FQ405" s="422"/>
      <c r="FR405" s="422"/>
      <c r="FS405" s="422"/>
      <c r="FT405" s="422"/>
      <c r="FU405" s="422"/>
      <c r="FV405" s="422"/>
      <c r="FW405" s="422"/>
      <c r="FX405" s="422"/>
      <c r="FY405" s="422"/>
      <c r="FZ405" s="422"/>
      <c r="GA405" s="422"/>
      <c r="GB405" s="422"/>
      <c r="GC405" s="422"/>
      <c r="GD405" s="422"/>
      <c r="GE405" s="422"/>
      <c r="GF405" s="422"/>
      <c r="GG405" s="422"/>
      <c r="GH405" s="422"/>
      <c r="GI405" s="422"/>
      <c r="GJ405" s="422"/>
      <c r="GK405" s="422"/>
      <c r="GL405" s="422"/>
      <c r="GM405" s="422"/>
      <c r="GN405" s="422"/>
      <c r="GO405" s="422"/>
      <c r="GP405" s="422"/>
      <c r="GQ405" s="422"/>
      <c r="GR405" s="422"/>
      <c r="GS405" s="422"/>
      <c r="GT405" s="422"/>
      <c r="GU405" s="422"/>
      <c r="GV405" s="422"/>
      <c r="GW405" s="422"/>
      <c r="GX405" s="422"/>
      <c r="GY405" s="422"/>
      <c r="GZ405" s="422"/>
      <c r="HA405" s="422"/>
      <c r="HB405" s="422"/>
      <c r="HC405" s="422"/>
      <c r="HD405" s="422"/>
      <c r="HE405" s="422"/>
      <c r="HF405" s="422"/>
      <c r="HG405" s="422"/>
      <c r="HH405" s="422"/>
      <c r="HI405" s="422"/>
      <c r="HJ405" s="422"/>
      <c r="HK405" s="422"/>
      <c r="HL405" s="422"/>
      <c r="HM405" s="422"/>
      <c r="HN405" s="422"/>
      <c r="HO405" s="422"/>
      <c r="HP405" s="422"/>
      <c r="HQ405" s="422"/>
      <c r="HR405" s="422"/>
      <c r="HS405" s="422"/>
      <c r="HT405" s="422"/>
      <c r="HU405" s="422"/>
      <c r="HV405" s="422"/>
      <c r="HW405" s="422"/>
      <c r="HX405" s="422"/>
      <c r="HY405" s="422"/>
      <c r="HZ405" s="422"/>
      <c r="IA405" s="422"/>
      <c r="IB405" s="422"/>
      <c r="IC405" s="422"/>
      <c r="ID405" s="422"/>
      <c r="IE405" s="422"/>
      <c r="IF405" s="422"/>
      <c r="IG405" s="422"/>
      <c r="IH405" s="422"/>
      <c r="II405" s="422"/>
      <c r="IJ405" s="422"/>
      <c r="IK405" s="422"/>
      <c r="IL405" s="422"/>
      <c r="IM405" s="422"/>
      <c r="IN405" s="422"/>
      <c r="IO405" s="422"/>
      <c r="IP405" s="422"/>
      <c r="IQ405" s="422"/>
      <c r="IR405" s="422"/>
      <c r="IS405" s="422"/>
      <c r="IT405" s="422"/>
      <c r="IU405" s="422"/>
      <c r="IV405" s="422"/>
      <c r="IW405" s="422"/>
      <c r="IX405" s="422"/>
      <c r="IY405" s="422"/>
      <c r="IZ405" s="422"/>
      <c r="JA405" s="422"/>
      <c r="JB405" s="422"/>
      <c r="JC405" s="422"/>
      <c r="JD405" s="422"/>
      <c r="JE405" s="422"/>
      <c r="JF405" s="422"/>
      <c r="JG405" s="422"/>
      <c r="JH405" s="422"/>
      <c r="JI405" s="422"/>
      <c r="JJ405" s="422"/>
      <c r="JK405" s="422"/>
      <c r="JL405" s="422"/>
      <c r="JM405" s="422"/>
      <c r="JN405" s="422"/>
      <c r="JO405" s="422"/>
    </row>
    <row r="406" spans="1:275" s="298" customFormat="1" ht="90" hidden="1" customHeight="1">
      <c r="A406" s="342" t="s">
        <v>1643</v>
      </c>
      <c r="B406" s="253" t="s">
        <v>904</v>
      </c>
      <c r="C406" s="328">
        <v>43812</v>
      </c>
      <c r="D406" s="328" t="s">
        <v>4308</v>
      </c>
      <c r="E406" s="342" t="s">
        <v>1029</v>
      </c>
      <c r="F406" s="325" t="s">
        <v>7400</v>
      </c>
      <c r="G406" s="325" t="s">
        <v>871</v>
      </c>
      <c r="H406" s="325" t="s">
        <v>872</v>
      </c>
      <c r="I406" s="325" t="s">
        <v>873</v>
      </c>
      <c r="J406" s="401" t="s">
        <v>874</v>
      </c>
      <c r="K406" s="423">
        <v>1</v>
      </c>
      <c r="L406" s="833">
        <v>43864</v>
      </c>
      <c r="M406" s="833">
        <v>43983</v>
      </c>
      <c r="N406" s="275">
        <f t="shared" si="13"/>
        <v>17</v>
      </c>
      <c r="O406" s="389">
        <v>1</v>
      </c>
      <c r="P406" s="253" t="s">
        <v>48</v>
      </c>
      <c r="Q406" s="253" t="s">
        <v>893</v>
      </c>
      <c r="R406" s="44" t="s">
        <v>7401</v>
      </c>
      <c r="S406" s="387">
        <f t="shared" si="12"/>
        <v>379</v>
      </c>
      <c r="T406" s="253"/>
      <c r="U406" s="253"/>
      <c r="V406" s="253"/>
      <c r="W406" s="402" t="s">
        <v>937</v>
      </c>
      <c r="X406" s="402" t="s">
        <v>937</v>
      </c>
      <c r="Y406" s="402" t="s">
        <v>937</v>
      </c>
      <c r="Z406" s="402" t="s">
        <v>937</v>
      </c>
      <c r="AA406" s="44" t="s">
        <v>937</v>
      </c>
      <c r="AB406" s="44" t="s">
        <v>937</v>
      </c>
      <c r="AC406" s="44" t="s">
        <v>937</v>
      </c>
      <c r="AD406" s="44" t="s">
        <v>952</v>
      </c>
      <c r="AE406" s="44" t="s">
        <v>7402</v>
      </c>
      <c r="AF406" s="44" t="s">
        <v>1820</v>
      </c>
      <c r="AG406" s="44" t="s">
        <v>1822</v>
      </c>
      <c r="AH406" s="44" t="s">
        <v>1820</v>
      </c>
      <c r="AI406" s="44" t="s">
        <v>1822</v>
      </c>
      <c r="AJ406" s="44" t="s">
        <v>1822</v>
      </c>
      <c r="AK406" s="44" t="s">
        <v>1822</v>
      </c>
      <c r="AL406" s="44" t="s">
        <v>2753</v>
      </c>
      <c r="AM406" s="44" t="s">
        <v>1822</v>
      </c>
      <c r="AN406" s="44" t="s">
        <v>2622</v>
      </c>
      <c r="AO406" s="44" t="s">
        <v>1822</v>
      </c>
      <c r="AP406" s="44" t="s">
        <v>1153</v>
      </c>
      <c r="AQ406" s="44" t="s">
        <v>1822</v>
      </c>
      <c r="AR406" s="44" t="s">
        <v>1153</v>
      </c>
      <c r="AS406" s="44" t="s">
        <v>1822</v>
      </c>
      <c r="AT406" s="44" t="s">
        <v>1153</v>
      </c>
      <c r="AU406" s="44" t="s">
        <v>1822</v>
      </c>
      <c r="AV406" s="44" t="s">
        <v>1153</v>
      </c>
      <c r="AW406" s="44" t="s">
        <v>1822</v>
      </c>
      <c r="AX406" s="44" t="s">
        <v>1153</v>
      </c>
      <c r="AY406" s="44" t="s">
        <v>1822</v>
      </c>
      <c r="AZ406" s="269" t="s">
        <v>781</v>
      </c>
      <c r="BA406" s="336">
        <v>43935</v>
      </c>
      <c r="BB406" s="269" t="s">
        <v>903</v>
      </c>
      <c r="BC406" s="340"/>
      <c r="BD406" s="332"/>
      <c r="BE406" s="332"/>
      <c r="BF406" s="332"/>
      <c r="BG406" s="332"/>
      <c r="BH406" s="280" t="s">
        <v>956</v>
      </c>
      <c r="BI406" s="340"/>
      <c r="BJ406" s="340"/>
      <c r="BK406" s="422"/>
      <c r="BL406" s="422"/>
      <c r="BM406" s="422"/>
      <c r="BN406" s="422"/>
      <c r="BO406" s="141" t="s">
        <v>5379</v>
      </c>
      <c r="BP406" s="253" t="s">
        <v>5380</v>
      </c>
      <c r="BQ406" s="253"/>
      <c r="BR406" s="253"/>
      <c r="BS406" s="422"/>
      <c r="BT406" s="422"/>
      <c r="BU406" s="422"/>
      <c r="BV406" s="422"/>
      <c r="BW406" s="422"/>
      <c r="BX406" s="422"/>
      <c r="BY406" s="422"/>
      <c r="BZ406" s="422"/>
      <c r="CA406" s="422"/>
      <c r="CB406" s="422"/>
      <c r="CC406" s="422"/>
      <c r="CD406" s="422"/>
      <c r="CE406" s="422"/>
      <c r="CF406" s="422"/>
      <c r="CG406" s="422"/>
      <c r="CH406" s="422"/>
      <c r="CI406" s="422"/>
      <c r="CJ406" s="422"/>
      <c r="CK406" s="422"/>
      <c r="CL406" s="422"/>
      <c r="CM406" s="422"/>
      <c r="CN406" s="422"/>
      <c r="CO406" s="422"/>
      <c r="CP406" s="422"/>
      <c r="CQ406" s="422"/>
      <c r="CR406" s="422"/>
      <c r="CS406" s="422"/>
      <c r="CT406" s="422"/>
      <c r="CU406" s="422"/>
      <c r="CV406" s="422"/>
      <c r="CW406" s="422"/>
      <c r="CX406" s="422"/>
      <c r="CY406" s="422"/>
      <c r="CZ406" s="422"/>
      <c r="DA406" s="422"/>
      <c r="DB406" s="422"/>
      <c r="DC406" s="422"/>
      <c r="DD406" s="422"/>
      <c r="DE406" s="422"/>
      <c r="DF406" s="422"/>
      <c r="DG406" s="422"/>
      <c r="DH406" s="422"/>
      <c r="DI406" s="422"/>
      <c r="DJ406" s="422"/>
      <c r="DK406" s="422"/>
      <c r="DL406" s="422"/>
      <c r="DM406" s="422"/>
      <c r="DN406" s="422"/>
      <c r="DO406" s="422"/>
      <c r="DP406" s="422"/>
      <c r="DQ406" s="422"/>
      <c r="DR406" s="422"/>
      <c r="DS406" s="422"/>
      <c r="DT406" s="422"/>
      <c r="DU406" s="422"/>
      <c r="DV406" s="422"/>
      <c r="DW406" s="422"/>
      <c r="DX406" s="422"/>
      <c r="DY406" s="422"/>
      <c r="DZ406" s="422"/>
      <c r="EA406" s="422"/>
      <c r="EB406" s="422"/>
      <c r="EC406" s="422"/>
      <c r="ED406" s="422"/>
      <c r="EE406" s="422"/>
      <c r="EF406" s="422"/>
      <c r="EG406" s="422"/>
      <c r="EH406" s="422"/>
      <c r="EI406" s="422"/>
      <c r="EJ406" s="422"/>
      <c r="EK406" s="422"/>
      <c r="EL406" s="422"/>
      <c r="EM406" s="422"/>
      <c r="EN406" s="422"/>
      <c r="EO406" s="422"/>
      <c r="EP406" s="422"/>
      <c r="EQ406" s="422"/>
      <c r="ER406" s="422"/>
      <c r="ES406" s="422"/>
      <c r="ET406" s="422"/>
      <c r="EU406" s="422"/>
      <c r="EV406" s="422"/>
      <c r="EW406" s="422"/>
      <c r="EX406" s="422"/>
      <c r="EY406" s="422"/>
      <c r="EZ406" s="422"/>
      <c r="FA406" s="422"/>
      <c r="FB406" s="422"/>
      <c r="FC406" s="422"/>
      <c r="FD406" s="422"/>
      <c r="FE406" s="422"/>
      <c r="FF406" s="422"/>
      <c r="FG406" s="422"/>
      <c r="FH406" s="422"/>
      <c r="FI406" s="422"/>
      <c r="FJ406" s="422"/>
      <c r="FK406" s="422"/>
      <c r="FL406" s="422"/>
      <c r="FM406" s="422"/>
      <c r="FN406" s="422"/>
      <c r="FO406" s="422"/>
      <c r="FP406" s="422"/>
      <c r="FQ406" s="422"/>
      <c r="FR406" s="422"/>
      <c r="FS406" s="422"/>
      <c r="FT406" s="422"/>
      <c r="FU406" s="422"/>
      <c r="FV406" s="422"/>
      <c r="FW406" s="422"/>
      <c r="FX406" s="422"/>
      <c r="FY406" s="422"/>
      <c r="FZ406" s="422"/>
      <c r="GA406" s="422"/>
      <c r="GB406" s="422"/>
      <c r="GC406" s="422"/>
      <c r="GD406" s="422"/>
      <c r="GE406" s="422"/>
      <c r="GF406" s="422"/>
      <c r="GG406" s="422"/>
      <c r="GH406" s="422"/>
      <c r="GI406" s="422"/>
      <c r="GJ406" s="422"/>
      <c r="GK406" s="422"/>
      <c r="GL406" s="422"/>
      <c r="GM406" s="422"/>
      <c r="GN406" s="422"/>
      <c r="GO406" s="422"/>
      <c r="GP406" s="422"/>
      <c r="GQ406" s="422"/>
      <c r="GR406" s="422"/>
      <c r="GS406" s="422"/>
      <c r="GT406" s="422"/>
      <c r="GU406" s="422"/>
      <c r="GV406" s="422"/>
      <c r="GW406" s="422"/>
      <c r="GX406" s="422"/>
      <c r="GY406" s="422"/>
      <c r="GZ406" s="422"/>
      <c r="HA406" s="422"/>
      <c r="HB406" s="422"/>
      <c r="HC406" s="422"/>
      <c r="HD406" s="422"/>
      <c r="HE406" s="422"/>
      <c r="HF406" s="422"/>
      <c r="HG406" s="422"/>
      <c r="HH406" s="422"/>
      <c r="HI406" s="422"/>
      <c r="HJ406" s="422"/>
      <c r="HK406" s="422"/>
      <c r="HL406" s="422"/>
      <c r="HM406" s="422"/>
      <c r="HN406" s="422"/>
      <c r="HO406" s="422"/>
      <c r="HP406" s="422"/>
      <c r="HQ406" s="422"/>
      <c r="HR406" s="422"/>
      <c r="HS406" s="422"/>
      <c r="HT406" s="422"/>
      <c r="HU406" s="422"/>
      <c r="HV406" s="422"/>
      <c r="HW406" s="422"/>
      <c r="HX406" s="422"/>
      <c r="HY406" s="422"/>
      <c r="HZ406" s="422"/>
      <c r="IA406" s="422"/>
      <c r="IB406" s="422"/>
      <c r="IC406" s="422"/>
      <c r="ID406" s="422"/>
      <c r="IE406" s="422"/>
      <c r="IF406" s="422"/>
      <c r="IG406" s="422"/>
      <c r="IH406" s="422"/>
      <c r="II406" s="422"/>
      <c r="IJ406" s="422"/>
      <c r="IK406" s="422"/>
      <c r="IL406" s="422"/>
      <c r="IM406" s="422"/>
      <c r="IN406" s="422"/>
      <c r="IO406" s="422"/>
      <c r="IP406" s="422"/>
      <c r="IQ406" s="422"/>
      <c r="IR406" s="422"/>
      <c r="IS406" s="422"/>
      <c r="IT406" s="422"/>
      <c r="IU406" s="422"/>
      <c r="IV406" s="422"/>
      <c r="IW406" s="422"/>
      <c r="IX406" s="422"/>
      <c r="IY406" s="422"/>
      <c r="IZ406" s="422"/>
      <c r="JA406" s="422"/>
      <c r="JB406" s="422"/>
      <c r="JC406" s="422"/>
      <c r="JD406" s="422"/>
      <c r="JE406" s="422"/>
      <c r="JF406" s="422"/>
      <c r="JG406" s="422"/>
      <c r="JH406" s="422"/>
      <c r="JI406" s="422"/>
      <c r="JJ406" s="422"/>
      <c r="JK406" s="422"/>
      <c r="JL406" s="422"/>
      <c r="JM406" s="422"/>
      <c r="JN406" s="422"/>
      <c r="JO406" s="422"/>
    </row>
    <row r="407" spans="1:275" s="298" customFormat="1" ht="90" hidden="1" customHeight="1">
      <c r="A407" s="342" t="s">
        <v>1644</v>
      </c>
      <c r="B407" s="253" t="s">
        <v>904</v>
      </c>
      <c r="C407" s="328">
        <v>43812</v>
      </c>
      <c r="D407" s="328" t="s">
        <v>4308</v>
      </c>
      <c r="E407" s="342" t="s">
        <v>1029</v>
      </c>
      <c r="F407" s="325" t="s">
        <v>7403</v>
      </c>
      <c r="G407" s="325" t="s">
        <v>871</v>
      </c>
      <c r="H407" s="325" t="s">
        <v>875</v>
      </c>
      <c r="I407" s="325" t="s">
        <v>876</v>
      </c>
      <c r="J407" s="401" t="s">
        <v>877</v>
      </c>
      <c r="K407" s="423">
        <v>2</v>
      </c>
      <c r="L407" s="833">
        <v>43864</v>
      </c>
      <c r="M407" s="833">
        <v>44134</v>
      </c>
      <c r="N407" s="275">
        <f t="shared" si="13"/>
        <v>39</v>
      </c>
      <c r="O407" s="389">
        <v>2</v>
      </c>
      <c r="P407" s="253" t="s">
        <v>48</v>
      </c>
      <c r="Q407" s="253" t="s">
        <v>893</v>
      </c>
      <c r="R407" s="44" t="s">
        <v>7404</v>
      </c>
      <c r="S407" s="387">
        <f t="shared" si="12"/>
        <v>68</v>
      </c>
      <c r="T407" s="253"/>
      <c r="U407" s="253"/>
      <c r="V407" s="253"/>
      <c r="W407" s="402" t="s">
        <v>937</v>
      </c>
      <c r="X407" s="402" t="s">
        <v>937</v>
      </c>
      <c r="Y407" s="402" t="s">
        <v>937</v>
      </c>
      <c r="Z407" s="402" t="s">
        <v>937</v>
      </c>
      <c r="AA407" s="44" t="s">
        <v>937</v>
      </c>
      <c r="AB407" s="44" t="s">
        <v>937</v>
      </c>
      <c r="AC407" s="44" t="s">
        <v>937</v>
      </c>
      <c r="AD407" s="44" t="s">
        <v>1161</v>
      </c>
      <c r="AE407" s="44" t="s">
        <v>7405</v>
      </c>
      <c r="AF407" s="425" t="s">
        <v>7406</v>
      </c>
      <c r="AG407" s="44" t="s">
        <v>7407</v>
      </c>
      <c r="AH407" s="44" t="s">
        <v>1873</v>
      </c>
      <c r="AI407" s="44" t="s">
        <v>7408</v>
      </c>
      <c r="AJ407" s="44" t="s">
        <v>2212</v>
      </c>
      <c r="AK407" s="44" t="s">
        <v>2212</v>
      </c>
      <c r="AL407" s="44" t="s">
        <v>7409</v>
      </c>
      <c r="AM407" s="44" t="s">
        <v>2212</v>
      </c>
      <c r="AN407" s="44" t="s">
        <v>2622</v>
      </c>
      <c r="AO407" s="44" t="s">
        <v>2212</v>
      </c>
      <c r="AP407" s="44" t="s">
        <v>1153</v>
      </c>
      <c r="AQ407" s="44" t="s">
        <v>2212</v>
      </c>
      <c r="AR407" s="44" t="s">
        <v>1153</v>
      </c>
      <c r="AS407" s="44" t="s">
        <v>2212</v>
      </c>
      <c r="AT407" s="44" t="s">
        <v>1153</v>
      </c>
      <c r="AU407" s="44" t="s">
        <v>2212</v>
      </c>
      <c r="AV407" s="44" t="s">
        <v>1153</v>
      </c>
      <c r="AW407" s="44" t="s">
        <v>2212</v>
      </c>
      <c r="AX407" s="44" t="s">
        <v>1153</v>
      </c>
      <c r="AY407" s="44" t="s">
        <v>2212</v>
      </c>
      <c r="AZ407" s="269" t="s">
        <v>781</v>
      </c>
      <c r="BA407" s="336">
        <v>44126</v>
      </c>
      <c r="BB407" s="269" t="s">
        <v>903</v>
      </c>
      <c r="BC407" s="340"/>
      <c r="BD407" s="332"/>
      <c r="BE407" s="332"/>
      <c r="BF407" s="332"/>
      <c r="BG407" s="332"/>
      <c r="BH407" s="280" t="s">
        <v>956</v>
      </c>
      <c r="BI407" s="340"/>
      <c r="BJ407" s="340"/>
      <c r="BK407" s="422"/>
      <c r="BL407" s="422"/>
      <c r="BM407" s="422"/>
      <c r="BN407" s="422"/>
      <c r="BO407" s="141" t="s">
        <v>5379</v>
      </c>
      <c r="BP407" s="253" t="s">
        <v>5380</v>
      </c>
      <c r="BQ407" s="253"/>
      <c r="BR407" s="253"/>
      <c r="BS407" s="422"/>
      <c r="BT407" s="422"/>
      <c r="BU407" s="422"/>
      <c r="BV407" s="422"/>
      <c r="BW407" s="422"/>
      <c r="BX407" s="422"/>
      <c r="BY407" s="422"/>
      <c r="BZ407" s="422"/>
      <c r="CA407" s="422"/>
      <c r="CB407" s="422"/>
      <c r="CC407" s="422"/>
      <c r="CD407" s="422"/>
      <c r="CE407" s="422"/>
      <c r="CF407" s="422"/>
      <c r="CG407" s="422"/>
      <c r="CH407" s="422"/>
      <c r="CI407" s="422"/>
      <c r="CJ407" s="422"/>
      <c r="CK407" s="422"/>
      <c r="CL407" s="422"/>
      <c r="CM407" s="422"/>
      <c r="CN407" s="422"/>
      <c r="CO407" s="422"/>
      <c r="CP407" s="422"/>
      <c r="CQ407" s="422"/>
      <c r="CR407" s="422"/>
      <c r="CS407" s="422"/>
      <c r="CT407" s="422"/>
      <c r="CU407" s="422"/>
      <c r="CV407" s="422"/>
      <c r="CW407" s="422"/>
      <c r="CX407" s="422"/>
      <c r="CY407" s="422"/>
      <c r="CZ407" s="422"/>
      <c r="DA407" s="422"/>
      <c r="DB407" s="422"/>
      <c r="DC407" s="422"/>
      <c r="DD407" s="422"/>
      <c r="DE407" s="422"/>
      <c r="DF407" s="422"/>
      <c r="DG407" s="422"/>
      <c r="DH407" s="422"/>
      <c r="DI407" s="422"/>
      <c r="DJ407" s="422"/>
      <c r="DK407" s="422"/>
      <c r="DL407" s="422"/>
      <c r="DM407" s="422"/>
      <c r="DN407" s="422"/>
      <c r="DO407" s="422"/>
      <c r="DP407" s="422"/>
      <c r="DQ407" s="422"/>
      <c r="DR407" s="422"/>
      <c r="DS407" s="422"/>
      <c r="DT407" s="422"/>
      <c r="DU407" s="422"/>
      <c r="DV407" s="422"/>
      <c r="DW407" s="422"/>
      <c r="DX407" s="422"/>
      <c r="DY407" s="422"/>
      <c r="DZ407" s="422"/>
      <c r="EA407" s="422"/>
      <c r="EB407" s="422"/>
      <c r="EC407" s="422"/>
      <c r="ED407" s="422"/>
      <c r="EE407" s="422"/>
      <c r="EF407" s="422"/>
      <c r="EG407" s="422"/>
      <c r="EH407" s="422"/>
      <c r="EI407" s="422"/>
      <c r="EJ407" s="422"/>
      <c r="EK407" s="422"/>
      <c r="EL407" s="422"/>
      <c r="EM407" s="422"/>
      <c r="EN407" s="422"/>
      <c r="EO407" s="422"/>
      <c r="EP407" s="422"/>
      <c r="EQ407" s="422"/>
      <c r="ER407" s="422"/>
      <c r="ES407" s="422"/>
      <c r="ET407" s="422"/>
      <c r="EU407" s="422"/>
      <c r="EV407" s="422"/>
      <c r="EW407" s="422"/>
      <c r="EX407" s="422"/>
      <c r="EY407" s="422"/>
      <c r="EZ407" s="422"/>
      <c r="FA407" s="422"/>
      <c r="FB407" s="422"/>
      <c r="FC407" s="422"/>
      <c r="FD407" s="422"/>
      <c r="FE407" s="422"/>
      <c r="FF407" s="422"/>
      <c r="FG407" s="422"/>
      <c r="FH407" s="422"/>
      <c r="FI407" s="422"/>
      <c r="FJ407" s="422"/>
      <c r="FK407" s="422"/>
      <c r="FL407" s="422"/>
      <c r="FM407" s="422"/>
      <c r="FN407" s="422"/>
      <c r="FO407" s="422"/>
      <c r="FP407" s="422"/>
      <c r="FQ407" s="422"/>
      <c r="FR407" s="422"/>
      <c r="FS407" s="422"/>
      <c r="FT407" s="422"/>
      <c r="FU407" s="422"/>
      <c r="FV407" s="422"/>
      <c r="FW407" s="422"/>
      <c r="FX407" s="422"/>
      <c r="FY407" s="422"/>
      <c r="FZ407" s="422"/>
      <c r="GA407" s="422"/>
      <c r="GB407" s="422"/>
      <c r="GC407" s="422"/>
      <c r="GD407" s="422"/>
      <c r="GE407" s="422"/>
      <c r="GF407" s="422"/>
      <c r="GG407" s="422"/>
      <c r="GH407" s="422"/>
      <c r="GI407" s="422"/>
      <c r="GJ407" s="422"/>
      <c r="GK407" s="422"/>
      <c r="GL407" s="422"/>
      <c r="GM407" s="422"/>
      <c r="GN407" s="422"/>
      <c r="GO407" s="422"/>
      <c r="GP407" s="422"/>
      <c r="GQ407" s="422"/>
      <c r="GR407" s="422"/>
      <c r="GS407" s="422"/>
      <c r="GT407" s="422"/>
      <c r="GU407" s="422"/>
      <c r="GV407" s="422"/>
      <c r="GW407" s="422"/>
      <c r="GX407" s="422"/>
      <c r="GY407" s="422"/>
      <c r="GZ407" s="422"/>
      <c r="HA407" s="422"/>
      <c r="HB407" s="422"/>
      <c r="HC407" s="422"/>
      <c r="HD407" s="422"/>
      <c r="HE407" s="422"/>
      <c r="HF407" s="422"/>
      <c r="HG407" s="422"/>
      <c r="HH407" s="422"/>
      <c r="HI407" s="422"/>
      <c r="HJ407" s="422"/>
      <c r="HK407" s="422"/>
      <c r="HL407" s="422"/>
      <c r="HM407" s="422"/>
      <c r="HN407" s="422"/>
      <c r="HO407" s="422"/>
      <c r="HP407" s="422"/>
      <c r="HQ407" s="422"/>
      <c r="HR407" s="422"/>
      <c r="HS407" s="422"/>
      <c r="HT407" s="422"/>
      <c r="HU407" s="422"/>
      <c r="HV407" s="422"/>
      <c r="HW407" s="422"/>
      <c r="HX407" s="422"/>
      <c r="HY407" s="422"/>
      <c r="HZ407" s="422"/>
      <c r="IA407" s="422"/>
      <c r="IB407" s="422"/>
      <c r="IC407" s="422"/>
      <c r="ID407" s="422"/>
      <c r="IE407" s="422"/>
      <c r="IF407" s="422"/>
      <c r="IG407" s="422"/>
      <c r="IH407" s="422"/>
      <c r="II407" s="422"/>
      <c r="IJ407" s="422"/>
      <c r="IK407" s="422"/>
      <c r="IL407" s="422"/>
      <c r="IM407" s="422"/>
      <c r="IN407" s="422"/>
      <c r="IO407" s="422"/>
      <c r="IP407" s="422"/>
      <c r="IQ407" s="422"/>
      <c r="IR407" s="422"/>
      <c r="IS407" s="422"/>
      <c r="IT407" s="422"/>
      <c r="IU407" s="422"/>
      <c r="IV407" s="422"/>
      <c r="IW407" s="422"/>
      <c r="IX407" s="422"/>
      <c r="IY407" s="422"/>
      <c r="IZ407" s="422"/>
      <c r="JA407" s="422"/>
      <c r="JB407" s="422"/>
      <c r="JC407" s="422"/>
      <c r="JD407" s="422"/>
      <c r="JE407" s="422"/>
      <c r="JF407" s="422"/>
      <c r="JG407" s="422"/>
      <c r="JH407" s="422"/>
      <c r="JI407" s="422"/>
      <c r="JJ407" s="422"/>
      <c r="JK407" s="422"/>
      <c r="JL407" s="422"/>
      <c r="JM407" s="422"/>
      <c r="JN407" s="422"/>
      <c r="JO407" s="422"/>
    </row>
    <row r="408" spans="1:275" s="298" customFormat="1" ht="90" hidden="1" customHeight="1">
      <c r="A408" s="342" t="s">
        <v>1645</v>
      </c>
      <c r="B408" s="253" t="s">
        <v>904</v>
      </c>
      <c r="C408" s="328">
        <v>43812</v>
      </c>
      <c r="D408" s="328" t="s">
        <v>4308</v>
      </c>
      <c r="E408" s="342" t="s">
        <v>1035</v>
      </c>
      <c r="F408" s="325" t="s">
        <v>7424</v>
      </c>
      <c r="G408" s="325" t="s">
        <v>878</v>
      </c>
      <c r="H408" s="325" t="s">
        <v>879</v>
      </c>
      <c r="I408" s="325" t="s">
        <v>880</v>
      </c>
      <c r="J408" s="401" t="s">
        <v>881</v>
      </c>
      <c r="K408" s="423">
        <v>2</v>
      </c>
      <c r="L408" s="833">
        <v>43864</v>
      </c>
      <c r="M408" s="833">
        <v>44012</v>
      </c>
      <c r="N408" s="275">
        <f t="shared" si="13"/>
        <v>22</v>
      </c>
      <c r="O408" s="407">
        <v>0</v>
      </c>
      <c r="P408" s="253" t="s">
        <v>48</v>
      </c>
      <c r="Q408" s="253" t="s">
        <v>897</v>
      </c>
      <c r="R408" s="44" t="s">
        <v>2798</v>
      </c>
      <c r="S408" s="387">
        <f t="shared" si="12"/>
        <v>286</v>
      </c>
      <c r="T408" s="402" t="s">
        <v>937</v>
      </c>
      <c r="U408" s="402" t="s">
        <v>937</v>
      </c>
      <c r="V408" s="402" t="s">
        <v>937</v>
      </c>
      <c r="W408" s="402" t="s">
        <v>937</v>
      </c>
      <c r="X408" s="402" t="s">
        <v>937</v>
      </c>
      <c r="Y408" s="402" t="s">
        <v>937</v>
      </c>
      <c r="Z408" s="402" t="s">
        <v>937</v>
      </c>
      <c r="AA408" s="44" t="s">
        <v>937</v>
      </c>
      <c r="AB408" s="44" t="s">
        <v>937</v>
      </c>
      <c r="AC408" s="44" t="s">
        <v>937</v>
      </c>
      <c r="AD408" s="44" t="s">
        <v>1161</v>
      </c>
      <c r="AE408" s="44" t="s">
        <v>7410</v>
      </c>
      <c r="AF408" s="344" t="s">
        <v>7411</v>
      </c>
      <c r="AG408" s="44" t="s">
        <v>7412</v>
      </c>
      <c r="AH408" s="44" t="s">
        <v>9120</v>
      </c>
      <c r="AI408" s="44" t="s">
        <v>7413</v>
      </c>
      <c r="AJ408" s="44" t="s">
        <v>2226</v>
      </c>
      <c r="AK408" s="44" t="s">
        <v>7414</v>
      </c>
      <c r="AL408" s="44" t="s">
        <v>7415</v>
      </c>
      <c r="AM408" s="44" t="s">
        <v>7416</v>
      </c>
      <c r="AN408" s="301" t="s">
        <v>2622</v>
      </c>
      <c r="AO408" s="301" t="s">
        <v>3874</v>
      </c>
      <c r="AP408" s="44" t="s">
        <v>1153</v>
      </c>
      <c r="AQ408" s="301" t="s">
        <v>3874</v>
      </c>
      <c r="AR408" s="301" t="s">
        <v>1153</v>
      </c>
      <c r="AS408" s="301" t="s">
        <v>3874</v>
      </c>
      <c r="AT408" s="301" t="s">
        <v>1153</v>
      </c>
      <c r="AU408" s="301" t="s">
        <v>3874</v>
      </c>
      <c r="AV408" s="301" t="s">
        <v>1153</v>
      </c>
      <c r="AW408" s="301" t="s">
        <v>3874</v>
      </c>
      <c r="AX408" s="301" t="s">
        <v>1153</v>
      </c>
      <c r="AY408" s="301" t="s">
        <v>3874</v>
      </c>
      <c r="AZ408" s="269" t="s">
        <v>1330</v>
      </c>
      <c r="BA408" s="336">
        <v>44377</v>
      </c>
      <c r="BB408" s="269" t="s">
        <v>1810</v>
      </c>
      <c r="BC408" s="336">
        <v>44377</v>
      </c>
      <c r="BD408" s="301" t="s">
        <v>2781</v>
      </c>
      <c r="BE408" s="332" t="s">
        <v>9033</v>
      </c>
      <c r="BF408" s="332" t="s">
        <v>1153</v>
      </c>
      <c r="BG408" s="332" t="s">
        <v>1153</v>
      </c>
      <c r="BH408" s="280" t="s">
        <v>4388</v>
      </c>
      <c r="BI408" s="340" t="s">
        <v>1153</v>
      </c>
      <c r="BJ408" s="340" t="s">
        <v>1645</v>
      </c>
      <c r="BK408" s="422"/>
      <c r="BL408" s="422"/>
      <c r="BM408" s="422"/>
      <c r="BN408" s="422"/>
      <c r="BO408" s="141" t="s">
        <v>5348</v>
      </c>
      <c r="BP408" s="253" t="s">
        <v>5381</v>
      </c>
      <c r="BQ408" s="253"/>
      <c r="BR408" s="253"/>
      <c r="BS408" s="422"/>
      <c r="BT408" s="422"/>
      <c r="BU408" s="422"/>
      <c r="BV408" s="422"/>
      <c r="BW408" s="422"/>
      <c r="BX408" s="422"/>
      <c r="BY408" s="422"/>
      <c r="BZ408" s="422"/>
      <c r="CA408" s="422"/>
      <c r="CB408" s="422"/>
      <c r="CC408" s="422"/>
      <c r="CD408" s="422"/>
      <c r="CE408" s="422"/>
      <c r="CF408" s="422"/>
      <c r="CG408" s="422"/>
      <c r="CH408" s="422"/>
      <c r="CI408" s="422"/>
      <c r="CJ408" s="422"/>
      <c r="CK408" s="422"/>
      <c r="CL408" s="422"/>
      <c r="CM408" s="422"/>
      <c r="CN408" s="422"/>
      <c r="CO408" s="422"/>
      <c r="CP408" s="422"/>
      <c r="CQ408" s="422"/>
      <c r="CR408" s="422"/>
      <c r="CS408" s="422"/>
      <c r="CT408" s="422"/>
      <c r="CU408" s="422"/>
      <c r="CV408" s="422"/>
      <c r="CW408" s="422"/>
      <c r="CX408" s="422"/>
      <c r="CY408" s="422"/>
      <c r="CZ408" s="422"/>
      <c r="DA408" s="422"/>
      <c r="DB408" s="422"/>
      <c r="DC408" s="422"/>
      <c r="DD408" s="422"/>
      <c r="DE408" s="422"/>
      <c r="DF408" s="422"/>
      <c r="DG408" s="422"/>
      <c r="DH408" s="422"/>
      <c r="DI408" s="422"/>
      <c r="DJ408" s="422"/>
      <c r="DK408" s="422"/>
      <c r="DL408" s="422"/>
      <c r="DM408" s="422"/>
      <c r="DN408" s="422"/>
      <c r="DO408" s="422"/>
      <c r="DP408" s="422"/>
      <c r="DQ408" s="422"/>
      <c r="DR408" s="422"/>
      <c r="DS408" s="422"/>
      <c r="DT408" s="422"/>
      <c r="DU408" s="422"/>
      <c r="DV408" s="422"/>
      <c r="DW408" s="422"/>
      <c r="DX408" s="422"/>
      <c r="DY408" s="422"/>
      <c r="DZ408" s="422"/>
      <c r="EA408" s="422"/>
      <c r="EB408" s="422"/>
      <c r="EC408" s="422"/>
      <c r="ED408" s="422"/>
      <c r="EE408" s="422"/>
      <c r="EF408" s="422"/>
      <c r="EG408" s="422"/>
      <c r="EH408" s="422"/>
      <c r="EI408" s="422"/>
      <c r="EJ408" s="422"/>
      <c r="EK408" s="422"/>
      <c r="EL408" s="422"/>
      <c r="EM408" s="422"/>
      <c r="EN408" s="422"/>
      <c r="EO408" s="422"/>
      <c r="EP408" s="422"/>
      <c r="EQ408" s="422"/>
      <c r="ER408" s="422"/>
      <c r="ES408" s="422"/>
      <c r="ET408" s="422"/>
      <c r="EU408" s="422"/>
      <c r="EV408" s="422"/>
      <c r="EW408" s="422"/>
      <c r="EX408" s="422"/>
      <c r="EY408" s="422"/>
      <c r="EZ408" s="422"/>
      <c r="FA408" s="422"/>
      <c r="FB408" s="422"/>
      <c r="FC408" s="422"/>
      <c r="FD408" s="422"/>
      <c r="FE408" s="422"/>
      <c r="FF408" s="422"/>
      <c r="FG408" s="422"/>
      <c r="FH408" s="422"/>
      <c r="FI408" s="422"/>
      <c r="FJ408" s="422"/>
      <c r="FK408" s="422"/>
      <c r="FL408" s="422"/>
      <c r="FM408" s="422"/>
      <c r="FN408" s="422"/>
      <c r="FO408" s="422"/>
      <c r="FP408" s="422"/>
      <c r="FQ408" s="422"/>
      <c r="FR408" s="422"/>
      <c r="FS408" s="422"/>
      <c r="FT408" s="422"/>
      <c r="FU408" s="422"/>
      <c r="FV408" s="422"/>
      <c r="FW408" s="422"/>
      <c r="FX408" s="422"/>
      <c r="FY408" s="422"/>
      <c r="FZ408" s="422"/>
      <c r="GA408" s="422"/>
      <c r="GB408" s="422"/>
      <c r="GC408" s="422"/>
      <c r="GD408" s="422"/>
      <c r="GE408" s="422"/>
      <c r="GF408" s="422"/>
      <c r="GG408" s="422"/>
      <c r="GH408" s="422"/>
      <c r="GI408" s="422"/>
      <c r="GJ408" s="422"/>
      <c r="GK408" s="422"/>
      <c r="GL408" s="422"/>
      <c r="GM408" s="422"/>
      <c r="GN408" s="422"/>
      <c r="GO408" s="422"/>
      <c r="GP408" s="422"/>
      <c r="GQ408" s="422"/>
      <c r="GR408" s="422"/>
      <c r="GS408" s="422"/>
      <c r="GT408" s="422"/>
      <c r="GU408" s="422"/>
      <c r="GV408" s="422"/>
      <c r="GW408" s="422"/>
      <c r="GX408" s="422"/>
      <c r="GY408" s="422"/>
      <c r="GZ408" s="422"/>
      <c r="HA408" s="422"/>
      <c r="HB408" s="422"/>
      <c r="HC408" s="422"/>
      <c r="HD408" s="422"/>
      <c r="HE408" s="422"/>
      <c r="HF408" s="422"/>
      <c r="HG408" s="422"/>
      <c r="HH408" s="422"/>
      <c r="HI408" s="422"/>
      <c r="HJ408" s="422"/>
      <c r="HK408" s="422"/>
      <c r="HL408" s="422"/>
      <c r="HM408" s="422"/>
      <c r="HN408" s="422"/>
      <c r="HO408" s="422"/>
      <c r="HP408" s="422"/>
      <c r="HQ408" s="422"/>
      <c r="HR408" s="422"/>
      <c r="HS408" s="422"/>
      <c r="HT408" s="422"/>
      <c r="HU408" s="422"/>
      <c r="HV408" s="422"/>
      <c r="HW408" s="422"/>
      <c r="HX408" s="422"/>
      <c r="HY408" s="422"/>
      <c r="HZ408" s="422"/>
      <c r="IA408" s="422"/>
      <c r="IB408" s="422"/>
      <c r="IC408" s="422"/>
      <c r="ID408" s="422"/>
      <c r="IE408" s="422"/>
      <c r="IF408" s="422"/>
      <c r="IG408" s="422"/>
      <c r="IH408" s="422"/>
      <c r="II408" s="422"/>
      <c r="IJ408" s="422"/>
      <c r="IK408" s="422"/>
      <c r="IL408" s="422"/>
      <c r="IM408" s="422"/>
      <c r="IN408" s="422"/>
      <c r="IO408" s="422"/>
      <c r="IP408" s="422"/>
      <c r="IQ408" s="422"/>
      <c r="IR408" s="422"/>
      <c r="IS408" s="422"/>
      <c r="IT408" s="422"/>
      <c r="IU408" s="422"/>
      <c r="IV408" s="422"/>
      <c r="IW408" s="422"/>
      <c r="IX408" s="422"/>
      <c r="IY408" s="422"/>
      <c r="IZ408" s="422"/>
      <c r="JA408" s="422"/>
      <c r="JB408" s="422"/>
      <c r="JC408" s="422"/>
      <c r="JD408" s="422"/>
      <c r="JE408" s="422"/>
      <c r="JF408" s="422"/>
      <c r="JG408" s="422"/>
      <c r="JH408" s="422"/>
      <c r="JI408" s="422"/>
      <c r="JJ408" s="422"/>
      <c r="JK408" s="422"/>
      <c r="JL408" s="422"/>
      <c r="JM408" s="422"/>
      <c r="JN408" s="422"/>
      <c r="JO408" s="422"/>
    </row>
    <row r="409" spans="1:275" s="298" customFormat="1" ht="90" hidden="1" customHeight="1">
      <c r="A409" s="342" t="s">
        <v>1645</v>
      </c>
      <c r="B409" s="253" t="s">
        <v>904</v>
      </c>
      <c r="C409" s="328">
        <v>43812</v>
      </c>
      <c r="D409" s="328" t="s">
        <v>4308</v>
      </c>
      <c r="E409" s="342" t="s">
        <v>1035</v>
      </c>
      <c r="F409" s="325" t="s">
        <v>9121</v>
      </c>
      <c r="G409" s="326" t="s">
        <v>2711</v>
      </c>
      <c r="H409" s="326" t="s">
        <v>2712</v>
      </c>
      <c r="I409" s="326" t="s">
        <v>2713</v>
      </c>
      <c r="J409" s="428" t="s">
        <v>2714</v>
      </c>
      <c r="K409" s="437">
        <v>6</v>
      </c>
      <c r="L409" s="831">
        <v>44075</v>
      </c>
      <c r="M409" s="831">
        <v>44864</v>
      </c>
      <c r="N409" s="275">
        <f t="shared" si="13"/>
        <v>9</v>
      </c>
      <c r="O409" s="391">
        <v>6</v>
      </c>
      <c r="P409" s="253" t="s">
        <v>48</v>
      </c>
      <c r="Q409" s="253"/>
      <c r="R409" s="44" t="s">
        <v>9464</v>
      </c>
      <c r="S409" s="387">
        <f t="shared" si="12"/>
        <v>333</v>
      </c>
      <c r="T409" s="402" t="s">
        <v>937</v>
      </c>
      <c r="U409" s="402" t="s">
        <v>937</v>
      </c>
      <c r="V409" s="402" t="s">
        <v>937</v>
      </c>
      <c r="W409" s="402" t="s">
        <v>937</v>
      </c>
      <c r="X409" s="402" t="s">
        <v>937</v>
      </c>
      <c r="Y409" s="402" t="s">
        <v>937</v>
      </c>
      <c r="Z409" s="402" t="s">
        <v>937</v>
      </c>
      <c r="AA409" s="44" t="s">
        <v>937</v>
      </c>
      <c r="AB409" s="44" t="s">
        <v>937</v>
      </c>
      <c r="AC409" s="44" t="s">
        <v>937</v>
      </c>
      <c r="AD409" s="44" t="s">
        <v>1161</v>
      </c>
      <c r="AE409" s="44" t="s">
        <v>7410</v>
      </c>
      <c r="AF409" s="344" t="s">
        <v>7411</v>
      </c>
      <c r="AG409" s="44" t="s">
        <v>7412</v>
      </c>
      <c r="AH409" s="44" t="s">
        <v>9120</v>
      </c>
      <c r="AI409" s="44" t="s">
        <v>7413</v>
      </c>
      <c r="AJ409" s="44" t="s">
        <v>2226</v>
      </c>
      <c r="AK409" s="44" t="s">
        <v>7414</v>
      </c>
      <c r="AL409" s="44" t="s">
        <v>7415</v>
      </c>
      <c r="AM409" s="44" t="s">
        <v>7417</v>
      </c>
      <c r="AN409" s="311" t="s">
        <v>4060</v>
      </c>
      <c r="AO409" s="44" t="s">
        <v>7418</v>
      </c>
      <c r="AP409" s="44" t="s">
        <v>4274</v>
      </c>
      <c r="AQ409" s="44" t="s">
        <v>7419</v>
      </c>
      <c r="AR409" s="44" t="s">
        <v>4319</v>
      </c>
      <c r="AS409" s="44" t="s">
        <v>7420</v>
      </c>
      <c r="AT409" s="44" t="s">
        <v>5051</v>
      </c>
      <c r="AU409" s="44" t="s">
        <v>7421</v>
      </c>
      <c r="AV409" s="44" t="s">
        <v>7422</v>
      </c>
      <c r="AW409" s="44" t="s">
        <v>7423</v>
      </c>
      <c r="AX409" s="44" t="s">
        <v>937</v>
      </c>
      <c r="AY409" s="44" t="s">
        <v>5999</v>
      </c>
      <c r="AZ409" s="269" t="s">
        <v>3069</v>
      </c>
      <c r="BA409" s="336">
        <v>44841</v>
      </c>
      <c r="BB409" s="269" t="s">
        <v>903</v>
      </c>
      <c r="BC409" s="340"/>
      <c r="BD409" s="332"/>
      <c r="BE409" s="332"/>
      <c r="BF409" s="332"/>
      <c r="BG409" s="332"/>
      <c r="BH409" s="280" t="s">
        <v>956</v>
      </c>
      <c r="BI409" s="340"/>
      <c r="BJ409" s="340"/>
      <c r="BK409" s="422"/>
      <c r="BL409" s="422"/>
      <c r="BM409" s="422"/>
      <c r="BN409" s="422"/>
      <c r="BO409" s="141" t="s">
        <v>5348</v>
      </c>
      <c r="BP409" s="253" t="s">
        <v>5381</v>
      </c>
      <c r="BQ409" s="253"/>
      <c r="BR409" s="253"/>
      <c r="BS409" s="422"/>
      <c r="BT409" s="422"/>
      <c r="BU409" s="422"/>
      <c r="BV409" s="422"/>
      <c r="BW409" s="422"/>
      <c r="BX409" s="422"/>
      <c r="BY409" s="422"/>
      <c r="BZ409" s="422"/>
      <c r="CA409" s="422"/>
      <c r="CB409" s="422"/>
      <c r="CC409" s="422"/>
      <c r="CD409" s="422"/>
      <c r="CE409" s="422"/>
      <c r="CF409" s="422"/>
      <c r="CG409" s="422"/>
      <c r="CH409" s="422"/>
      <c r="CI409" s="422"/>
      <c r="CJ409" s="422"/>
      <c r="CK409" s="422"/>
      <c r="CL409" s="422"/>
      <c r="CM409" s="422"/>
      <c r="CN409" s="422"/>
      <c r="CO409" s="422"/>
      <c r="CP409" s="422"/>
      <c r="CQ409" s="422"/>
      <c r="CR409" s="422"/>
      <c r="CS409" s="422"/>
      <c r="CT409" s="422"/>
      <c r="CU409" s="422"/>
      <c r="CV409" s="422"/>
      <c r="CW409" s="422"/>
      <c r="CX409" s="422"/>
      <c r="CY409" s="422"/>
      <c r="CZ409" s="422"/>
      <c r="DA409" s="422"/>
      <c r="DB409" s="422"/>
      <c r="DC409" s="422"/>
      <c r="DD409" s="422"/>
      <c r="DE409" s="422"/>
      <c r="DF409" s="422"/>
      <c r="DG409" s="422"/>
      <c r="DH409" s="422"/>
      <c r="DI409" s="422"/>
      <c r="DJ409" s="422"/>
      <c r="DK409" s="422"/>
      <c r="DL409" s="422"/>
      <c r="DM409" s="422"/>
      <c r="DN409" s="422"/>
      <c r="DO409" s="422"/>
      <c r="DP409" s="422"/>
      <c r="DQ409" s="422"/>
      <c r="DR409" s="422"/>
      <c r="DS409" s="422"/>
      <c r="DT409" s="422"/>
      <c r="DU409" s="422"/>
      <c r="DV409" s="422"/>
      <c r="DW409" s="422"/>
      <c r="DX409" s="422"/>
      <c r="DY409" s="422"/>
      <c r="DZ409" s="422"/>
      <c r="EA409" s="422"/>
      <c r="EB409" s="422"/>
      <c r="EC409" s="422"/>
      <c r="ED409" s="422"/>
      <c r="EE409" s="422"/>
      <c r="EF409" s="422"/>
      <c r="EG409" s="422"/>
      <c r="EH409" s="422"/>
      <c r="EI409" s="422"/>
      <c r="EJ409" s="422"/>
      <c r="EK409" s="422"/>
      <c r="EL409" s="422"/>
      <c r="EM409" s="422"/>
      <c r="EN409" s="422"/>
      <c r="EO409" s="422"/>
      <c r="EP409" s="422"/>
      <c r="EQ409" s="422"/>
      <c r="ER409" s="422"/>
      <c r="ES409" s="422"/>
      <c r="ET409" s="422"/>
      <c r="EU409" s="422"/>
      <c r="EV409" s="422"/>
      <c r="EW409" s="422"/>
      <c r="EX409" s="422"/>
      <c r="EY409" s="422"/>
      <c r="EZ409" s="422"/>
      <c r="FA409" s="422"/>
      <c r="FB409" s="422"/>
      <c r="FC409" s="422"/>
      <c r="FD409" s="422"/>
      <c r="FE409" s="422"/>
      <c r="FF409" s="422"/>
      <c r="FG409" s="422"/>
      <c r="FH409" s="422"/>
      <c r="FI409" s="422"/>
      <c r="FJ409" s="422"/>
      <c r="FK409" s="422"/>
      <c r="FL409" s="422"/>
      <c r="FM409" s="422"/>
      <c r="FN409" s="422"/>
      <c r="FO409" s="422"/>
      <c r="FP409" s="422"/>
      <c r="FQ409" s="422"/>
      <c r="FR409" s="422"/>
      <c r="FS409" s="422"/>
      <c r="FT409" s="422"/>
      <c r="FU409" s="422"/>
      <c r="FV409" s="422"/>
      <c r="FW409" s="422"/>
      <c r="FX409" s="422"/>
      <c r="FY409" s="422"/>
      <c r="FZ409" s="422"/>
      <c r="GA409" s="422"/>
      <c r="GB409" s="422"/>
      <c r="GC409" s="422"/>
      <c r="GD409" s="422"/>
      <c r="GE409" s="422"/>
      <c r="GF409" s="422"/>
      <c r="GG409" s="422"/>
      <c r="GH409" s="422"/>
      <c r="GI409" s="422"/>
      <c r="GJ409" s="422"/>
      <c r="GK409" s="422"/>
      <c r="GL409" s="422"/>
      <c r="GM409" s="422"/>
      <c r="GN409" s="422"/>
      <c r="GO409" s="422"/>
      <c r="GP409" s="422"/>
      <c r="GQ409" s="422"/>
      <c r="GR409" s="422"/>
      <c r="GS409" s="422"/>
      <c r="GT409" s="422"/>
      <c r="GU409" s="422"/>
      <c r="GV409" s="422"/>
      <c r="GW409" s="422"/>
      <c r="GX409" s="422"/>
      <c r="GY409" s="422"/>
      <c r="GZ409" s="422"/>
      <c r="HA409" s="422"/>
      <c r="HB409" s="422"/>
      <c r="HC409" s="422"/>
      <c r="HD409" s="422"/>
      <c r="HE409" s="422"/>
      <c r="HF409" s="422"/>
      <c r="HG409" s="422"/>
      <c r="HH409" s="422"/>
      <c r="HI409" s="422"/>
      <c r="HJ409" s="422"/>
      <c r="HK409" s="422"/>
      <c r="HL409" s="422"/>
      <c r="HM409" s="422"/>
      <c r="HN409" s="422"/>
      <c r="HO409" s="422"/>
      <c r="HP409" s="422"/>
      <c r="HQ409" s="422"/>
      <c r="HR409" s="422"/>
      <c r="HS409" s="422"/>
      <c r="HT409" s="422"/>
      <c r="HU409" s="422"/>
      <c r="HV409" s="422"/>
      <c r="HW409" s="422"/>
      <c r="HX409" s="422"/>
      <c r="HY409" s="422"/>
      <c r="HZ409" s="422"/>
      <c r="IA409" s="422"/>
      <c r="IB409" s="422"/>
      <c r="IC409" s="422"/>
      <c r="ID409" s="422"/>
      <c r="IE409" s="422"/>
      <c r="IF409" s="422"/>
      <c r="IG409" s="422"/>
      <c r="IH409" s="422"/>
      <c r="II409" s="422"/>
      <c r="IJ409" s="422"/>
      <c r="IK409" s="422"/>
      <c r="IL409" s="422"/>
      <c r="IM409" s="422"/>
      <c r="IN409" s="422"/>
      <c r="IO409" s="422"/>
      <c r="IP409" s="422"/>
      <c r="IQ409" s="422"/>
      <c r="IR409" s="422"/>
      <c r="IS409" s="422"/>
      <c r="IT409" s="422"/>
      <c r="IU409" s="422"/>
      <c r="IV409" s="422"/>
      <c r="IW409" s="422"/>
      <c r="IX409" s="422"/>
      <c r="IY409" s="422"/>
      <c r="IZ409" s="422"/>
      <c r="JA409" s="422"/>
      <c r="JB409" s="422"/>
      <c r="JC409" s="422"/>
      <c r="JD409" s="422"/>
      <c r="JE409" s="422"/>
      <c r="JF409" s="422"/>
      <c r="JG409" s="422"/>
      <c r="JH409" s="422"/>
      <c r="JI409" s="422"/>
      <c r="JJ409" s="422"/>
      <c r="JK409" s="422"/>
      <c r="JL409" s="422"/>
      <c r="JM409" s="422"/>
      <c r="JN409" s="422"/>
      <c r="JO409" s="422"/>
    </row>
    <row r="410" spans="1:275" s="298" customFormat="1" ht="90" hidden="1" customHeight="1">
      <c r="A410" s="342" t="s">
        <v>1646</v>
      </c>
      <c r="B410" s="253" t="s">
        <v>904</v>
      </c>
      <c r="C410" s="328">
        <v>43812</v>
      </c>
      <c r="D410" s="328" t="s">
        <v>4308</v>
      </c>
      <c r="E410" s="342" t="s">
        <v>1035</v>
      </c>
      <c r="F410" s="325" t="s">
        <v>7424</v>
      </c>
      <c r="G410" s="325" t="s">
        <v>878</v>
      </c>
      <c r="H410" s="325" t="s">
        <v>882</v>
      </c>
      <c r="I410" s="325" t="s">
        <v>883</v>
      </c>
      <c r="J410" s="401" t="s">
        <v>884</v>
      </c>
      <c r="K410" s="423">
        <v>1</v>
      </c>
      <c r="L410" s="833">
        <v>44013</v>
      </c>
      <c r="M410" s="833">
        <v>44104</v>
      </c>
      <c r="N410" s="275">
        <f t="shared" si="13"/>
        <v>13</v>
      </c>
      <c r="O410" s="389">
        <v>1</v>
      </c>
      <c r="P410" s="253" t="s">
        <v>202</v>
      </c>
      <c r="Q410" s="253" t="s">
        <v>1186</v>
      </c>
      <c r="R410" s="311" t="s">
        <v>7425</v>
      </c>
      <c r="S410" s="387">
        <f t="shared" si="12"/>
        <v>318</v>
      </c>
      <c r="T410" s="253"/>
      <c r="U410" s="253"/>
      <c r="V410" s="253"/>
      <c r="W410" s="402" t="s">
        <v>937</v>
      </c>
      <c r="X410" s="402" t="s">
        <v>937</v>
      </c>
      <c r="Y410" s="402" t="s">
        <v>937</v>
      </c>
      <c r="Z410" s="402" t="s">
        <v>937</v>
      </c>
      <c r="AA410" s="44" t="s">
        <v>937</v>
      </c>
      <c r="AB410" s="44" t="s">
        <v>937</v>
      </c>
      <c r="AC410" s="44" t="s">
        <v>937</v>
      </c>
      <c r="AD410" s="44" t="s">
        <v>952</v>
      </c>
      <c r="AE410" s="44" t="s">
        <v>7426</v>
      </c>
      <c r="AF410" s="44" t="s">
        <v>7427</v>
      </c>
      <c r="AG410" s="44" t="s">
        <v>7428</v>
      </c>
      <c r="AH410" s="44" t="s">
        <v>1838</v>
      </c>
      <c r="AI410" s="44" t="s">
        <v>7429</v>
      </c>
      <c r="AJ410" s="44" t="s">
        <v>2212</v>
      </c>
      <c r="AK410" s="44" t="s">
        <v>2212</v>
      </c>
      <c r="AL410" s="44" t="s">
        <v>2622</v>
      </c>
      <c r="AM410" s="44" t="s">
        <v>3656</v>
      </c>
      <c r="AN410" s="44" t="s">
        <v>2622</v>
      </c>
      <c r="AO410" s="44" t="s">
        <v>3656</v>
      </c>
      <c r="AP410" s="44" t="s">
        <v>1153</v>
      </c>
      <c r="AQ410" s="44" t="s">
        <v>3656</v>
      </c>
      <c r="AR410" s="44" t="s">
        <v>1153</v>
      </c>
      <c r="AS410" s="44" t="s">
        <v>3656</v>
      </c>
      <c r="AT410" s="44" t="s">
        <v>1153</v>
      </c>
      <c r="AU410" s="44" t="s">
        <v>3656</v>
      </c>
      <c r="AV410" s="44" t="s">
        <v>1153</v>
      </c>
      <c r="AW410" s="44" t="s">
        <v>3656</v>
      </c>
      <c r="AX410" s="44" t="s">
        <v>1153</v>
      </c>
      <c r="AY410" s="44" t="s">
        <v>3656</v>
      </c>
      <c r="AZ410" s="269" t="s">
        <v>781</v>
      </c>
      <c r="BA410" s="336">
        <v>44123</v>
      </c>
      <c r="BB410" s="269" t="s">
        <v>903</v>
      </c>
      <c r="BC410" s="340"/>
      <c r="BD410" s="332"/>
      <c r="BE410" s="332"/>
      <c r="BF410" s="332"/>
      <c r="BG410" s="332"/>
      <c r="BH410" s="280" t="s">
        <v>956</v>
      </c>
      <c r="BI410" s="340"/>
      <c r="BJ410" s="340"/>
      <c r="BK410" s="422"/>
      <c r="BL410" s="422"/>
      <c r="BM410" s="422"/>
      <c r="BN410" s="422"/>
      <c r="BO410" s="253" t="s">
        <v>5354</v>
      </c>
      <c r="BP410" s="253" t="s">
        <v>5381</v>
      </c>
      <c r="BQ410" s="141" t="s">
        <v>5348</v>
      </c>
      <c r="BR410" s="384"/>
      <c r="BS410" s="422"/>
      <c r="BT410" s="422"/>
      <c r="BU410" s="422"/>
      <c r="BV410" s="422"/>
      <c r="BW410" s="422"/>
      <c r="BX410" s="422"/>
      <c r="BY410" s="422"/>
      <c r="BZ410" s="422"/>
      <c r="CA410" s="422"/>
      <c r="CB410" s="422"/>
      <c r="CC410" s="422"/>
      <c r="CD410" s="422"/>
      <c r="CE410" s="422"/>
      <c r="CF410" s="422"/>
      <c r="CG410" s="422"/>
      <c r="CH410" s="422"/>
      <c r="CI410" s="422"/>
      <c r="CJ410" s="422"/>
      <c r="CK410" s="422"/>
      <c r="CL410" s="422"/>
      <c r="CM410" s="422"/>
      <c r="CN410" s="422"/>
      <c r="CO410" s="422"/>
      <c r="CP410" s="422"/>
      <c r="CQ410" s="422"/>
      <c r="CR410" s="422"/>
      <c r="CS410" s="422"/>
      <c r="CT410" s="422"/>
      <c r="CU410" s="422"/>
      <c r="CV410" s="422"/>
      <c r="CW410" s="422"/>
      <c r="CX410" s="422"/>
      <c r="CY410" s="422"/>
      <c r="CZ410" s="422"/>
      <c r="DA410" s="422"/>
      <c r="DB410" s="422"/>
      <c r="DC410" s="422"/>
      <c r="DD410" s="422"/>
      <c r="DE410" s="422"/>
      <c r="DF410" s="422"/>
      <c r="DG410" s="422"/>
      <c r="DH410" s="422"/>
      <c r="DI410" s="422"/>
      <c r="DJ410" s="422"/>
      <c r="DK410" s="422"/>
      <c r="DL410" s="422"/>
      <c r="DM410" s="422"/>
      <c r="DN410" s="422"/>
      <c r="DO410" s="422"/>
      <c r="DP410" s="422"/>
      <c r="DQ410" s="422"/>
      <c r="DR410" s="422"/>
      <c r="DS410" s="422"/>
      <c r="DT410" s="422"/>
      <c r="DU410" s="422"/>
      <c r="DV410" s="422"/>
      <c r="DW410" s="422"/>
      <c r="DX410" s="422"/>
      <c r="DY410" s="422"/>
      <c r="DZ410" s="422"/>
      <c r="EA410" s="422"/>
      <c r="EB410" s="422"/>
      <c r="EC410" s="422"/>
      <c r="ED410" s="422"/>
      <c r="EE410" s="422"/>
      <c r="EF410" s="422"/>
      <c r="EG410" s="422"/>
      <c r="EH410" s="422"/>
      <c r="EI410" s="422"/>
      <c r="EJ410" s="422"/>
      <c r="EK410" s="422"/>
      <c r="EL410" s="422"/>
      <c r="EM410" s="422"/>
      <c r="EN410" s="422"/>
      <c r="EO410" s="422"/>
      <c r="EP410" s="422"/>
      <c r="EQ410" s="422"/>
      <c r="ER410" s="422"/>
      <c r="ES410" s="422"/>
      <c r="ET410" s="422"/>
      <c r="EU410" s="422"/>
      <c r="EV410" s="422"/>
      <c r="EW410" s="422"/>
      <c r="EX410" s="422"/>
      <c r="EY410" s="422"/>
      <c r="EZ410" s="422"/>
      <c r="FA410" s="422"/>
      <c r="FB410" s="422"/>
      <c r="FC410" s="422"/>
      <c r="FD410" s="422"/>
      <c r="FE410" s="422"/>
      <c r="FF410" s="422"/>
      <c r="FG410" s="422"/>
      <c r="FH410" s="422"/>
      <c r="FI410" s="422"/>
      <c r="FJ410" s="422"/>
      <c r="FK410" s="422"/>
      <c r="FL410" s="422"/>
      <c r="FM410" s="422"/>
      <c r="FN410" s="422"/>
      <c r="FO410" s="422"/>
      <c r="FP410" s="422"/>
      <c r="FQ410" s="422"/>
      <c r="FR410" s="422"/>
      <c r="FS410" s="422"/>
      <c r="FT410" s="422"/>
      <c r="FU410" s="422"/>
      <c r="FV410" s="422"/>
      <c r="FW410" s="422"/>
      <c r="FX410" s="422"/>
      <c r="FY410" s="422"/>
      <c r="FZ410" s="422"/>
      <c r="GA410" s="422"/>
      <c r="GB410" s="422"/>
      <c r="GC410" s="422"/>
      <c r="GD410" s="422"/>
      <c r="GE410" s="422"/>
      <c r="GF410" s="422"/>
      <c r="GG410" s="422"/>
      <c r="GH410" s="422"/>
      <c r="GI410" s="422"/>
      <c r="GJ410" s="422"/>
      <c r="GK410" s="422"/>
      <c r="GL410" s="422"/>
      <c r="GM410" s="422"/>
      <c r="GN410" s="422"/>
      <c r="GO410" s="422"/>
      <c r="GP410" s="422"/>
      <c r="GQ410" s="422"/>
      <c r="GR410" s="422"/>
      <c r="GS410" s="422"/>
      <c r="GT410" s="422"/>
      <c r="GU410" s="422"/>
      <c r="GV410" s="422"/>
      <c r="GW410" s="422"/>
      <c r="GX410" s="422"/>
      <c r="GY410" s="422"/>
      <c r="GZ410" s="422"/>
      <c r="HA410" s="422"/>
      <c r="HB410" s="422"/>
      <c r="HC410" s="422"/>
      <c r="HD410" s="422"/>
      <c r="HE410" s="422"/>
      <c r="HF410" s="422"/>
      <c r="HG410" s="422"/>
      <c r="HH410" s="422"/>
      <c r="HI410" s="422"/>
      <c r="HJ410" s="422"/>
      <c r="HK410" s="422"/>
      <c r="HL410" s="422"/>
      <c r="HM410" s="422"/>
      <c r="HN410" s="422"/>
      <c r="HO410" s="422"/>
      <c r="HP410" s="422"/>
      <c r="HQ410" s="422"/>
      <c r="HR410" s="422"/>
      <c r="HS410" s="422"/>
      <c r="HT410" s="422"/>
      <c r="HU410" s="422"/>
      <c r="HV410" s="422"/>
      <c r="HW410" s="422"/>
      <c r="HX410" s="422"/>
      <c r="HY410" s="422"/>
      <c r="HZ410" s="422"/>
      <c r="IA410" s="422"/>
      <c r="IB410" s="422"/>
      <c r="IC410" s="422"/>
      <c r="ID410" s="422"/>
      <c r="IE410" s="422"/>
      <c r="IF410" s="422"/>
      <c r="IG410" s="422"/>
      <c r="IH410" s="422"/>
      <c r="II410" s="422"/>
      <c r="IJ410" s="422"/>
      <c r="IK410" s="422"/>
      <c r="IL410" s="422"/>
      <c r="IM410" s="422"/>
      <c r="IN410" s="422"/>
      <c r="IO410" s="422"/>
      <c r="IP410" s="422"/>
      <c r="IQ410" s="422"/>
      <c r="IR410" s="422"/>
      <c r="IS410" s="422"/>
      <c r="IT410" s="422"/>
      <c r="IU410" s="422"/>
      <c r="IV410" s="422"/>
      <c r="IW410" s="422"/>
      <c r="IX410" s="422"/>
      <c r="IY410" s="422"/>
      <c r="IZ410" s="422"/>
      <c r="JA410" s="422"/>
      <c r="JB410" s="422"/>
      <c r="JC410" s="422"/>
      <c r="JD410" s="422"/>
      <c r="JE410" s="422"/>
      <c r="JF410" s="422"/>
      <c r="JG410" s="422"/>
      <c r="JH410" s="422"/>
      <c r="JI410" s="422"/>
      <c r="JJ410" s="422"/>
      <c r="JK410" s="422"/>
      <c r="JL410" s="422"/>
      <c r="JM410" s="422"/>
      <c r="JN410" s="422"/>
      <c r="JO410" s="422"/>
    </row>
    <row r="411" spans="1:275" s="298" customFormat="1" ht="90" hidden="1" customHeight="1">
      <c r="A411" s="342" t="s">
        <v>1647</v>
      </c>
      <c r="B411" s="253" t="s">
        <v>904</v>
      </c>
      <c r="C411" s="328">
        <v>43812</v>
      </c>
      <c r="D411" s="328" t="s">
        <v>4308</v>
      </c>
      <c r="E411" s="342" t="s">
        <v>1061</v>
      </c>
      <c r="F411" s="325" t="s">
        <v>9122</v>
      </c>
      <c r="G411" s="325" t="s">
        <v>885</v>
      </c>
      <c r="H411" s="325" t="s">
        <v>886</v>
      </c>
      <c r="I411" s="325" t="s">
        <v>887</v>
      </c>
      <c r="J411" s="401" t="s">
        <v>888</v>
      </c>
      <c r="K411" s="423">
        <v>1</v>
      </c>
      <c r="L411" s="833">
        <v>43864</v>
      </c>
      <c r="M411" s="833">
        <v>44012</v>
      </c>
      <c r="N411" s="275">
        <f t="shared" si="13"/>
        <v>22</v>
      </c>
      <c r="O411" s="389">
        <v>1</v>
      </c>
      <c r="P411" s="324" t="s">
        <v>48</v>
      </c>
      <c r="Q411" s="324" t="s">
        <v>895</v>
      </c>
      <c r="R411" s="44" t="s">
        <v>7430</v>
      </c>
      <c r="S411" s="387">
        <f t="shared" si="12"/>
        <v>380</v>
      </c>
      <c r="T411" s="324"/>
      <c r="U411" s="324"/>
      <c r="V411" s="253"/>
      <c r="W411" s="402" t="s">
        <v>937</v>
      </c>
      <c r="X411" s="402" t="s">
        <v>937</v>
      </c>
      <c r="Y411" s="402" t="s">
        <v>937</v>
      </c>
      <c r="Z411" s="402" t="s">
        <v>937</v>
      </c>
      <c r="AA411" s="44" t="s">
        <v>937</v>
      </c>
      <c r="AB411" s="44" t="s">
        <v>937</v>
      </c>
      <c r="AC411" s="44" t="s">
        <v>937</v>
      </c>
      <c r="AD411" s="44" t="s">
        <v>952</v>
      </c>
      <c r="AE411" s="44" t="s">
        <v>7431</v>
      </c>
      <c r="AF411" s="273" t="s">
        <v>7432</v>
      </c>
      <c r="AG411" s="44" t="s">
        <v>7433</v>
      </c>
      <c r="AH411" s="297" t="s">
        <v>2213</v>
      </c>
      <c r="AI411" s="44" t="s">
        <v>2214</v>
      </c>
      <c r="AJ411" s="44" t="s">
        <v>2214</v>
      </c>
      <c r="AK411" s="44" t="s">
        <v>2214</v>
      </c>
      <c r="AL411" s="44" t="s">
        <v>1153</v>
      </c>
      <c r="AM411" s="44" t="s">
        <v>2214</v>
      </c>
      <c r="AN411" s="44" t="s">
        <v>2622</v>
      </c>
      <c r="AO411" s="44" t="s">
        <v>2214</v>
      </c>
      <c r="AP411" s="44" t="s">
        <v>1153</v>
      </c>
      <c r="AQ411" s="44" t="s">
        <v>2214</v>
      </c>
      <c r="AR411" s="44" t="s">
        <v>1153</v>
      </c>
      <c r="AS411" s="44" t="s">
        <v>2214</v>
      </c>
      <c r="AT411" s="44" t="s">
        <v>1153</v>
      </c>
      <c r="AU411" s="44" t="s">
        <v>2214</v>
      </c>
      <c r="AV411" s="44" t="s">
        <v>1153</v>
      </c>
      <c r="AW411" s="44" t="s">
        <v>2214</v>
      </c>
      <c r="AX411" s="44" t="s">
        <v>1153</v>
      </c>
      <c r="AY411" s="44" t="s">
        <v>2214</v>
      </c>
      <c r="AZ411" s="269" t="s">
        <v>781</v>
      </c>
      <c r="BA411" s="336">
        <v>44025</v>
      </c>
      <c r="BB411" s="269" t="s">
        <v>903</v>
      </c>
      <c r="BC411" s="438"/>
      <c r="BD411" s="331"/>
      <c r="BE411" s="331"/>
      <c r="BF411" s="331"/>
      <c r="BG411" s="331"/>
      <c r="BH411" s="280" t="s">
        <v>956</v>
      </c>
      <c r="BI411" s="340"/>
      <c r="BJ411" s="438"/>
      <c r="BK411" s="439"/>
      <c r="BL411" s="439"/>
      <c r="BM411" s="439"/>
      <c r="BN411" s="439"/>
      <c r="BO411" s="253" t="s">
        <v>9123</v>
      </c>
      <c r="BP411" s="324" t="s">
        <v>5382</v>
      </c>
      <c r="BQ411" s="324" t="s">
        <v>5383</v>
      </c>
      <c r="BR411" s="324"/>
      <c r="BS411" s="439"/>
      <c r="BT411" s="439"/>
      <c r="BU411" s="439"/>
      <c r="BV411" s="439"/>
      <c r="BW411" s="439"/>
      <c r="BX411" s="439"/>
      <c r="BY411" s="439"/>
      <c r="BZ411" s="439"/>
      <c r="CA411" s="439"/>
      <c r="CB411" s="439"/>
      <c r="CC411" s="439"/>
      <c r="CD411" s="439"/>
      <c r="CE411" s="439"/>
      <c r="CF411" s="439"/>
      <c r="CG411" s="439"/>
      <c r="CH411" s="439"/>
      <c r="CI411" s="439"/>
      <c r="CJ411" s="439"/>
      <c r="CK411" s="439"/>
      <c r="CL411" s="439"/>
      <c r="CM411" s="439"/>
      <c r="CN411" s="439"/>
      <c r="CO411" s="439"/>
      <c r="CP411" s="439"/>
      <c r="CQ411" s="439"/>
      <c r="CR411" s="439"/>
      <c r="CS411" s="439"/>
      <c r="CT411" s="439"/>
      <c r="CU411" s="439"/>
      <c r="CV411" s="439"/>
      <c r="CW411" s="439"/>
      <c r="CX411" s="439"/>
      <c r="CY411" s="439"/>
      <c r="CZ411" s="439"/>
      <c r="DA411" s="439"/>
      <c r="DB411" s="439"/>
      <c r="DC411" s="439"/>
      <c r="DD411" s="439"/>
      <c r="DE411" s="439"/>
      <c r="DF411" s="439"/>
      <c r="DG411" s="439"/>
      <c r="DH411" s="439"/>
      <c r="DI411" s="439"/>
      <c r="DJ411" s="439"/>
      <c r="DK411" s="439"/>
      <c r="DL411" s="439"/>
      <c r="DM411" s="439"/>
      <c r="DN411" s="439"/>
      <c r="DO411" s="439"/>
      <c r="DP411" s="439"/>
      <c r="DQ411" s="439"/>
      <c r="DR411" s="439"/>
      <c r="DS411" s="439"/>
      <c r="DT411" s="439"/>
      <c r="DU411" s="439"/>
      <c r="DV411" s="439"/>
      <c r="DW411" s="439"/>
      <c r="DX411" s="439"/>
      <c r="DY411" s="439"/>
      <c r="DZ411" s="439"/>
      <c r="EA411" s="439"/>
      <c r="EB411" s="439"/>
      <c r="EC411" s="439"/>
      <c r="ED411" s="439"/>
      <c r="EE411" s="439"/>
      <c r="EF411" s="439"/>
      <c r="EG411" s="439"/>
      <c r="EH411" s="439"/>
      <c r="EI411" s="439"/>
      <c r="EJ411" s="439"/>
      <c r="EK411" s="439"/>
      <c r="EL411" s="439"/>
      <c r="EM411" s="439"/>
      <c r="EN411" s="439"/>
      <c r="EO411" s="439"/>
      <c r="EP411" s="439"/>
      <c r="EQ411" s="439"/>
      <c r="ER411" s="439"/>
      <c r="ES411" s="439"/>
      <c r="ET411" s="439"/>
      <c r="EU411" s="439"/>
      <c r="EV411" s="439"/>
      <c r="EW411" s="439"/>
      <c r="EX411" s="439"/>
      <c r="EY411" s="439"/>
      <c r="EZ411" s="439"/>
      <c r="FA411" s="439"/>
      <c r="FB411" s="439"/>
      <c r="FC411" s="439"/>
      <c r="FD411" s="439"/>
      <c r="FE411" s="439"/>
      <c r="FF411" s="439"/>
      <c r="FG411" s="439"/>
      <c r="FH411" s="439"/>
      <c r="FI411" s="439"/>
      <c r="FJ411" s="439"/>
      <c r="FK411" s="439"/>
      <c r="FL411" s="439"/>
      <c r="FM411" s="439"/>
      <c r="FN411" s="439"/>
      <c r="FO411" s="439"/>
      <c r="FP411" s="439"/>
      <c r="FQ411" s="439"/>
      <c r="FR411" s="439"/>
      <c r="FS411" s="439"/>
      <c r="FT411" s="439"/>
      <c r="FU411" s="439"/>
      <c r="FV411" s="439"/>
      <c r="FW411" s="439"/>
      <c r="FX411" s="439"/>
      <c r="FY411" s="439"/>
      <c r="FZ411" s="439"/>
      <c r="GA411" s="439"/>
      <c r="GB411" s="439"/>
      <c r="GC411" s="439"/>
      <c r="GD411" s="439"/>
      <c r="GE411" s="439"/>
      <c r="GF411" s="439"/>
      <c r="GG411" s="439"/>
      <c r="GH411" s="439"/>
      <c r="GI411" s="439"/>
      <c r="GJ411" s="439"/>
      <c r="GK411" s="439"/>
      <c r="GL411" s="439"/>
      <c r="GM411" s="439"/>
      <c r="GN411" s="439"/>
      <c r="GO411" s="439"/>
      <c r="GP411" s="439"/>
      <c r="GQ411" s="439"/>
      <c r="GR411" s="439"/>
      <c r="GS411" s="439"/>
      <c r="GT411" s="439"/>
      <c r="GU411" s="439"/>
      <c r="GV411" s="439"/>
      <c r="GW411" s="439"/>
      <c r="GX411" s="439"/>
      <c r="GY411" s="439"/>
      <c r="GZ411" s="439"/>
      <c r="HA411" s="439"/>
      <c r="HB411" s="439"/>
      <c r="HC411" s="439"/>
      <c r="HD411" s="439"/>
      <c r="HE411" s="439"/>
      <c r="HF411" s="439"/>
      <c r="HG411" s="439"/>
      <c r="HH411" s="439"/>
      <c r="HI411" s="439"/>
      <c r="HJ411" s="439"/>
      <c r="HK411" s="439"/>
      <c r="HL411" s="439"/>
      <c r="HM411" s="439"/>
      <c r="HN411" s="439"/>
      <c r="HO411" s="439"/>
      <c r="HP411" s="439"/>
      <c r="HQ411" s="439"/>
      <c r="HR411" s="439"/>
      <c r="HS411" s="439"/>
      <c r="HT411" s="439"/>
      <c r="HU411" s="439"/>
      <c r="HV411" s="439"/>
      <c r="HW411" s="439"/>
      <c r="HX411" s="439"/>
      <c r="HY411" s="439"/>
      <c r="HZ411" s="439"/>
      <c r="IA411" s="439"/>
      <c r="IB411" s="439"/>
      <c r="IC411" s="439"/>
      <c r="ID411" s="439"/>
      <c r="IE411" s="439"/>
      <c r="IF411" s="439"/>
      <c r="IG411" s="439"/>
      <c r="IH411" s="439"/>
      <c r="II411" s="439"/>
      <c r="IJ411" s="439"/>
      <c r="IK411" s="439"/>
      <c r="IL411" s="439"/>
      <c r="IM411" s="439"/>
      <c r="IN411" s="439"/>
      <c r="IO411" s="439"/>
      <c r="IP411" s="439"/>
      <c r="IQ411" s="439"/>
      <c r="IR411" s="439"/>
      <c r="IS411" s="439"/>
      <c r="IT411" s="439"/>
      <c r="IU411" s="439"/>
      <c r="IV411" s="439"/>
      <c r="IW411" s="439"/>
      <c r="IX411" s="439"/>
      <c r="IY411" s="439"/>
      <c r="IZ411" s="439"/>
      <c r="JA411" s="439"/>
      <c r="JB411" s="439"/>
      <c r="JC411" s="439"/>
      <c r="JD411" s="439"/>
      <c r="JE411" s="439"/>
      <c r="JF411" s="439"/>
      <c r="JG411" s="439"/>
      <c r="JH411" s="439"/>
      <c r="JI411" s="439"/>
      <c r="JJ411" s="439"/>
      <c r="JK411" s="439"/>
      <c r="JL411" s="439"/>
      <c r="JM411" s="439"/>
      <c r="JN411" s="439"/>
      <c r="JO411" s="439"/>
    </row>
    <row r="412" spans="1:275" s="298" customFormat="1" ht="90" hidden="1" customHeight="1">
      <c r="A412" s="342" t="s">
        <v>1648</v>
      </c>
      <c r="B412" s="253" t="s">
        <v>904</v>
      </c>
      <c r="C412" s="328">
        <v>43812</v>
      </c>
      <c r="D412" s="328" t="s">
        <v>4308</v>
      </c>
      <c r="E412" s="342" t="s">
        <v>1061</v>
      </c>
      <c r="F412" s="325" t="s">
        <v>9122</v>
      </c>
      <c r="G412" s="325" t="s">
        <v>885</v>
      </c>
      <c r="H412" s="44" t="s">
        <v>889</v>
      </c>
      <c r="I412" s="44" t="s">
        <v>890</v>
      </c>
      <c r="J412" s="401" t="s">
        <v>891</v>
      </c>
      <c r="K412" s="423">
        <v>4</v>
      </c>
      <c r="L412" s="833">
        <v>43864</v>
      </c>
      <c r="M412" s="833">
        <v>44135</v>
      </c>
      <c r="N412" s="275">
        <f t="shared" si="13"/>
        <v>39</v>
      </c>
      <c r="O412" s="389">
        <v>4</v>
      </c>
      <c r="P412" s="253" t="s">
        <v>48</v>
      </c>
      <c r="Q412" s="253" t="s">
        <v>896</v>
      </c>
      <c r="R412" s="44" t="s">
        <v>7434</v>
      </c>
      <c r="S412" s="387">
        <f t="shared" si="12"/>
        <v>287</v>
      </c>
      <c r="T412" s="253"/>
      <c r="U412" s="253"/>
      <c r="V412" s="253"/>
      <c r="W412" s="402" t="s">
        <v>937</v>
      </c>
      <c r="X412" s="402" t="s">
        <v>937</v>
      </c>
      <c r="Y412" s="402" t="s">
        <v>937</v>
      </c>
      <c r="Z412" s="402" t="s">
        <v>937</v>
      </c>
      <c r="AA412" s="44" t="s">
        <v>937</v>
      </c>
      <c r="AB412" s="44" t="s">
        <v>937</v>
      </c>
      <c r="AC412" s="44" t="s">
        <v>937</v>
      </c>
      <c r="AD412" s="44" t="s">
        <v>1161</v>
      </c>
      <c r="AE412" s="44" t="s">
        <v>7435</v>
      </c>
      <c r="AF412" s="440" t="s">
        <v>7436</v>
      </c>
      <c r="AG412" s="44" t="s">
        <v>9124</v>
      </c>
      <c r="AH412" s="44" t="s">
        <v>9125</v>
      </c>
      <c r="AI412" s="44" t="s">
        <v>9126</v>
      </c>
      <c r="AJ412" s="44" t="s">
        <v>7437</v>
      </c>
      <c r="AK412" s="44" t="s">
        <v>7438</v>
      </c>
      <c r="AL412" s="44" t="s">
        <v>2622</v>
      </c>
      <c r="AM412" s="44" t="s">
        <v>3656</v>
      </c>
      <c r="AN412" s="44" t="s">
        <v>2622</v>
      </c>
      <c r="AO412" s="44" t="s">
        <v>3656</v>
      </c>
      <c r="AP412" s="44" t="s">
        <v>1153</v>
      </c>
      <c r="AQ412" s="44" t="s">
        <v>3656</v>
      </c>
      <c r="AR412" s="44" t="s">
        <v>1153</v>
      </c>
      <c r="AS412" s="44" t="s">
        <v>3656</v>
      </c>
      <c r="AT412" s="44" t="s">
        <v>1153</v>
      </c>
      <c r="AU412" s="44" t="s">
        <v>3656</v>
      </c>
      <c r="AV412" s="44" t="s">
        <v>1153</v>
      </c>
      <c r="AW412" s="44" t="s">
        <v>3656</v>
      </c>
      <c r="AX412" s="44" t="s">
        <v>1153</v>
      </c>
      <c r="AY412" s="44" t="s">
        <v>3656</v>
      </c>
      <c r="AZ412" s="269" t="s">
        <v>781</v>
      </c>
      <c r="BA412" s="336">
        <v>44203</v>
      </c>
      <c r="BB412" s="269" t="s">
        <v>903</v>
      </c>
      <c r="BC412" s="340"/>
      <c r="BD412" s="332"/>
      <c r="BE412" s="332"/>
      <c r="BF412" s="332"/>
      <c r="BG412" s="332"/>
      <c r="BH412" s="280" t="s">
        <v>956</v>
      </c>
      <c r="BI412" s="340"/>
      <c r="BJ412" s="340"/>
      <c r="BK412" s="422"/>
      <c r="BL412" s="422"/>
      <c r="BM412" s="422"/>
      <c r="BN412" s="422"/>
      <c r="BO412" s="253" t="s">
        <v>9123</v>
      </c>
      <c r="BP412" s="324" t="s">
        <v>5382</v>
      </c>
      <c r="BQ412" s="324" t="s">
        <v>5383</v>
      </c>
      <c r="BR412" s="253"/>
      <c r="BS412" s="422"/>
      <c r="BT412" s="422"/>
      <c r="BU412" s="422"/>
      <c r="BV412" s="422"/>
      <c r="BW412" s="422"/>
      <c r="BX412" s="422"/>
      <c r="BY412" s="422"/>
      <c r="BZ412" s="422"/>
      <c r="CA412" s="422"/>
      <c r="CB412" s="422"/>
      <c r="CC412" s="422"/>
      <c r="CD412" s="422"/>
      <c r="CE412" s="422"/>
      <c r="CF412" s="422"/>
      <c r="CG412" s="422"/>
      <c r="CH412" s="422"/>
      <c r="CI412" s="422"/>
      <c r="CJ412" s="422"/>
      <c r="CK412" s="422"/>
      <c r="CL412" s="422"/>
      <c r="CM412" s="422"/>
      <c r="CN412" s="422"/>
      <c r="CO412" s="422"/>
      <c r="CP412" s="422"/>
      <c r="CQ412" s="422"/>
      <c r="CR412" s="422"/>
      <c r="CS412" s="422"/>
      <c r="CT412" s="422"/>
      <c r="CU412" s="422"/>
      <c r="CV412" s="422"/>
      <c r="CW412" s="422"/>
      <c r="CX412" s="422"/>
      <c r="CY412" s="422"/>
      <c r="CZ412" s="422"/>
      <c r="DA412" s="422"/>
      <c r="DB412" s="422"/>
      <c r="DC412" s="422"/>
      <c r="DD412" s="422"/>
      <c r="DE412" s="422"/>
      <c r="DF412" s="422"/>
      <c r="DG412" s="422"/>
      <c r="DH412" s="422"/>
      <c r="DI412" s="422"/>
      <c r="DJ412" s="422"/>
      <c r="DK412" s="422"/>
      <c r="DL412" s="422"/>
      <c r="DM412" s="422"/>
      <c r="DN412" s="422"/>
      <c r="DO412" s="422"/>
      <c r="DP412" s="422"/>
      <c r="DQ412" s="422"/>
      <c r="DR412" s="422"/>
      <c r="DS412" s="422"/>
      <c r="DT412" s="422"/>
      <c r="DU412" s="422"/>
      <c r="DV412" s="422"/>
      <c r="DW412" s="422"/>
      <c r="DX412" s="422"/>
      <c r="DY412" s="422"/>
      <c r="DZ412" s="422"/>
      <c r="EA412" s="422"/>
      <c r="EB412" s="422"/>
      <c r="EC412" s="422"/>
      <c r="ED412" s="422"/>
      <c r="EE412" s="422"/>
      <c r="EF412" s="422"/>
      <c r="EG412" s="422"/>
      <c r="EH412" s="422"/>
      <c r="EI412" s="422"/>
      <c r="EJ412" s="422"/>
      <c r="EK412" s="422"/>
      <c r="EL412" s="422"/>
      <c r="EM412" s="422"/>
      <c r="EN412" s="422"/>
      <c r="EO412" s="422"/>
      <c r="EP412" s="422"/>
      <c r="EQ412" s="422"/>
      <c r="ER412" s="422"/>
      <c r="ES412" s="422"/>
      <c r="ET412" s="422"/>
      <c r="EU412" s="422"/>
      <c r="EV412" s="422"/>
      <c r="EW412" s="422"/>
      <c r="EX412" s="422"/>
      <c r="EY412" s="422"/>
      <c r="EZ412" s="422"/>
      <c r="FA412" s="422"/>
      <c r="FB412" s="422"/>
      <c r="FC412" s="422"/>
      <c r="FD412" s="422"/>
      <c r="FE412" s="422"/>
      <c r="FF412" s="422"/>
      <c r="FG412" s="422"/>
      <c r="FH412" s="422"/>
      <c r="FI412" s="422"/>
      <c r="FJ412" s="422"/>
      <c r="FK412" s="422"/>
      <c r="FL412" s="422"/>
      <c r="FM412" s="422"/>
      <c r="FN412" s="422"/>
      <c r="FO412" s="422"/>
      <c r="FP412" s="422"/>
      <c r="FQ412" s="422"/>
      <c r="FR412" s="422"/>
      <c r="FS412" s="422"/>
      <c r="FT412" s="422"/>
      <c r="FU412" s="422"/>
      <c r="FV412" s="422"/>
      <c r="FW412" s="422"/>
      <c r="FX412" s="422"/>
      <c r="FY412" s="422"/>
      <c r="FZ412" s="422"/>
      <c r="GA412" s="422"/>
      <c r="GB412" s="422"/>
      <c r="GC412" s="422"/>
      <c r="GD412" s="422"/>
      <c r="GE412" s="422"/>
      <c r="GF412" s="422"/>
      <c r="GG412" s="422"/>
      <c r="GH412" s="422"/>
      <c r="GI412" s="422"/>
      <c r="GJ412" s="422"/>
      <c r="GK412" s="422"/>
      <c r="GL412" s="422"/>
      <c r="GM412" s="422"/>
      <c r="GN412" s="422"/>
      <c r="GO412" s="422"/>
      <c r="GP412" s="422"/>
      <c r="GQ412" s="422"/>
      <c r="GR412" s="422"/>
      <c r="GS412" s="422"/>
      <c r="GT412" s="422"/>
      <c r="GU412" s="422"/>
      <c r="GV412" s="422"/>
      <c r="GW412" s="422"/>
      <c r="GX412" s="422"/>
      <c r="GY412" s="422"/>
      <c r="GZ412" s="422"/>
      <c r="HA412" s="422"/>
      <c r="HB412" s="422"/>
      <c r="HC412" s="422"/>
      <c r="HD412" s="422"/>
      <c r="HE412" s="422"/>
      <c r="HF412" s="422"/>
      <c r="HG412" s="422"/>
      <c r="HH412" s="422"/>
      <c r="HI412" s="422"/>
      <c r="HJ412" s="422"/>
      <c r="HK412" s="422"/>
      <c r="HL412" s="422"/>
      <c r="HM412" s="422"/>
      <c r="HN412" s="422"/>
      <c r="HO412" s="422"/>
      <c r="HP412" s="422"/>
      <c r="HQ412" s="422"/>
      <c r="HR412" s="422"/>
      <c r="HS412" s="422"/>
      <c r="HT412" s="422"/>
      <c r="HU412" s="422"/>
      <c r="HV412" s="422"/>
      <c r="HW412" s="422"/>
      <c r="HX412" s="422"/>
      <c r="HY412" s="422"/>
      <c r="HZ412" s="422"/>
      <c r="IA412" s="422"/>
      <c r="IB412" s="422"/>
      <c r="IC412" s="422"/>
      <c r="ID412" s="422"/>
      <c r="IE412" s="422"/>
      <c r="IF412" s="422"/>
      <c r="IG412" s="422"/>
      <c r="IH412" s="422"/>
      <c r="II412" s="422"/>
      <c r="IJ412" s="422"/>
      <c r="IK412" s="422"/>
      <c r="IL412" s="422"/>
      <c r="IM412" s="422"/>
      <c r="IN412" s="422"/>
      <c r="IO412" s="422"/>
      <c r="IP412" s="422"/>
      <c r="IQ412" s="422"/>
      <c r="IR412" s="422"/>
      <c r="IS412" s="422"/>
      <c r="IT412" s="422"/>
      <c r="IU412" s="422"/>
      <c r="IV412" s="422"/>
      <c r="IW412" s="422"/>
      <c r="IX412" s="422"/>
      <c r="IY412" s="422"/>
      <c r="IZ412" s="422"/>
      <c r="JA412" s="422"/>
      <c r="JB412" s="422"/>
      <c r="JC412" s="422"/>
      <c r="JD412" s="422"/>
      <c r="JE412" s="422"/>
      <c r="JF412" s="422"/>
      <c r="JG412" s="422"/>
      <c r="JH412" s="422"/>
      <c r="JI412" s="422"/>
      <c r="JJ412" s="422"/>
      <c r="JK412" s="422"/>
      <c r="JL412" s="422"/>
      <c r="JM412" s="422"/>
      <c r="JN412" s="422"/>
      <c r="JO412" s="422"/>
    </row>
    <row r="413" spans="1:275" s="298" customFormat="1" ht="90" hidden="1" customHeight="1">
      <c r="A413" s="342" t="s">
        <v>1649</v>
      </c>
      <c r="B413" s="253" t="s">
        <v>948</v>
      </c>
      <c r="C413" s="328">
        <v>42934</v>
      </c>
      <c r="D413" s="328" t="s">
        <v>4308</v>
      </c>
      <c r="E413" s="521" t="s">
        <v>1031</v>
      </c>
      <c r="F413" s="44" t="s">
        <v>8977</v>
      </c>
      <c r="G413" s="44" t="s">
        <v>1144</v>
      </c>
      <c r="H413" s="44" t="s">
        <v>376</v>
      </c>
      <c r="I413" s="44" t="s">
        <v>1145</v>
      </c>
      <c r="J413" s="253" t="s">
        <v>1855</v>
      </c>
      <c r="K413" s="345">
        <v>1</v>
      </c>
      <c r="L413" s="829">
        <v>43891</v>
      </c>
      <c r="M413" s="829">
        <v>44044</v>
      </c>
      <c r="N413" s="275">
        <f t="shared" si="13"/>
        <v>22</v>
      </c>
      <c r="O413" s="389">
        <v>1</v>
      </c>
      <c r="P413" s="141" t="s">
        <v>44</v>
      </c>
      <c r="Q413" s="141"/>
      <c r="R413" s="44" t="s">
        <v>7439</v>
      </c>
      <c r="S413" s="387">
        <f t="shared" si="12"/>
        <v>362</v>
      </c>
      <c r="T413" s="297"/>
      <c r="U413" s="297"/>
      <c r="V413" s="297" t="s">
        <v>937</v>
      </c>
      <c r="W413" s="297" t="s">
        <v>937</v>
      </c>
      <c r="X413" s="297" t="s">
        <v>937</v>
      </c>
      <c r="Y413" s="297" t="s">
        <v>937</v>
      </c>
      <c r="Z413" s="297" t="s">
        <v>937</v>
      </c>
      <c r="AA413" s="297" t="s">
        <v>937</v>
      </c>
      <c r="AB413" s="297" t="s">
        <v>937</v>
      </c>
      <c r="AC413" s="297" t="s">
        <v>937</v>
      </c>
      <c r="AD413" s="297" t="s">
        <v>937</v>
      </c>
      <c r="AE413" s="44" t="s">
        <v>6795</v>
      </c>
      <c r="AF413" s="44" t="s">
        <v>7440</v>
      </c>
      <c r="AG413" s="44" t="s">
        <v>9138</v>
      </c>
      <c r="AH413" s="44" t="s">
        <v>9127</v>
      </c>
      <c r="AI413" s="334" t="s">
        <v>9139</v>
      </c>
      <c r="AJ413" s="44" t="s">
        <v>2212</v>
      </c>
      <c r="AK413" s="44" t="s">
        <v>2212</v>
      </c>
      <c r="AL413" s="334" t="s">
        <v>7441</v>
      </c>
      <c r="AM413" s="44" t="s">
        <v>2212</v>
      </c>
      <c r="AN413" s="44" t="s">
        <v>2622</v>
      </c>
      <c r="AO413" s="44" t="s">
        <v>2212</v>
      </c>
      <c r="AP413" s="44" t="s">
        <v>1153</v>
      </c>
      <c r="AQ413" s="44" t="s">
        <v>2212</v>
      </c>
      <c r="AR413" s="44" t="s">
        <v>1153</v>
      </c>
      <c r="AS413" s="44" t="s">
        <v>2212</v>
      </c>
      <c r="AT413" s="44" t="s">
        <v>1153</v>
      </c>
      <c r="AU413" s="44" t="s">
        <v>2212</v>
      </c>
      <c r="AV413" s="44" t="s">
        <v>1153</v>
      </c>
      <c r="AW413" s="44" t="s">
        <v>2212</v>
      </c>
      <c r="AX413" s="44" t="s">
        <v>1153</v>
      </c>
      <c r="AY413" s="44" t="s">
        <v>2212</v>
      </c>
      <c r="AZ413" s="269" t="s">
        <v>781</v>
      </c>
      <c r="BA413" s="336">
        <v>44125</v>
      </c>
      <c r="BB413" s="269" t="s">
        <v>4409</v>
      </c>
      <c r="BC413" s="340"/>
      <c r="BD413" s="297"/>
      <c r="BE413" s="297"/>
      <c r="BF413" s="297"/>
      <c r="BG413" s="297"/>
      <c r="BH413" s="280" t="s">
        <v>956</v>
      </c>
      <c r="BI413" s="340"/>
      <c r="BJ413" s="340"/>
      <c r="BO413" s="253" t="s">
        <v>5295</v>
      </c>
      <c r="BP413" s="253" t="s">
        <v>5296</v>
      </c>
      <c r="BQ413" s="253" t="s">
        <v>8976</v>
      </c>
      <c r="BR413" s="253"/>
    </row>
    <row r="414" spans="1:275" ht="90" hidden="1" customHeight="1">
      <c r="A414" s="342" t="s">
        <v>1650</v>
      </c>
      <c r="B414" s="253" t="s">
        <v>948</v>
      </c>
      <c r="C414" s="328">
        <v>42934</v>
      </c>
      <c r="D414" s="328" t="s">
        <v>4308</v>
      </c>
      <c r="E414" s="521" t="s">
        <v>1031</v>
      </c>
      <c r="F414" s="44" t="s">
        <v>6796</v>
      </c>
      <c r="G414" s="44" t="s">
        <v>1144</v>
      </c>
      <c r="H414" s="44" t="s">
        <v>376</v>
      </c>
      <c r="I414" s="44" t="s">
        <v>9470</v>
      </c>
      <c r="J414" s="253" t="s">
        <v>1146</v>
      </c>
      <c r="K414" s="345">
        <v>2</v>
      </c>
      <c r="L414" s="829">
        <v>43891</v>
      </c>
      <c r="M414" s="829">
        <v>44256</v>
      </c>
      <c r="N414" s="275">
        <f t="shared" si="13"/>
        <v>53</v>
      </c>
      <c r="O414" s="389">
        <v>2</v>
      </c>
      <c r="P414" s="141" t="s">
        <v>44</v>
      </c>
      <c r="Q414" s="141"/>
      <c r="R414" s="44" t="s">
        <v>7442</v>
      </c>
      <c r="S414" s="387">
        <f t="shared" si="12"/>
        <v>386</v>
      </c>
      <c r="T414" s="297"/>
      <c r="U414" s="297"/>
      <c r="V414" s="297" t="s">
        <v>937</v>
      </c>
      <c r="W414" s="297" t="s">
        <v>937</v>
      </c>
      <c r="X414" s="297" t="s">
        <v>937</v>
      </c>
      <c r="Y414" s="297" t="s">
        <v>937</v>
      </c>
      <c r="Z414" s="297" t="s">
        <v>937</v>
      </c>
      <c r="AA414" s="297" t="s">
        <v>937</v>
      </c>
      <c r="AB414" s="297" t="s">
        <v>937</v>
      </c>
      <c r="AC414" s="297" t="s">
        <v>937</v>
      </c>
      <c r="AD414" s="297" t="s">
        <v>937</v>
      </c>
      <c r="AE414" s="44" t="s">
        <v>7443</v>
      </c>
      <c r="AF414" s="44" t="s">
        <v>7444</v>
      </c>
      <c r="AG414" s="44" t="s">
        <v>9138</v>
      </c>
      <c r="AH414" s="44" t="s">
        <v>9140</v>
      </c>
      <c r="AI414" s="44" t="s">
        <v>7445</v>
      </c>
      <c r="AJ414" s="44" t="s">
        <v>9141</v>
      </c>
      <c r="AK414" s="44" t="s">
        <v>7446</v>
      </c>
      <c r="AL414" s="44" t="s">
        <v>2622</v>
      </c>
      <c r="AM414" s="44" t="s">
        <v>3656</v>
      </c>
      <c r="AN414" s="44" t="s">
        <v>2622</v>
      </c>
      <c r="AO414" s="44" t="s">
        <v>3656</v>
      </c>
      <c r="AP414" s="44" t="s">
        <v>1153</v>
      </c>
      <c r="AQ414" s="44" t="s">
        <v>3656</v>
      </c>
      <c r="AR414" s="44" t="s">
        <v>1153</v>
      </c>
      <c r="AS414" s="44" t="s">
        <v>3656</v>
      </c>
      <c r="AT414" s="44" t="s">
        <v>1153</v>
      </c>
      <c r="AU414" s="44" t="s">
        <v>3656</v>
      </c>
      <c r="AV414" s="44" t="s">
        <v>1153</v>
      </c>
      <c r="AW414" s="44" t="s">
        <v>3656</v>
      </c>
      <c r="AX414" s="44" t="s">
        <v>1153</v>
      </c>
      <c r="AY414" s="44" t="s">
        <v>3656</v>
      </c>
      <c r="AZ414" s="269" t="s">
        <v>781</v>
      </c>
      <c r="BA414" s="336">
        <v>44217</v>
      </c>
      <c r="BB414" s="269" t="s">
        <v>4409</v>
      </c>
      <c r="BC414" s="356"/>
      <c r="BD414" s="357"/>
      <c r="BE414" s="357"/>
      <c r="BF414" s="357"/>
      <c r="BG414" s="357"/>
      <c r="BH414" s="280" t="s">
        <v>956</v>
      </c>
      <c r="BI414" s="356"/>
      <c r="BJ414" s="356"/>
      <c r="BO414" s="253" t="s">
        <v>5295</v>
      </c>
      <c r="BP414" s="253" t="s">
        <v>5296</v>
      </c>
      <c r="BQ414" s="253" t="s">
        <v>8976</v>
      </c>
      <c r="BR414" s="253"/>
    </row>
    <row r="415" spans="1:275" ht="90" hidden="1" customHeight="1">
      <c r="A415" s="268" t="s">
        <v>1651</v>
      </c>
      <c r="B415" s="271" t="s">
        <v>948</v>
      </c>
      <c r="C415" s="270">
        <v>42934</v>
      </c>
      <c r="D415" s="328" t="s">
        <v>4308</v>
      </c>
      <c r="E415" s="268" t="s">
        <v>1031</v>
      </c>
      <c r="F415" s="44" t="s">
        <v>6796</v>
      </c>
      <c r="G415" s="273" t="s">
        <v>1144</v>
      </c>
      <c r="H415" s="273" t="s">
        <v>376</v>
      </c>
      <c r="I415" s="273" t="s">
        <v>1147</v>
      </c>
      <c r="J415" s="271" t="s">
        <v>1148</v>
      </c>
      <c r="K415" s="269">
        <v>3</v>
      </c>
      <c r="L415" s="830">
        <v>44013</v>
      </c>
      <c r="M415" s="830">
        <v>44378</v>
      </c>
      <c r="N415" s="275">
        <f t="shared" si="13"/>
        <v>53</v>
      </c>
      <c r="O415" s="391">
        <v>3</v>
      </c>
      <c r="P415" s="141" t="s">
        <v>60</v>
      </c>
      <c r="Q415" s="141" t="s">
        <v>626</v>
      </c>
      <c r="R415" s="44" t="s">
        <v>7447</v>
      </c>
      <c r="S415" s="387">
        <f t="shared" si="12"/>
        <v>256</v>
      </c>
      <c r="T415" s="297"/>
      <c r="U415" s="297"/>
      <c r="V415" s="297" t="s">
        <v>937</v>
      </c>
      <c r="W415" s="297" t="s">
        <v>937</v>
      </c>
      <c r="X415" s="297" t="s">
        <v>937</v>
      </c>
      <c r="Y415" s="297" t="s">
        <v>937</v>
      </c>
      <c r="Z415" s="297" t="s">
        <v>937</v>
      </c>
      <c r="AA415" s="297" t="s">
        <v>937</v>
      </c>
      <c r="AB415" s="297" t="s">
        <v>937</v>
      </c>
      <c r="AC415" s="297" t="s">
        <v>937</v>
      </c>
      <c r="AD415" s="297" t="s">
        <v>937</v>
      </c>
      <c r="AE415" s="44" t="s">
        <v>6795</v>
      </c>
      <c r="AF415" s="44" t="s">
        <v>1159</v>
      </c>
      <c r="AG415" s="44" t="s">
        <v>7448</v>
      </c>
      <c r="AH415" s="44" t="s">
        <v>9022</v>
      </c>
      <c r="AI415" s="44" t="s">
        <v>9454</v>
      </c>
      <c r="AJ415" s="44" t="s">
        <v>9142</v>
      </c>
      <c r="AK415" s="44" t="s">
        <v>7449</v>
      </c>
      <c r="AL415" s="44" t="s">
        <v>7450</v>
      </c>
      <c r="AM415" s="44" t="s">
        <v>7451</v>
      </c>
      <c r="AN415" s="44" t="s">
        <v>4001</v>
      </c>
      <c r="AO415" s="44" t="s">
        <v>7452</v>
      </c>
      <c r="AP415" s="44" t="s">
        <v>1153</v>
      </c>
      <c r="AQ415" s="44" t="s">
        <v>4145</v>
      </c>
      <c r="AR415" s="44" t="s">
        <v>1153</v>
      </c>
      <c r="AS415" s="44" t="s">
        <v>4145</v>
      </c>
      <c r="AT415" s="44" t="s">
        <v>1153</v>
      </c>
      <c r="AU415" s="44" t="s">
        <v>4145</v>
      </c>
      <c r="AV415" s="44" t="s">
        <v>1153</v>
      </c>
      <c r="AW415" s="44" t="s">
        <v>4145</v>
      </c>
      <c r="AX415" s="44" t="s">
        <v>1153</v>
      </c>
      <c r="AY415" s="44" t="s">
        <v>4145</v>
      </c>
      <c r="AZ415" s="269" t="s">
        <v>902</v>
      </c>
      <c r="BA415" s="336">
        <v>44482</v>
      </c>
      <c r="BB415" s="269" t="s">
        <v>4409</v>
      </c>
      <c r="BC415" s="356"/>
      <c r="BD415" s="357"/>
      <c r="BE415" s="357"/>
      <c r="BF415" s="357"/>
      <c r="BG415" s="357"/>
      <c r="BH415" s="280" t="s">
        <v>956</v>
      </c>
      <c r="BI415" s="356"/>
      <c r="BJ415" s="356"/>
      <c r="BO415" s="253" t="s">
        <v>5295</v>
      </c>
      <c r="BP415" s="253" t="s">
        <v>5296</v>
      </c>
      <c r="BQ415" s="253" t="s">
        <v>8976</v>
      </c>
      <c r="BR415" s="253"/>
    </row>
    <row r="416" spans="1:275" ht="90" hidden="1" customHeight="1">
      <c r="A416" s="342" t="s">
        <v>1652</v>
      </c>
      <c r="B416" s="253" t="s">
        <v>948</v>
      </c>
      <c r="C416" s="328">
        <v>42934</v>
      </c>
      <c r="D416" s="328" t="s">
        <v>4308</v>
      </c>
      <c r="E416" s="521" t="s">
        <v>1031</v>
      </c>
      <c r="F416" s="44" t="s">
        <v>6796</v>
      </c>
      <c r="G416" s="44" t="s">
        <v>1144</v>
      </c>
      <c r="H416" s="44" t="s">
        <v>1149</v>
      </c>
      <c r="I416" s="273" t="s">
        <v>1856</v>
      </c>
      <c r="J416" s="253" t="s">
        <v>1150</v>
      </c>
      <c r="K416" s="345">
        <v>1</v>
      </c>
      <c r="L416" s="829">
        <v>43891</v>
      </c>
      <c r="M416" s="829">
        <v>44256</v>
      </c>
      <c r="N416" s="275">
        <f t="shared" si="13"/>
        <v>53</v>
      </c>
      <c r="O416" s="389">
        <v>1</v>
      </c>
      <c r="P416" s="141" t="s">
        <v>60</v>
      </c>
      <c r="Q416" s="141" t="s">
        <v>626</v>
      </c>
      <c r="R416" s="44" t="s">
        <v>7453</v>
      </c>
      <c r="S416" s="387">
        <f t="shared" si="12"/>
        <v>118</v>
      </c>
      <c r="T416" s="297"/>
      <c r="U416" s="297"/>
      <c r="V416" s="297" t="s">
        <v>937</v>
      </c>
      <c r="W416" s="297" t="s">
        <v>937</v>
      </c>
      <c r="X416" s="297" t="s">
        <v>937</v>
      </c>
      <c r="Y416" s="297" t="s">
        <v>937</v>
      </c>
      <c r="Z416" s="297" t="s">
        <v>937</v>
      </c>
      <c r="AA416" s="297" t="s">
        <v>937</v>
      </c>
      <c r="AB416" s="297" t="s">
        <v>937</v>
      </c>
      <c r="AC416" s="297" t="s">
        <v>937</v>
      </c>
      <c r="AD416" s="297" t="s">
        <v>937</v>
      </c>
      <c r="AE416" s="44" t="s">
        <v>6795</v>
      </c>
      <c r="AF416" s="44" t="s">
        <v>1159</v>
      </c>
      <c r="AG416" s="44" t="s">
        <v>7454</v>
      </c>
      <c r="AH416" s="44" t="s">
        <v>1828</v>
      </c>
      <c r="AI416" s="44" t="s">
        <v>7455</v>
      </c>
      <c r="AJ416" s="44" t="s">
        <v>9143</v>
      </c>
      <c r="AK416" s="44" t="s">
        <v>7456</v>
      </c>
      <c r="AL416" s="44" t="s">
        <v>2615</v>
      </c>
      <c r="AM416" s="44" t="s">
        <v>7457</v>
      </c>
      <c r="AN416" s="44" t="s">
        <v>2622</v>
      </c>
      <c r="AO416" s="44" t="s">
        <v>3802</v>
      </c>
      <c r="AP416" s="44" t="s">
        <v>1153</v>
      </c>
      <c r="AQ416" s="44" t="s">
        <v>3802</v>
      </c>
      <c r="AR416" s="44" t="s">
        <v>1153</v>
      </c>
      <c r="AS416" s="44" t="s">
        <v>3802</v>
      </c>
      <c r="AT416" s="44" t="s">
        <v>1153</v>
      </c>
      <c r="AU416" s="44" t="s">
        <v>3802</v>
      </c>
      <c r="AV416" s="44" t="s">
        <v>1153</v>
      </c>
      <c r="AW416" s="44" t="s">
        <v>3802</v>
      </c>
      <c r="AX416" s="44" t="s">
        <v>1153</v>
      </c>
      <c r="AY416" s="44" t="s">
        <v>3802</v>
      </c>
      <c r="AZ416" s="269" t="s">
        <v>781</v>
      </c>
      <c r="BA416" s="336">
        <v>44390</v>
      </c>
      <c r="BB416" s="269" t="s">
        <v>4409</v>
      </c>
      <c r="BC416" s="356"/>
      <c r="BD416" s="357"/>
      <c r="BE416" s="357"/>
      <c r="BF416" s="357"/>
      <c r="BG416" s="357"/>
      <c r="BH416" s="280" t="s">
        <v>956</v>
      </c>
      <c r="BI416" s="356"/>
      <c r="BJ416" s="356"/>
      <c r="BO416" s="253" t="s">
        <v>5295</v>
      </c>
      <c r="BP416" s="253" t="s">
        <v>5296</v>
      </c>
      <c r="BQ416" s="253" t="s">
        <v>8976</v>
      </c>
      <c r="BR416" s="253"/>
    </row>
    <row r="417" spans="1:275" ht="90" hidden="1" customHeight="1">
      <c r="A417" s="342" t="s">
        <v>1653</v>
      </c>
      <c r="B417" s="253" t="s">
        <v>1328</v>
      </c>
      <c r="C417" s="336">
        <v>43991</v>
      </c>
      <c r="D417" s="336" t="s">
        <v>4308</v>
      </c>
      <c r="E417" s="441" t="s">
        <v>1020</v>
      </c>
      <c r="F417" s="273" t="s">
        <v>7458</v>
      </c>
      <c r="G417" s="325" t="s">
        <v>1189</v>
      </c>
      <c r="H417" s="325" t="s">
        <v>1190</v>
      </c>
      <c r="I417" s="325" t="s">
        <v>1191</v>
      </c>
      <c r="J417" s="442" t="s">
        <v>1192</v>
      </c>
      <c r="K417" s="340">
        <v>1</v>
      </c>
      <c r="L417" s="829">
        <v>44027</v>
      </c>
      <c r="M417" s="829">
        <v>44196</v>
      </c>
      <c r="N417" s="275">
        <f t="shared" si="13"/>
        <v>25</v>
      </c>
      <c r="O417" s="407">
        <v>0</v>
      </c>
      <c r="P417" s="141" t="s">
        <v>1193</v>
      </c>
      <c r="Q417" s="141" t="s">
        <v>1194</v>
      </c>
      <c r="R417" s="44" t="s">
        <v>7459</v>
      </c>
      <c r="S417" s="387">
        <f t="shared" si="12"/>
        <v>374</v>
      </c>
      <c r="T417" s="297"/>
      <c r="U417" s="297"/>
      <c r="V417" s="297" t="s">
        <v>937</v>
      </c>
      <c r="W417" s="297" t="s">
        <v>937</v>
      </c>
      <c r="X417" s="297" t="s">
        <v>937</v>
      </c>
      <c r="Y417" s="297" t="s">
        <v>937</v>
      </c>
      <c r="Z417" s="297" t="s">
        <v>937</v>
      </c>
      <c r="AA417" s="297" t="s">
        <v>937</v>
      </c>
      <c r="AB417" s="297" t="s">
        <v>937</v>
      </c>
      <c r="AC417" s="297" t="s">
        <v>937</v>
      </c>
      <c r="AD417" s="297" t="s">
        <v>937</v>
      </c>
      <c r="AE417" s="297" t="s">
        <v>1153</v>
      </c>
      <c r="AF417" s="357"/>
      <c r="AG417" s="44" t="s">
        <v>9144</v>
      </c>
      <c r="AH417" s="44" t="s">
        <v>7460</v>
      </c>
      <c r="AI417" s="44" t="s">
        <v>7461</v>
      </c>
      <c r="AJ417" s="44" t="s">
        <v>9145</v>
      </c>
      <c r="AK417" s="44" t="s">
        <v>7462</v>
      </c>
      <c r="AL417" s="44" t="s">
        <v>7463</v>
      </c>
      <c r="AM417" s="301" t="s">
        <v>7464</v>
      </c>
      <c r="AN417" s="301" t="s">
        <v>2622</v>
      </c>
      <c r="AO417" s="301" t="s">
        <v>3874</v>
      </c>
      <c r="AP417" s="44" t="s">
        <v>1153</v>
      </c>
      <c r="AQ417" s="301" t="s">
        <v>3874</v>
      </c>
      <c r="AR417" s="301" t="s">
        <v>1153</v>
      </c>
      <c r="AS417" s="301" t="s">
        <v>3874</v>
      </c>
      <c r="AT417" s="301" t="s">
        <v>1153</v>
      </c>
      <c r="AU417" s="301" t="s">
        <v>3874</v>
      </c>
      <c r="AV417" s="301" t="s">
        <v>1153</v>
      </c>
      <c r="AW417" s="301" t="s">
        <v>3874</v>
      </c>
      <c r="AX417" s="301" t="s">
        <v>1153</v>
      </c>
      <c r="AY417" s="301" t="s">
        <v>3874</v>
      </c>
      <c r="AZ417" s="269" t="s">
        <v>1330</v>
      </c>
      <c r="BA417" s="336">
        <v>44377</v>
      </c>
      <c r="BB417" s="269" t="s">
        <v>1810</v>
      </c>
      <c r="BC417" s="336">
        <v>44377</v>
      </c>
      <c r="BD417" s="301" t="s">
        <v>4173</v>
      </c>
      <c r="BE417" s="332" t="s">
        <v>9033</v>
      </c>
      <c r="BF417" s="332" t="s">
        <v>1153</v>
      </c>
      <c r="BG417" s="332" t="s">
        <v>1153</v>
      </c>
      <c r="BH417" s="280" t="s">
        <v>4388</v>
      </c>
      <c r="BI417" s="340" t="s">
        <v>2587</v>
      </c>
      <c r="BJ417" s="345" t="s">
        <v>2719</v>
      </c>
      <c r="BO417" s="253" t="s">
        <v>5275</v>
      </c>
      <c r="BP417" s="253" t="s">
        <v>5302</v>
      </c>
      <c r="BQ417" s="141" t="s">
        <v>5384</v>
      </c>
      <c r="BR417" s="141" t="s">
        <v>5385</v>
      </c>
    </row>
    <row r="418" spans="1:275" ht="90" hidden="1" customHeight="1">
      <c r="A418" s="342" t="s">
        <v>1654</v>
      </c>
      <c r="B418" s="253" t="s">
        <v>1328</v>
      </c>
      <c r="C418" s="336">
        <v>43991</v>
      </c>
      <c r="D418" s="336" t="s">
        <v>4307</v>
      </c>
      <c r="E418" s="441" t="s">
        <v>1108</v>
      </c>
      <c r="F418" s="44" t="s">
        <v>7465</v>
      </c>
      <c r="G418" s="442" t="s">
        <v>1195</v>
      </c>
      <c r="H418" s="273" t="s">
        <v>1196</v>
      </c>
      <c r="I418" s="273" t="s">
        <v>1197</v>
      </c>
      <c r="J418" s="271" t="s">
        <v>1198</v>
      </c>
      <c r="K418" s="340">
        <v>4</v>
      </c>
      <c r="L418" s="829">
        <v>44027</v>
      </c>
      <c r="M418" s="829">
        <v>44196</v>
      </c>
      <c r="N418" s="275">
        <f t="shared" si="13"/>
        <v>25</v>
      </c>
      <c r="O418" s="389">
        <v>4</v>
      </c>
      <c r="P418" s="141" t="s">
        <v>758</v>
      </c>
      <c r="Q418" s="141"/>
      <c r="R418" s="44" t="s">
        <v>7466</v>
      </c>
      <c r="S418" s="387">
        <f t="shared" si="12"/>
        <v>313</v>
      </c>
      <c r="T418" s="297"/>
      <c r="U418" s="297"/>
      <c r="V418" s="297" t="s">
        <v>937</v>
      </c>
      <c r="W418" s="297" t="s">
        <v>937</v>
      </c>
      <c r="X418" s="297" t="s">
        <v>937</v>
      </c>
      <c r="Y418" s="297" t="s">
        <v>937</v>
      </c>
      <c r="Z418" s="297" t="s">
        <v>937</v>
      </c>
      <c r="AA418" s="297" t="s">
        <v>937</v>
      </c>
      <c r="AB418" s="297" t="s">
        <v>937</v>
      </c>
      <c r="AC418" s="297" t="s">
        <v>937</v>
      </c>
      <c r="AD418" s="297" t="s">
        <v>937</v>
      </c>
      <c r="AE418" s="297" t="s">
        <v>1153</v>
      </c>
      <c r="AF418" s="357"/>
      <c r="AG418" s="44" t="s">
        <v>9144</v>
      </c>
      <c r="AH418" s="44" t="s">
        <v>9146</v>
      </c>
      <c r="AI418" s="44" t="s">
        <v>7467</v>
      </c>
      <c r="AJ418" s="44" t="s">
        <v>7468</v>
      </c>
      <c r="AK418" s="44" t="s">
        <v>7469</v>
      </c>
      <c r="AL418" s="44" t="s">
        <v>2735</v>
      </c>
      <c r="AM418" s="334" t="s">
        <v>7470</v>
      </c>
      <c r="AN418" s="44" t="s">
        <v>2622</v>
      </c>
      <c r="AO418" s="44" t="s">
        <v>3802</v>
      </c>
      <c r="AP418" s="44" t="s">
        <v>1153</v>
      </c>
      <c r="AQ418" s="44" t="s">
        <v>3802</v>
      </c>
      <c r="AR418" s="44" t="s">
        <v>1153</v>
      </c>
      <c r="AS418" s="44" t="s">
        <v>3802</v>
      </c>
      <c r="AT418" s="44" t="s">
        <v>1153</v>
      </c>
      <c r="AU418" s="44" t="s">
        <v>3802</v>
      </c>
      <c r="AV418" s="44" t="s">
        <v>1153</v>
      </c>
      <c r="AW418" s="44" t="s">
        <v>3802</v>
      </c>
      <c r="AX418" s="44" t="s">
        <v>1153</v>
      </c>
      <c r="AY418" s="44" t="s">
        <v>3802</v>
      </c>
      <c r="AZ418" s="269" t="s">
        <v>902</v>
      </c>
      <c r="BA418" s="336">
        <v>44393</v>
      </c>
      <c r="BB418" s="269" t="s">
        <v>4393</v>
      </c>
      <c r="BC418" s="336">
        <v>44713</v>
      </c>
      <c r="BD418" s="141" t="s">
        <v>7471</v>
      </c>
      <c r="BE418" s="141" t="s">
        <v>4932</v>
      </c>
      <c r="BF418" s="297" t="s">
        <v>4923</v>
      </c>
      <c r="BG418" s="297" t="s">
        <v>2301</v>
      </c>
      <c r="BH418" s="141" t="s">
        <v>1889</v>
      </c>
      <c r="BI418" s="340" t="s">
        <v>2587</v>
      </c>
      <c r="BJ418" s="340" t="s">
        <v>5023</v>
      </c>
      <c r="BO418" s="253" t="s">
        <v>5386</v>
      </c>
      <c r="BP418" s="253" t="s">
        <v>5387</v>
      </c>
      <c r="BQ418" s="141" t="s">
        <v>5388</v>
      </c>
      <c r="BR418" s="141"/>
    </row>
    <row r="419" spans="1:275" ht="90" hidden="1" customHeight="1">
      <c r="A419" s="342" t="s">
        <v>1655</v>
      </c>
      <c r="B419" s="253" t="s">
        <v>1328</v>
      </c>
      <c r="C419" s="336">
        <v>43991</v>
      </c>
      <c r="D419" s="336" t="s">
        <v>4307</v>
      </c>
      <c r="E419" s="441" t="s">
        <v>1108</v>
      </c>
      <c r="F419" s="44" t="s">
        <v>7465</v>
      </c>
      <c r="G419" s="442" t="s">
        <v>1195</v>
      </c>
      <c r="H419" s="273" t="s">
        <v>1199</v>
      </c>
      <c r="I419" s="273" t="s">
        <v>1200</v>
      </c>
      <c r="J419" s="271" t="s">
        <v>1201</v>
      </c>
      <c r="K419" s="340">
        <v>3</v>
      </c>
      <c r="L419" s="829">
        <v>44044</v>
      </c>
      <c r="M419" s="829">
        <v>44196</v>
      </c>
      <c r="N419" s="275">
        <f t="shared" si="13"/>
        <v>22</v>
      </c>
      <c r="O419" s="389">
        <v>3</v>
      </c>
      <c r="P419" s="141" t="s">
        <v>1134</v>
      </c>
      <c r="Q419" s="297" t="s">
        <v>60</v>
      </c>
      <c r="R419" s="396" t="s">
        <v>7472</v>
      </c>
      <c r="S419" s="387">
        <f t="shared" si="12"/>
        <v>342</v>
      </c>
      <c r="T419" s="297"/>
      <c r="U419" s="297"/>
      <c r="V419" s="297" t="s">
        <v>937</v>
      </c>
      <c r="W419" s="297" t="s">
        <v>937</v>
      </c>
      <c r="X419" s="297" t="s">
        <v>937</v>
      </c>
      <c r="Y419" s="297" t="s">
        <v>937</v>
      </c>
      <c r="Z419" s="297" t="s">
        <v>937</v>
      </c>
      <c r="AA419" s="297" t="s">
        <v>937</v>
      </c>
      <c r="AB419" s="297" t="s">
        <v>937</v>
      </c>
      <c r="AC419" s="297" t="s">
        <v>937</v>
      </c>
      <c r="AD419" s="297" t="s">
        <v>937</v>
      </c>
      <c r="AE419" s="297" t="s">
        <v>1153</v>
      </c>
      <c r="AF419" s="357"/>
      <c r="AG419" s="44" t="s">
        <v>9144</v>
      </c>
      <c r="AH419" s="44" t="s">
        <v>1836</v>
      </c>
      <c r="AI419" s="44" t="s">
        <v>7473</v>
      </c>
      <c r="AJ419" s="44" t="s">
        <v>9147</v>
      </c>
      <c r="AK419" s="44" t="s">
        <v>7474</v>
      </c>
      <c r="AL419" s="44" t="s">
        <v>2622</v>
      </c>
      <c r="AM419" s="44" t="s">
        <v>3656</v>
      </c>
      <c r="AN419" s="44" t="s">
        <v>2622</v>
      </c>
      <c r="AO419" s="44" t="s">
        <v>3656</v>
      </c>
      <c r="AP419" s="44" t="s">
        <v>1153</v>
      </c>
      <c r="AQ419" s="44" t="s">
        <v>3656</v>
      </c>
      <c r="AR419" s="44" t="s">
        <v>1153</v>
      </c>
      <c r="AS419" s="44" t="s">
        <v>3656</v>
      </c>
      <c r="AT419" s="44" t="s">
        <v>1153</v>
      </c>
      <c r="AU419" s="44" t="s">
        <v>3656</v>
      </c>
      <c r="AV419" s="44" t="s">
        <v>1153</v>
      </c>
      <c r="AW419" s="44" t="s">
        <v>3656</v>
      </c>
      <c r="AX419" s="44" t="s">
        <v>1153</v>
      </c>
      <c r="AY419" s="44" t="s">
        <v>3656</v>
      </c>
      <c r="AZ419" s="269" t="s">
        <v>781</v>
      </c>
      <c r="BA419" s="336">
        <v>44211</v>
      </c>
      <c r="BB419" s="269" t="s">
        <v>4393</v>
      </c>
      <c r="BC419" s="336">
        <v>44713</v>
      </c>
      <c r="BD419" s="141" t="s">
        <v>7475</v>
      </c>
      <c r="BE419" s="141" t="s">
        <v>4932</v>
      </c>
      <c r="BF419" s="297" t="s">
        <v>4923</v>
      </c>
      <c r="BG419" s="297" t="s">
        <v>2301</v>
      </c>
      <c r="BH419" s="141" t="s">
        <v>1889</v>
      </c>
      <c r="BI419" s="340" t="s">
        <v>2587</v>
      </c>
      <c r="BJ419" s="345" t="s">
        <v>5050</v>
      </c>
      <c r="BO419" s="253" t="s">
        <v>5386</v>
      </c>
      <c r="BP419" s="253" t="s">
        <v>5387</v>
      </c>
      <c r="BQ419" s="141" t="s">
        <v>5388</v>
      </c>
      <c r="BR419" s="141"/>
    </row>
    <row r="420" spans="1:275" ht="90" hidden="1" customHeight="1">
      <c r="A420" s="342" t="s">
        <v>1656</v>
      </c>
      <c r="B420" s="253" t="s">
        <v>1328</v>
      </c>
      <c r="C420" s="336">
        <v>43991</v>
      </c>
      <c r="D420" s="336" t="s">
        <v>4308</v>
      </c>
      <c r="E420" s="441" t="s">
        <v>1021</v>
      </c>
      <c r="F420" s="44" t="s">
        <v>7476</v>
      </c>
      <c r="G420" s="253" t="s">
        <v>1202</v>
      </c>
      <c r="H420" s="273" t="s">
        <v>1203</v>
      </c>
      <c r="I420" s="273" t="s">
        <v>1204</v>
      </c>
      <c r="J420" s="273" t="s">
        <v>1205</v>
      </c>
      <c r="K420" s="340">
        <v>1</v>
      </c>
      <c r="L420" s="829">
        <v>44046</v>
      </c>
      <c r="M420" s="829">
        <v>44183</v>
      </c>
      <c r="N420" s="275">
        <f t="shared" si="13"/>
        <v>20</v>
      </c>
      <c r="O420" s="407">
        <v>0</v>
      </c>
      <c r="P420" s="141" t="s">
        <v>44</v>
      </c>
      <c r="Q420" s="141"/>
      <c r="R420" s="44" t="s">
        <v>7477</v>
      </c>
      <c r="S420" s="387">
        <f t="shared" si="12"/>
        <v>289</v>
      </c>
      <c r="T420" s="297" t="s">
        <v>937</v>
      </c>
      <c r="U420" s="297" t="s">
        <v>937</v>
      </c>
      <c r="V420" s="297" t="s">
        <v>937</v>
      </c>
      <c r="W420" s="297" t="s">
        <v>937</v>
      </c>
      <c r="X420" s="297" t="s">
        <v>937</v>
      </c>
      <c r="Y420" s="297" t="s">
        <v>937</v>
      </c>
      <c r="Z420" s="297" t="s">
        <v>937</v>
      </c>
      <c r="AA420" s="297" t="s">
        <v>937</v>
      </c>
      <c r="AB420" s="297" t="s">
        <v>937</v>
      </c>
      <c r="AC420" s="297" t="s">
        <v>937</v>
      </c>
      <c r="AD420" s="297" t="s">
        <v>937</v>
      </c>
      <c r="AE420" s="297" t="s">
        <v>1153</v>
      </c>
      <c r="AF420" s="297" t="s">
        <v>1153</v>
      </c>
      <c r="AG420" s="44" t="s">
        <v>9144</v>
      </c>
      <c r="AH420" s="44" t="s">
        <v>1848</v>
      </c>
      <c r="AI420" s="44" t="s">
        <v>7478</v>
      </c>
      <c r="AJ420" s="44" t="s">
        <v>2249</v>
      </c>
      <c r="AK420" s="44" t="s">
        <v>7479</v>
      </c>
      <c r="AL420" s="44" t="s">
        <v>1153</v>
      </c>
      <c r="AM420" s="273" t="s">
        <v>7480</v>
      </c>
      <c r="AN420" s="301" t="s">
        <v>2622</v>
      </c>
      <c r="AO420" s="301" t="s">
        <v>3874</v>
      </c>
      <c r="AP420" s="44" t="s">
        <v>1153</v>
      </c>
      <c r="AQ420" s="301" t="s">
        <v>3874</v>
      </c>
      <c r="AR420" s="301" t="s">
        <v>1153</v>
      </c>
      <c r="AS420" s="301" t="s">
        <v>3874</v>
      </c>
      <c r="AT420" s="301" t="s">
        <v>1153</v>
      </c>
      <c r="AU420" s="301" t="s">
        <v>3874</v>
      </c>
      <c r="AV420" s="301" t="s">
        <v>1153</v>
      </c>
      <c r="AW420" s="301" t="s">
        <v>3874</v>
      </c>
      <c r="AX420" s="301" t="s">
        <v>1153</v>
      </c>
      <c r="AY420" s="301" t="s">
        <v>3874</v>
      </c>
      <c r="AZ420" s="269" t="s">
        <v>1330</v>
      </c>
      <c r="BA420" s="336">
        <v>44377</v>
      </c>
      <c r="BB420" s="269" t="s">
        <v>1810</v>
      </c>
      <c r="BC420" s="336">
        <v>44377</v>
      </c>
      <c r="BD420" s="301" t="s">
        <v>4173</v>
      </c>
      <c r="BE420" s="332" t="s">
        <v>9033</v>
      </c>
      <c r="BF420" s="332" t="s">
        <v>1153</v>
      </c>
      <c r="BG420" s="332" t="s">
        <v>1153</v>
      </c>
      <c r="BH420" s="280" t="s">
        <v>4388</v>
      </c>
      <c r="BI420" s="340" t="s">
        <v>1153</v>
      </c>
      <c r="BJ420" s="340" t="s">
        <v>1656</v>
      </c>
      <c r="BO420" s="253" t="s">
        <v>5360</v>
      </c>
      <c r="BP420" s="141" t="s">
        <v>5293</v>
      </c>
      <c r="BQ420" s="141" t="s">
        <v>5389</v>
      </c>
      <c r="BR420" s="141"/>
    </row>
    <row r="421" spans="1:275" ht="90" hidden="1" customHeight="1">
      <c r="A421" s="268" t="s">
        <v>1656</v>
      </c>
      <c r="B421" s="271" t="s">
        <v>1328</v>
      </c>
      <c r="C421" s="283">
        <v>43991</v>
      </c>
      <c r="D421" s="336" t="s">
        <v>4308</v>
      </c>
      <c r="E421" s="443" t="s">
        <v>1021</v>
      </c>
      <c r="F421" s="273" t="s">
        <v>7481</v>
      </c>
      <c r="G421" s="273" t="s">
        <v>1202</v>
      </c>
      <c r="H421" s="273" t="s">
        <v>1203</v>
      </c>
      <c r="I421" s="273" t="s">
        <v>1204</v>
      </c>
      <c r="J421" s="271" t="s">
        <v>1205</v>
      </c>
      <c r="K421" s="267">
        <v>1</v>
      </c>
      <c r="L421" s="830">
        <v>44046</v>
      </c>
      <c r="M421" s="830">
        <v>44548</v>
      </c>
      <c r="N421" s="275">
        <f t="shared" si="13"/>
        <v>20</v>
      </c>
      <c r="O421" s="391">
        <v>1</v>
      </c>
      <c r="P421" s="141" t="s">
        <v>44</v>
      </c>
      <c r="Q421" s="141"/>
      <c r="R421" s="44" t="s">
        <v>7482</v>
      </c>
      <c r="S421" s="387">
        <f t="shared" si="12"/>
        <v>165</v>
      </c>
      <c r="T421" s="297" t="s">
        <v>937</v>
      </c>
      <c r="U421" s="297" t="s">
        <v>937</v>
      </c>
      <c r="V421" s="297" t="s">
        <v>937</v>
      </c>
      <c r="W421" s="297" t="s">
        <v>937</v>
      </c>
      <c r="X421" s="297" t="s">
        <v>937</v>
      </c>
      <c r="Y421" s="297" t="s">
        <v>937</v>
      </c>
      <c r="Z421" s="297" t="s">
        <v>937</v>
      </c>
      <c r="AA421" s="297" t="s">
        <v>937</v>
      </c>
      <c r="AB421" s="297" t="s">
        <v>937</v>
      </c>
      <c r="AC421" s="297" t="s">
        <v>937</v>
      </c>
      <c r="AD421" s="297" t="s">
        <v>937</v>
      </c>
      <c r="AE421" s="297" t="s">
        <v>1153</v>
      </c>
      <c r="AF421" s="297" t="s">
        <v>1153</v>
      </c>
      <c r="AG421" s="44" t="s">
        <v>9144</v>
      </c>
      <c r="AH421" s="44" t="s">
        <v>1848</v>
      </c>
      <c r="AI421" s="44" t="s">
        <v>7478</v>
      </c>
      <c r="AJ421" s="44" t="s">
        <v>2249</v>
      </c>
      <c r="AK421" s="44" t="s">
        <v>7479</v>
      </c>
      <c r="AL421" s="44" t="s">
        <v>1153</v>
      </c>
      <c r="AM421" s="44" t="s">
        <v>7483</v>
      </c>
      <c r="AN421" s="444" t="s">
        <v>4032</v>
      </c>
      <c r="AO421" s="329" t="s">
        <v>7484</v>
      </c>
      <c r="AP421" s="329" t="s">
        <v>4253</v>
      </c>
      <c r="AQ421" s="329" t="s">
        <v>7485</v>
      </c>
      <c r="AR421" s="44" t="s">
        <v>1153</v>
      </c>
      <c r="AS421" s="44" t="s">
        <v>4297</v>
      </c>
      <c r="AT421" s="44" t="s">
        <v>1153</v>
      </c>
      <c r="AU421" s="44" t="s">
        <v>4297</v>
      </c>
      <c r="AV421" s="44" t="s">
        <v>1153</v>
      </c>
      <c r="AW421" s="44" t="s">
        <v>4297</v>
      </c>
      <c r="AX421" s="44" t="s">
        <v>1153</v>
      </c>
      <c r="AY421" s="44" t="s">
        <v>4297</v>
      </c>
      <c r="AZ421" s="269" t="s">
        <v>781</v>
      </c>
      <c r="BA421" s="336">
        <v>44565</v>
      </c>
      <c r="BB421" s="269" t="s">
        <v>954</v>
      </c>
      <c r="BC421" s="336">
        <v>44713</v>
      </c>
      <c r="BD421" s="141" t="s">
        <v>7486</v>
      </c>
      <c r="BE421" s="141" t="s">
        <v>4932</v>
      </c>
      <c r="BF421" s="297" t="s">
        <v>4923</v>
      </c>
      <c r="BG421" s="297" t="s">
        <v>2301</v>
      </c>
      <c r="BH421" s="280" t="s">
        <v>1888</v>
      </c>
      <c r="BI421" s="340" t="s">
        <v>1153</v>
      </c>
      <c r="BJ421" s="340" t="s">
        <v>1153</v>
      </c>
      <c r="BO421" s="253" t="s">
        <v>5270</v>
      </c>
      <c r="BP421" s="141" t="s">
        <v>9148</v>
      </c>
      <c r="BQ421" s="141" t="s">
        <v>5389</v>
      </c>
      <c r="BR421" s="141"/>
    </row>
    <row r="422" spans="1:275" ht="90" customHeight="1">
      <c r="A422" s="342" t="s">
        <v>1657</v>
      </c>
      <c r="B422" s="253" t="s">
        <v>1328</v>
      </c>
      <c r="C422" s="336">
        <v>43991</v>
      </c>
      <c r="D422" s="336" t="s">
        <v>4308</v>
      </c>
      <c r="E422" s="445" t="s">
        <v>1021</v>
      </c>
      <c r="F422" s="44" t="s">
        <v>8779</v>
      </c>
      <c r="G422" s="253" t="s">
        <v>1202</v>
      </c>
      <c r="H422" s="44" t="s">
        <v>1203</v>
      </c>
      <c r="I422" s="253" t="s">
        <v>1206</v>
      </c>
      <c r="J422" s="271" t="s">
        <v>1207</v>
      </c>
      <c r="K422" s="267">
        <v>9</v>
      </c>
      <c r="L422" s="830">
        <v>44229</v>
      </c>
      <c r="M422" s="830">
        <v>44959</v>
      </c>
      <c r="N422" s="275">
        <f t="shared" si="13"/>
        <v>53</v>
      </c>
      <c r="O422" s="446">
        <v>7</v>
      </c>
      <c r="P422" s="141" t="s">
        <v>24</v>
      </c>
      <c r="Q422" s="141" t="s">
        <v>1208</v>
      </c>
      <c r="R422" s="44" t="s">
        <v>9505</v>
      </c>
      <c r="S422" s="387">
        <f t="shared" si="12"/>
        <v>371</v>
      </c>
      <c r="T422" s="297" t="s">
        <v>937</v>
      </c>
      <c r="U422" s="297" t="s">
        <v>937</v>
      </c>
      <c r="V422" s="297" t="s">
        <v>937</v>
      </c>
      <c r="W422" s="297" t="s">
        <v>937</v>
      </c>
      <c r="X422" s="297" t="s">
        <v>937</v>
      </c>
      <c r="Y422" s="297" t="s">
        <v>937</v>
      </c>
      <c r="Z422" s="297" t="s">
        <v>937</v>
      </c>
      <c r="AA422" s="297" t="s">
        <v>937</v>
      </c>
      <c r="AB422" s="297" t="s">
        <v>937</v>
      </c>
      <c r="AC422" s="297" t="s">
        <v>937</v>
      </c>
      <c r="AD422" s="297" t="s">
        <v>937</v>
      </c>
      <c r="AE422" s="297" t="s">
        <v>1153</v>
      </c>
      <c r="AF422" s="297" t="s">
        <v>1153</v>
      </c>
      <c r="AG422" s="44" t="s">
        <v>9144</v>
      </c>
      <c r="AH422" s="44" t="s">
        <v>1848</v>
      </c>
      <c r="AI422" s="44" t="s">
        <v>7487</v>
      </c>
      <c r="AJ422" s="44" t="s">
        <v>2250</v>
      </c>
      <c r="AK422" s="44" t="s">
        <v>7488</v>
      </c>
      <c r="AL422" s="44" t="s">
        <v>2250</v>
      </c>
      <c r="AM422" s="329" t="s">
        <v>7489</v>
      </c>
      <c r="AN422" s="447" t="s">
        <v>9149</v>
      </c>
      <c r="AO422" s="329" t="s">
        <v>7490</v>
      </c>
      <c r="AP422" s="44" t="s">
        <v>9150</v>
      </c>
      <c r="AQ422" s="329" t="s">
        <v>7491</v>
      </c>
      <c r="AR422" s="329" t="s">
        <v>4326</v>
      </c>
      <c r="AS422" s="329" t="s">
        <v>7492</v>
      </c>
      <c r="AT422" s="352" t="s">
        <v>5063</v>
      </c>
      <c r="AU422" s="329" t="s">
        <v>7493</v>
      </c>
      <c r="AV422" s="329" t="s">
        <v>9151</v>
      </c>
      <c r="AW422" s="329" t="s">
        <v>7494</v>
      </c>
      <c r="AX422" s="392" t="s">
        <v>9152</v>
      </c>
      <c r="AY422" s="329" t="s">
        <v>9554</v>
      </c>
      <c r="AZ422" s="269" t="s">
        <v>783</v>
      </c>
      <c r="BA422" s="336">
        <v>44952</v>
      </c>
      <c r="BB422" s="269" t="s">
        <v>783</v>
      </c>
      <c r="BC422" s="356"/>
      <c r="BD422" s="357"/>
      <c r="BE422" s="357"/>
      <c r="BF422" s="357"/>
      <c r="BG422" s="357"/>
      <c r="BH422" s="280" t="s">
        <v>956</v>
      </c>
      <c r="BI422" s="356"/>
      <c r="BJ422" s="356"/>
      <c r="BO422" s="253" t="s">
        <v>5270</v>
      </c>
      <c r="BP422" s="141" t="s">
        <v>9148</v>
      </c>
      <c r="BQ422" s="141" t="s">
        <v>5389</v>
      </c>
      <c r="BR422" s="141"/>
    </row>
    <row r="423" spans="1:275" ht="90" customHeight="1">
      <c r="A423" s="342" t="s">
        <v>1658</v>
      </c>
      <c r="B423" s="253" t="s">
        <v>1328</v>
      </c>
      <c r="C423" s="336">
        <v>43991</v>
      </c>
      <c r="D423" s="336" t="s">
        <v>4308</v>
      </c>
      <c r="E423" s="445" t="s">
        <v>1021</v>
      </c>
      <c r="F423" s="44" t="s">
        <v>8779</v>
      </c>
      <c r="G423" s="253" t="s">
        <v>1202</v>
      </c>
      <c r="H423" s="44" t="s">
        <v>1203</v>
      </c>
      <c r="I423" s="253" t="s">
        <v>1209</v>
      </c>
      <c r="J423" s="271" t="s">
        <v>1210</v>
      </c>
      <c r="K423" s="267">
        <v>9</v>
      </c>
      <c r="L423" s="830">
        <v>44229</v>
      </c>
      <c r="M423" s="830">
        <v>44959</v>
      </c>
      <c r="N423" s="275">
        <f t="shared" si="13"/>
        <v>53</v>
      </c>
      <c r="O423" s="446">
        <v>6</v>
      </c>
      <c r="P423" s="141" t="s">
        <v>24</v>
      </c>
      <c r="Q423" s="141" t="s">
        <v>44</v>
      </c>
      <c r="R423" s="44" t="s">
        <v>9506</v>
      </c>
      <c r="S423" s="387">
        <f t="shared" si="12"/>
        <v>350</v>
      </c>
      <c r="T423" s="297" t="s">
        <v>937</v>
      </c>
      <c r="U423" s="297" t="s">
        <v>937</v>
      </c>
      <c r="V423" s="297" t="s">
        <v>937</v>
      </c>
      <c r="W423" s="297" t="s">
        <v>937</v>
      </c>
      <c r="X423" s="297" t="s">
        <v>937</v>
      </c>
      <c r="Y423" s="297" t="s">
        <v>937</v>
      </c>
      <c r="Z423" s="297" t="s">
        <v>937</v>
      </c>
      <c r="AA423" s="297" t="s">
        <v>937</v>
      </c>
      <c r="AB423" s="297" t="s">
        <v>937</v>
      </c>
      <c r="AC423" s="297" t="s">
        <v>937</v>
      </c>
      <c r="AD423" s="297" t="s">
        <v>937</v>
      </c>
      <c r="AE423" s="297" t="s">
        <v>1153</v>
      </c>
      <c r="AF423" s="297" t="s">
        <v>1153</v>
      </c>
      <c r="AG423" s="44" t="s">
        <v>9144</v>
      </c>
      <c r="AH423" s="44" t="s">
        <v>1848</v>
      </c>
      <c r="AI423" s="44" t="s">
        <v>7487</v>
      </c>
      <c r="AJ423" s="44" t="s">
        <v>2250</v>
      </c>
      <c r="AK423" s="44" t="s">
        <v>7495</v>
      </c>
      <c r="AL423" s="44" t="s">
        <v>2250</v>
      </c>
      <c r="AM423" s="329" t="s">
        <v>7489</v>
      </c>
      <c r="AN423" s="444" t="s">
        <v>9153</v>
      </c>
      <c r="AO423" s="329" t="s">
        <v>7496</v>
      </c>
      <c r="AP423" s="44" t="s">
        <v>9154</v>
      </c>
      <c r="AQ423" s="329" t="s">
        <v>7491</v>
      </c>
      <c r="AR423" s="329" t="s">
        <v>4326</v>
      </c>
      <c r="AS423" s="329" t="s">
        <v>7492</v>
      </c>
      <c r="AT423" s="352" t="s">
        <v>5063</v>
      </c>
      <c r="AU423" s="329" t="s">
        <v>7493</v>
      </c>
      <c r="AV423" s="329" t="s">
        <v>9151</v>
      </c>
      <c r="AW423" s="418" t="s">
        <v>8780</v>
      </c>
      <c r="AX423" s="392" t="s">
        <v>9152</v>
      </c>
      <c r="AY423" s="418" t="s">
        <v>9521</v>
      </c>
      <c r="AZ423" s="269" t="s">
        <v>783</v>
      </c>
      <c r="BA423" s="336">
        <v>44952</v>
      </c>
      <c r="BB423" s="269" t="s">
        <v>783</v>
      </c>
      <c r="BC423" s="356"/>
      <c r="BD423" s="357"/>
      <c r="BE423" s="357"/>
      <c r="BF423" s="357"/>
      <c r="BG423" s="357"/>
      <c r="BH423" s="280" t="s">
        <v>956</v>
      </c>
      <c r="BI423" s="356"/>
      <c r="BJ423" s="356"/>
      <c r="BO423" s="253" t="s">
        <v>5270</v>
      </c>
      <c r="BP423" s="141" t="s">
        <v>9148</v>
      </c>
      <c r="BQ423" s="141" t="s">
        <v>5389</v>
      </c>
      <c r="BR423" s="141"/>
    </row>
    <row r="424" spans="1:275" ht="90" hidden="1" customHeight="1">
      <c r="A424" s="342" t="s">
        <v>1659</v>
      </c>
      <c r="B424" s="253" t="s">
        <v>1328</v>
      </c>
      <c r="C424" s="336">
        <v>43991</v>
      </c>
      <c r="D424" s="336" t="s">
        <v>4308</v>
      </c>
      <c r="E424" s="441" t="s">
        <v>1037</v>
      </c>
      <c r="F424" s="44" t="s">
        <v>7497</v>
      </c>
      <c r="G424" s="442" t="s">
        <v>1211</v>
      </c>
      <c r="H424" s="273" t="s">
        <v>2612</v>
      </c>
      <c r="I424" s="442" t="s">
        <v>1212</v>
      </c>
      <c r="J424" s="401" t="s">
        <v>484</v>
      </c>
      <c r="K424" s="340">
        <v>4</v>
      </c>
      <c r="L424" s="829">
        <v>44046</v>
      </c>
      <c r="M424" s="829">
        <v>44053</v>
      </c>
      <c r="N424" s="275">
        <f t="shared" si="13"/>
        <v>1</v>
      </c>
      <c r="O424" s="389">
        <v>4</v>
      </c>
      <c r="P424" s="141" t="s">
        <v>48</v>
      </c>
      <c r="Q424" s="141"/>
      <c r="R424" s="396" t="s">
        <v>7498</v>
      </c>
      <c r="S424" s="387">
        <f t="shared" si="12"/>
        <v>199</v>
      </c>
      <c r="T424" s="297"/>
      <c r="U424" s="297"/>
      <c r="V424" s="297" t="s">
        <v>937</v>
      </c>
      <c r="W424" s="297" t="s">
        <v>937</v>
      </c>
      <c r="X424" s="297" t="s">
        <v>937</v>
      </c>
      <c r="Y424" s="297" t="s">
        <v>937</v>
      </c>
      <c r="Z424" s="297" t="s">
        <v>937</v>
      </c>
      <c r="AA424" s="297" t="s">
        <v>937</v>
      </c>
      <c r="AB424" s="297" t="s">
        <v>937</v>
      </c>
      <c r="AC424" s="297" t="s">
        <v>937</v>
      </c>
      <c r="AD424" s="297" t="s">
        <v>937</v>
      </c>
      <c r="AE424" s="297" t="s">
        <v>1153</v>
      </c>
      <c r="AF424" s="357"/>
      <c r="AG424" s="44" t="s">
        <v>9144</v>
      </c>
      <c r="AH424" s="44" t="s">
        <v>9155</v>
      </c>
      <c r="AI424" s="44" t="s">
        <v>7499</v>
      </c>
      <c r="AJ424" s="44" t="s">
        <v>2212</v>
      </c>
      <c r="AK424" s="44" t="s">
        <v>2212</v>
      </c>
      <c r="AL424" s="44" t="s">
        <v>2622</v>
      </c>
      <c r="AM424" s="44" t="s">
        <v>2212</v>
      </c>
      <c r="AN424" s="44" t="s">
        <v>2622</v>
      </c>
      <c r="AO424" s="44" t="s">
        <v>2212</v>
      </c>
      <c r="AP424" s="44" t="s">
        <v>1153</v>
      </c>
      <c r="AQ424" s="44" t="s">
        <v>2212</v>
      </c>
      <c r="AR424" s="44" t="s">
        <v>1153</v>
      </c>
      <c r="AS424" s="44" t="s">
        <v>2212</v>
      </c>
      <c r="AT424" s="44" t="s">
        <v>1153</v>
      </c>
      <c r="AU424" s="44" t="s">
        <v>2212</v>
      </c>
      <c r="AV424" s="44" t="s">
        <v>1153</v>
      </c>
      <c r="AW424" s="44" t="s">
        <v>2212</v>
      </c>
      <c r="AX424" s="44" t="s">
        <v>1153</v>
      </c>
      <c r="AY424" s="44" t="s">
        <v>2212</v>
      </c>
      <c r="AZ424" s="269" t="s">
        <v>781</v>
      </c>
      <c r="BA424" s="336">
        <v>44126</v>
      </c>
      <c r="BB424" s="269" t="s">
        <v>954</v>
      </c>
      <c r="BC424" s="336">
        <v>44713</v>
      </c>
      <c r="BD424" s="141" t="s">
        <v>7486</v>
      </c>
      <c r="BE424" s="141" t="s">
        <v>4932</v>
      </c>
      <c r="BF424" s="297" t="s">
        <v>4923</v>
      </c>
      <c r="BG424" s="297" t="s">
        <v>2301</v>
      </c>
      <c r="BH424" s="280" t="s">
        <v>1888</v>
      </c>
      <c r="BI424" s="340" t="s">
        <v>1153</v>
      </c>
      <c r="BJ424" s="340" t="s">
        <v>1153</v>
      </c>
      <c r="BO424" s="141" t="s">
        <v>5338</v>
      </c>
      <c r="BP424" s="141" t="s">
        <v>5390</v>
      </c>
      <c r="BQ424" s="141" t="s">
        <v>5391</v>
      </c>
      <c r="BR424" s="141"/>
    </row>
    <row r="425" spans="1:275" ht="90" hidden="1" customHeight="1">
      <c r="A425" s="342" t="s">
        <v>1660</v>
      </c>
      <c r="B425" s="253" t="s">
        <v>1328</v>
      </c>
      <c r="C425" s="336">
        <v>43991</v>
      </c>
      <c r="D425" s="336" t="s">
        <v>4308</v>
      </c>
      <c r="E425" s="441" t="s">
        <v>1037</v>
      </c>
      <c r="F425" s="44" t="s">
        <v>7497</v>
      </c>
      <c r="G425" s="442" t="s">
        <v>1211</v>
      </c>
      <c r="H425" s="273" t="s">
        <v>2612</v>
      </c>
      <c r="I425" s="442" t="s">
        <v>1213</v>
      </c>
      <c r="J425" s="401" t="s">
        <v>1214</v>
      </c>
      <c r="K425" s="340">
        <v>1</v>
      </c>
      <c r="L425" s="829">
        <v>44063</v>
      </c>
      <c r="M425" s="829">
        <v>44102</v>
      </c>
      <c r="N425" s="275">
        <f t="shared" si="13"/>
        <v>6</v>
      </c>
      <c r="O425" s="389">
        <v>1</v>
      </c>
      <c r="P425" s="141" t="s">
        <v>1215</v>
      </c>
      <c r="Q425" s="141" t="s">
        <v>1216</v>
      </c>
      <c r="R425" s="396" t="s">
        <v>7500</v>
      </c>
      <c r="S425" s="387">
        <f t="shared" si="12"/>
        <v>326</v>
      </c>
      <c r="T425" s="297"/>
      <c r="U425" s="297"/>
      <c r="V425" s="297" t="s">
        <v>937</v>
      </c>
      <c r="W425" s="297" t="s">
        <v>937</v>
      </c>
      <c r="X425" s="297" t="s">
        <v>937</v>
      </c>
      <c r="Y425" s="297" t="s">
        <v>937</v>
      </c>
      <c r="Z425" s="297" t="s">
        <v>937</v>
      </c>
      <c r="AA425" s="297" t="s">
        <v>937</v>
      </c>
      <c r="AB425" s="297" t="s">
        <v>937</v>
      </c>
      <c r="AC425" s="297" t="s">
        <v>937</v>
      </c>
      <c r="AD425" s="297" t="s">
        <v>937</v>
      </c>
      <c r="AE425" s="297" t="s">
        <v>1153</v>
      </c>
      <c r="AF425" s="357"/>
      <c r="AG425" s="44" t="s">
        <v>9144</v>
      </c>
      <c r="AH425" s="44" t="s">
        <v>9156</v>
      </c>
      <c r="AI425" s="44" t="s">
        <v>7501</v>
      </c>
      <c r="AJ425" s="44" t="s">
        <v>2212</v>
      </c>
      <c r="AK425" s="44" t="s">
        <v>2212</v>
      </c>
      <c r="AL425" s="44" t="s">
        <v>2622</v>
      </c>
      <c r="AM425" s="44" t="s">
        <v>2212</v>
      </c>
      <c r="AN425" s="44" t="s">
        <v>2622</v>
      </c>
      <c r="AO425" s="44" t="s">
        <v>2212</v>
      </c>
      <c r="AP425" s="44" t="s">
        <v>1153</v>
      </c>
      <c r="AQ425" s="44" t="s">
        <v>2212</v>
      </c>
      <c r="AR425" s="44" t="s">
        <v>1153</v>
      </c>
      <c r="AS425" s="44" t="s">
        <v>2212</v>
      </c>
      <c r="AT425" s="44" t="s">
        <v>1153</v>
      </c>
      <c r="AU425" s="44" t="s">
        <v>2212</v>
      </c>
      <c r="AV425" s="44" t="s">
        <v>1153</v>
      </c>
      <c r="AW425" s="44" t="s">
        <v>2212</v>
      </c>
      <c r="AX425" s="44" t="s">
        <v>1153</v>
      </c>
      <c r="AY425" s="44" t="s">
        <v>2212</v>
      </c>
      <c r="AZ425" s="269" t="s">
        <v>781</v>
      </c>
      <c r="BA425" s="336">
        <v>44126</v>
      </c>
      <c r="BB425" s="269" t="s">
        <v>954</v>
      </c>
      <c r="BC425" s="336">
        <v>44713</v>
      </c>
      <c r="BD425" s="141" t="s">
        <v>7486</v>
      </c>
      <c r="BE425" s="141" t="s">
        <v>4932</v>
      </c>
      <c r="BF425" s="297" t="s">
        <v>4923</v>
      </c>
      <c r="BG425" s="297" t="s">
        <v>2301</v>
      </c>
      <c r="BH425" s="280" t="s">
        <v>1888</v>
      </c>
      <c r="BI425" s="340" t="s">
        <v>1153</v>
      </c>
      <c r="BJ425" s="340" t="s">
        <v>1153</v>
      </c>
      <c r="BO425" s="141" t="s">
        <v>5338</v>
      </c>
      <c r="BP425" s="141" t="s">
        <v>5390</v>
      </c>
      <c r="BQ425" s="141" t="s">
        <v>5391</v>
      </c>
      <c r="BR425" s="141"/>
    </row>
    <row r="426" spans="1:275" ht="90" hidden="1" customHeight="1">
      <c r="A426" s="342" t="s">
        <v>1661</v>
      </c>
      <c r="B426" s="253" t="s">
        <v>1328</v>
      </c>
      <c r="C426" s="336">
        <v>43991</v>
      </c>
      <c r="D426" s="336" t="s">
        <v>4308</v>
      </c>
      <c r="E426" s="441" t="s">
        <v>1037</v>
      </c>
      <c r="F426" s="44" t="s">
        <v>7502</v>
      </c>
      <c r="G426" s="442" t="s">
        <v>1211</v>
      </c>
      <c r="H426" s="273" t="s">
        <v>2612</v>
      </c>
      <c r="I426" s="442" t="s">
        <v>1217</v>
      </c>
      <c r="J426" s="442" t="s">
        <v>1218</v>
      </c>
      <c r="K426" s="340">
        <v>1</v>
      </c>
      <c r="L426" s="829">
        <v>44063</v>
      </c>
      <c r="M426" s="829">
        <v>44196</v>
      </c>
      <c r="N426" s="275">
        <f t="shared" si="13"/>
        <v>19</v>
      </c>
      <c r="O426" s="407">
        <v>0</v>
      </c>
      <c r="P426" s="141" t="s">
        <v>1215</v>
      </c>
      <c r="Q426" s="141"/>
      <c r="R426" s="44" t="s">
        <v>2799</v>
      </c>
      <c r="S426" s="387">
        <f t="shared" si="12"/>
        <v>285</v>
      </c>
      <c r="T426" s="297"/>
      <c r="U426" s="297"/>
      <c r="V426" s="297" t="s">
        <v>937</v>
      </c>
      <c r="W426" s="297" t="s">
        <v>937</v>
      </c>
      <c r="X426" s="297" t="s">
        <v>937</v>
      </c>
      <c r="Y426" s="297" t="s">
        <v>937</v>
      </c>
      <c r="Z426" s="297" t="s">
        <v>937</v>
      </c>
      <c r="AA426" s="297" t="s">
        <v>937</v>
      </c>
      <c r="AB426" s="297" t="s">
        <v>937</v>
      </c>
      <c r="AC426" s="297" t="s">
        <v>937</v>
      </c>
      <c r="AD426" s="297" t="s">
        <v>937</v>
      </c>
      <c r="AE426" s="297" t="s">
        <v>1153</v>
      </c>
      <c r="AF426" s="357"/>
      <c r="AG426" s="44" t="s">
        <v>9144</v>
      </c>
      <c r="AH426" s="44" t="s">
        <v>7503</v>
      </c>
      <c r="AI426" s="44" t="s">
        <v>7504</v>
      </c>
      <c r="AJ426" s="44" t="s">
        <v>9157</v>
      </c>
      <c r="AK426" s="44" t="s">
        <v>7505</v>
      </c>
      <c r="AL426" s="44" t="s">
        <v>7506</v>
      </c>
      <c r="AM426" s="44" t="s">
        <v>7507</v>
      </c>
      <c r="AN426" s="301" t="s">
        <v>2622</v>
      </c>
      <c r="AO426" s="301" t="s">
        <v>3874</v>
      </c>
      <c r="AP426" s="44" t="s">
        <v>1153</v>
      </c>
      <c r="AQ426" s="301" t="s">
        <v>3874</v>
      </c>
      <c r="AR426" s="301" t="s">
        <v>1153</v>
      </c>
      <c r="AS426" s="301" t="s">
        <v>3874</v>
      </c>
      <c r="AT426" s="301" t="s">
        <v>1153</v>
      </c>
      <c r="AU426" s="301" t="s">
        <v>3874</v>
      </c>
      <c r="AV426" s="301" t="s">
        <v>1153</v>
      </c>
      <c r="AW426" s="301" t="s">
        <v>3874</v>
      </c>
      <c r="AX426" s="301" t="s">
        <v>1153</v>
      </c>
      <c r="AY426" s="301" t="s">
        <v>3874</v>
      </c>
      <c r="AZ426" s="269" t="s">
        <v>1330</v>
      </c>
      <c r="BA426" s="336">
        <v>44377</v>
      </c>
      <c r="BB426" s="269" t="s">
        <v>1810</v>
      </c>
      <c r="BC426" s="336">
        <v>44377</v>
      </c>
      <c r="BD426" s="301" t="s">
        <v>2781</v>
      </c>
      <c r="BE426" s="332" t="s">
        <v>9033</v>
      </c>
      <c r="BF426" s="332" t="s">
        <v>1153</v>
      </c>
      <c r="BG426" s="332" t="s">
        <v>1153</v>
      </c>
      <c r="BH426" s="280" t="s">
        <v>4388</v>
      </c>
      <c r="BI426" s="340" t="s">
        <v>1153</v>
      </c>
      <c r="BJ426" s="340" t="s">
        <v>9503</v>
      </c>
      <c r="BO426" s="253" t="s">
        <v>5266</v>
      </c>
      <c r="BP426" s="141" t="s">
        <v>5390</v>
      </c>
      <c r="BQ426" s="141" t="s">
        <v>5391</v>
      </c>
      <c r="BR426" s="141"/>
    </row>
    <row r="427" spans="1:275" ht="90" hidden="1" customHeight="1">
      <c r="A427" s="342" t="s">
        <v>1661</v>
      </c>
      <c r="B427" s="253" t="s">
        <v>1328</v>
      </c>
      <c r="C427" s="336">
        <v>43991</v>
      </c>
      <c r="D427" s="336" t="s">
        <v>4308</v>
      </c>
      <c r="E427" s="441" t="s">
        <v>1037</v>
      </c>
      <c r="F427" s="44" t="s">
        <v>7497</v>
      </c>
      <c r="G427" s="427" t="s">
        <v>1211</v>
      </c>
      <c r="H427" s="292" t="s">
        <v>2720</v>
      </c>
      <c r="I427" s="427" t="s">
        <v>2721</v>
      </c>
      <c r="J427" s="428" t="s">
        <v>2722</v>
      </c>
      <c r="K427" s="437">
        <v>1</v>
      </c>
      <c r="L427" s="831">
        <v>44063</v>
      </c>
      <c r="M427" s="831">
        <v>44377</v>
      </c>
      <c r="N427" s="275">
        <f t="shared" si="13"/>
        <v>45</v>
      </c>
      <c r="O427" s="389">
        <v>1</v>
      </c>
      <c r="P427" s="141" t="s">
        <v>48</v>
      </c>
      <c r="Q427" s="44"/>
      <c r="R427" s="44" t="s">
        <v>7508</v>
      </c>
      <c r="S427" s="387">
        <f t="shared" si="12"/>
        <v>180</v>
      </c>
      <c r="T427" s="357"/>
      <c r="U427" s="357"/>
      <c r="V427" s="357"/>
      <c r="W427" s="357"/>
      <c r="X427" s="297" t="s">
        <v>956</v>
      </c>
      <c r="Y427" s="297"/>
      <c r="Z427" s="297"/>
      <c r="AA427" s="297"/>
      <c r="AB427" s="297"/>
      <c r="AC427" s="297"/>
      <c r="AD427" s="297"/>
      <c r="AE427" s="297"/>
      <c r="AF427" s="357"/>
      <c r="AG427" s="44"/>
      <c r="AH427" s="44"/>
      <c r="AI427" s="44"/>
      <c r="AJ427" s="44"/>
      <c r="AK427" s="44" t="s">
        <v>7505</v>
      </c>
      <c r="AL427" s="44" t="s">
        <v>7509</v>
      </c>
      <c r="AM427" s="44" t="s">
        <v>9459</v>
      </c>
      <c r="AN427" s="44" t="s">
        <v>2622</v>
      </c>
      <c r="AO427" s="44" t="s">
        <v>3802</v>
      </c>
      <c r="AP427" s="44" t="s">
        <v>1153</v>
      </c>
      <c r="AQ427" s="44" t="s">
        <v>3802</v>
      </c>
      <c r="AR427" s="44" t="s">
        <v>1153</v>
      </c>
      <c r="AS427" s="44" t="s">
        <v>3802</v>
      </c>
      <c r="AT427" s="44" t="s">
        <v>1153</v>
      </c>
      <c r="AU427" s="44" t="s">
        <v>3802</v>
      </c>
      <c r="AV427" s="44" t="s">
        <v>1153</v>
      </c>
      <c r="AW427" s="44" t="s">
        <v>3802</v>
      </c>
      <c r="AX427" s="44" t="s">
        <v>1153</v>
      </c>
      <c r="AY427" s="44" t="s">
        <v>3802</v>
      </c>
      <c r="AZ427" s="269" t="s">
        <v>781</v>
      </c>
      <c r="BA427" s="336">
        <v>44390</v>
      </c>
      <c r="BB427" s="269" t="s">
        <v>954</v>
      </c>
      <c r="BC427" s="336">
        <v>44713</v>
      </c>
      <c r="BD427" s="141" t="s">
        <v>7486</v>
      </c>
      <c r="BE427" s="141" t="s">
        <v>4932</v>
      </c>
      <c r="BF427" s="297" t="s">
        <v>4923</v>
      </c>
      <c r="BG427" s="297" t="s">
        <v>2301</v>
      </c>
      <c r="BH427" s="280" t="s">
        <v>1888</v>
      </c>
      <c r="BI427" s="340" t="s">
        <v>1153</v>
      </c>
      <c r="BJ427" s="340" t="s">
        <v>1153</v>
      </c>
      <c r="BO427" s="141" t="s">
        <v>5338</v>
      </c>
      <c r="BP427" s="141" t="s">
        <v>5390</v>
      </c>
      <c r="BQ427" s="141" t="s">
        <v>5391</v>
      </c>
      <c r="BR427" s="356"/>
    </row>
    <row r="428" spans="1:275" ht="90" hidden="1" customHeight="1">
      <c r="A428" s="342" t="s">
        <v>1662</v>
      </c>
      <c r="B428" s="253" t="s">
        <v>1328</v>
      </c>
      <c r="C428" s="336">
        <v>43991</v>
      </c>
      <c r="D428" s="336" t="s">
        <v>4308</v>
      </c>
      <c r="E428" s="441" t="s">
        <v>1037</v>
      </c>
      <c r="F428" s="44" t="s">
        <v>7497</v>
      </c>
      <c r="G428" s="442" t="s">
        <v>1211</v>
      </c>
      <c r="H428" s="273" t="s">
        <v>2612</v>
      </c>
      <c r="I428" s="442" t="s">
        <v>1219</v>
      </c>
      <c r="J428" s="401" t="s">
        <v>484</v>
      </c>
      <c r="K428" s="340">
        <v>1</v>
      </c>
      <c r="L428" s="829">
        <v>44075</v>
      </c>
      <c r="M428" s="829">
        <v>44195</v>
      </c>
      <c r="N428" s="275">
        <f t="shared" si="13"/>
        <v>18</v>
      </c>
      <c r="O428" s="389">
        <v>1</v>
      </c>
      <c r="P428" s="141" t="s">
        <v>48</v>
      </c>
      <c r="Q428" s="141"/>
      <c r="R428" s="396" t="s">
        <v>7510</v>
      </c>
      <c r="S428" s="387">
        <f t="shared" si="12"/>
        <v>353</v>
      </c>
      <c r="T428" s="297"/>
      <c r="U428" s="297"/>
      <c r="V428" s="297" t="s">
        <v>937</v>
      </c>
      <c r="W428" s="297" t="s">
        <v>937</v>
      </c>
      <c r="X428" s="297" t="s">
        <v>937</v>
      </c>
      <c r="Y428" s="297" t="s">
        <v>937</v>
      </c>
      <c r="Z428" s="297" t="s">
        <v>937</v>
      </c>
      <c r="AA428" s="297" t="s">
        <v>937</v>
      </c>
      <c r="AB428" s="297" t="s">
        <v>937</v>
      </c>
      <c r="AC428" s="297" t="s">
        <v>937</v>
      </c>
      <c r="AD428" s="297" t="s">
        <v>937</v>
      </c>
      <c r="AE428" s="297" t="s">
        <v>1153</v>
      </c>
      <c r="AF428" s="357"/>
      <c r="AG428" s="44" t="s">
        <v>9144</v>
      </c>
      <c r="AH428" s="44" t="s">
        <v>1874</v>
      </c>
      <c r="AI428" s="44" t="s">
        <v>7511</v>
      </c>
      <c r="AJ428" s="44" t="s">
        <v>9158</v>
      </c>
      <c r="AK428" s="44" t="s">
        <v>9159</v>
      </c>
      <c r="AL428" s="44" t="s">
        <v>2622</v>
      </c>
      <c r="AM428" s="44" t="s">
        <v>3656</v>
      </c>
      <c r="AN428" s="44" t="s">
        <v>2622</v>
      </c>
      <c r="AO428" s="44" t="s">
        <v>3656</v>
      </c>
      <c r="AP428" s="44" t="s">
        <v>1153</v>
      </c>
      <c r="AQ428" s="44" t="s">
        <v>3656</v>
      </c>
      <c r="AR428" s="44" t="s">
        <v>1153</v>
      </c>
      <c r="AS428" s="44" t="s">
        <v>3656</v>
      </c>
      <c r="AT428" s="44" t="s">
        <v>1153</v>
      </c>
      <c r="AU428" s="44" t="s">
        <v>3656</v>
      </c>
      <c r="AV428" s="44" t="s">
        <v>1153</v>
      </c>
      <c r="AW428" s="44" t="s">
        <v>3656</v>
      </c>
      <c r="AX428" s="44" t="s">
        <v>1153</v>
      </c>
      <c r="AY428" s="44" t="s">
        <v>3656</v>
      </c>
      <c r="AZ428" s="269" t="s">
        <v>781</v>
      </c>
      <c r="BA428" s="336">
        <v>44218</v>
      </c>
      <c r="BB428" s="269" t="s">
        <v>954</v>
      </c>
      <c r="BC428" s="336">
        <v>44713</v>
      </c>
      <c r="BD428" s="141" t="s">
        <v>7486</v>
      </c>
      <c r="BE428" s="141" t="s">
        <v>4932</v>
      </c>
      <c r="BF428" s="297" t="s">
        <v>4923</v>
      </c>
      <c r="BG428" s="297" t="s">
        <v>2301</v>
      </c>
      <c r="BH428" s="280" t="s">
        <v>1888</v>
      </c>
      <c r="BI428" s="340" t="s">
        <v>1153</v>
      </c>
      <c r="BJ428" s="340" t="s">
        <v>1153</v>
      </c>
      <c r="BO428" s="141" t="s">
        <v>5338</v>
      </c>
      <c r="BP428" s="141" t="s">
        <v>5390</v>
      </c>
      <c r="BQ428" s="141" t="s">
        <v>5391</v>
      </c>
      <c r="BR428" s="141"/>
    </row>
    <row r="429" spans="1:275" s="298" customFormat="1" ht="90" hidden="1" customHeight="1">
      <c r="A429" s="342" t="s">
        <v>1663</v>
      </c>
      <c r="B429" s="253" t="s">
        <v>1328</v>
      </c>
      <c r="C429" s="336">
        <v>43991</v>
      </c>
      <c r="D429" s="336" t="s">
        <v>4308</v>
      </c>
      <c r="E429" s="441" t="s">
        <v>1037</v>
      </c>
      <c r="F429" s="44" t="s">
        <v>7497</v>
      </c>
      <c r="G429" s="442" t="s">
        <v>1211</v>
      </c>
      <c r="H429" s="273" t="s">
        <v>2612</v>
      </c>
      <c r="I429" s="273" t="s">
        <v>1220</v>
      </c>
      <c r="J429" s="271" t="s">
        <v>1221</v>
      </c>
      <c r="K429" s="340">
        <v>1</v>
      </c>
      <c r="L429" s="829">
        <v>44040</v>
      </c>
      <c r="M429" s="829">
        <v>44196</v>
      </c>
      <c r="N429" s="275">
        <f t="shared" si="13"/>
        <v>23</v>
      </c>
      <c r="O429" s="389">
        <v>1</v>
      </c>
      <c r="P429" s="141" t="s">
        <v>116</v>
      </c>
      <c r="Q429" s="141" t="s">
        <v>60</v>
      </c>
      <c r="R429" s="396" t="s">
        <v>7512</v>
      </c>
      <c r="S429" s="387">
        <f t="shared" si="12"/>
        <v>343</v>
      </c>
      <c r="T429" s="297"/>
      <c r="U429" s="297"/>
      <c r="V429" s="297" t="s">
        <v>937</v>
      </c>
      <c r="W429" s="297" t="s">
        <v>937</v>
      </c>
      <c r="X429" s="297" t="s">
        <v>937</v>
      </c>
      <c r="Y429" s="297" t="s">
        <v>937</v>
      </c>
      <c r="Z429" s="297" t="s">
        <v>937</v>
      </c>
      <c r="AA429" s="297" t="s">
        <v>937</v>
      </c>
      <c r="AB429" s="297" t="s">
        <v>937</v>
      </c>
      <c r="AC429" s="297" t="s">
        <v>937</v>
      </c>
      <c r="AD429" s="297" t="s">
        <v>937</v>
      </c>
      <c r="AE429" s="297" t="s">
        <v>1153</v>
      </c>
      <c r="AF429" s="297" t="s">
        <v>1153</v>
      </c>
      <c r="AG429" s="44" t="s">
        <v>9144</v>
      </c>
      <c r="AH429" s="44" t="s">
        <v>1833</v>
      </c>
      <c r="AI429" s="329" t="s">
        <v>7513</v>
      </c>
      <c r="AJ429" s="44" t="s">
        <v>2233</v>
      </c>
      <c r="AK429" s="329" t="s">
        <v>7514</v>
      </c>
      <c r="AL429" s="44" t="s">
        <v>2622</v>
      </c>
      <c r="AM429" s="44" t="s">
        <v>3656</v>
      </c>
      <c r="AN429" s="44" t="s">
        <v>2622</v>
      </c>
      <c r="AO429" s="44" t="s">
        <v>3656</v>
      </c>
      <c r="AP429" s="44" t="s">
        <v>1153</v>
      </c>
      <c r="AQ429" s="44" t="s">
        <v>3656</v>
      </c>
      <c r="AR429" s="44" t="s">
        <v>1153</v>
      </c>
      <c r="AS429" s="44" t="s">
        <v>3656</v>
      </c>
      <c r="AT429" s="44" t="s">
        <v>1153</v>
      </c>
      <c r="AU429" s="44" t="s">
        <v>3656</v>
      </c>
      <c r="AV429" s="44" t="s">
        <v>1153</v>
      </c>
      <c r="AW429" s="44" t="s">
        <v>3656</v>
      </c>
      <c r="AX429" s="44" t="s">
        <v>1153</v>
      </c>
      <c r="AY429" s="44" t="s">
        <v>3656</v>
      </c>
      <c r="AZ429" s="269" t="s">
        <v>781</v>
      </c>
      <c r="BA429" s="328">
        <v>44215</v>
      </c>
      <c r="BB429" s="269" t="s">
        <v>954</v>
      </c>
      <c r="BC429" s="336">
        <v>44713</v>
      </c>
      <c r="BD429" s="141" t="s">
        <v>7486</v>
      </c>
      <c r="BE429" s="141" t="s">
        <v>4932</v>
      </c>
      <c r="BF429" s="297" t="s">
        <v>4923</v>
      </c>
      <c r="BG429" s="297" t="s">
        <v>2301</v>
      </c>
      <c r="BH429" s="280" t="s">
        <v>1888</v>
      </c>
      <c r="BI429" s="340" t="s">
        <v>1153</v>
      </c>
      <c r="BJ429" s="340" t="s">
        <v>1153</v>
      </c>
      <c r="BK429" s="189"/>
      <c r="BL429" s="189"/>
      <c r="BM429" s="189"/>
      <c r="BN429" s="189"/>
      <c r="BO429" s="141" t="s">
        <v>5338</v>
      </c>
      <c r="BP429" s="141" t="s">
        <v>5390</v>
      </c>
      <c r="BQ429" s="141" t="s">
        <v>5391</v>
      </c>
      <c r="BR429" s="141"/>
      <c r="BS429" s="189"/>
      <c r="BT429" s="189"/>
      <c r="BU429" s="189"/>
      <c r="BV429" s="189"/>
      <c r="BW429" s="189"/>
      <c r="BX429" s="189"/>
      <c r="BY429" s="189"/>
      <c r="BZ429" s="189"/>
      <c r="CA429" s="189"/>
      <c r="CB429" s="189"/>
      <c r="CC429" s="189"/>
      <c r="CD429" s="189"/>
      <c r="CE429" s="189"/>
      <c r="CF429" s="189"/>
      <c r="CG429" s="189"/>
      <c r="CH429" s="189"/>
      <c r="CI429" s="189"/>
      <c r="CJ429" s="189"/>
      <c r="CK429" s="189"/>
      <c r="CL429" s="189"/>
      <c r="CM429" s="189"/>
      <c r="CN429" s="189"/>
      <c r="CO429" s="189"/>
      <c r="CP429" s="189"/>
      <c r="CQ429" s="189"/>
      <c r="CR429" s="189"/>
      <c r="CS429" s="189"/>
      <c r="CT429" s="189"/>
      <c r="CU429" s="189"/>
      <c r="CV429" s="189"/>
      <c r="CW429" s="189"/>
      <c r="CX429" s="189"/>
      <c r="CY429" s="189"/>
      <c r="CZ429" s="189"/>
      <c r="DA429" s="189"/>
      <c r="DB429" s="189"/>
      <c r="DC429" s="189"/>
      <c r="DD429" s="189"/>
      <c r="DE429" s="189"/>
      <c r="DF429" s="189"/>
      <c r="DG429" s="189"/>
      <c r="DH429" s="189"/>
      <c r="DI429" s="189"/>
      <c r="DJ429" s="189"/>
      <c r="DK429" s="189"/>
      <c r="DL429" s="189"/>
      <c r="DM429" s="189"/>
      <c r="DN429" s="189"/>
      <c r="DO429" s="189"/>
      <c r="DP429" s="189"/>
      <c r="DQ429" s="189"/>
      <c r="DR429" s="189"/>
      <c r="DS429" s="189"/>
      <c r="DT429" s="189"/>
      <c r="DU429" s="189"/>
      <c r="DV429" s="189"/>
      <c r="DW429" s="189"/>
      <c r="DX429" s="189"/>
      <c r="DY429" s="189"/>
      <c r="DZ429" s="189"/>
      <c r="EA429" s="189"/>
      <c r="EB429" s="189"/>
      <c r="EC429" s="189"/>
      <c r="ED429" s="189"/>
      <c r="EE429" s="189"/>
      <c r="EF429" s="189"/>
      <c r="EG429" s="189"/>
      <c r="EH429" s="189"/>
      <c r="EI429" s="189"/>
      <c r="EJ429" s="189"/>
      <c r="EK429" s="189"/>
      <c r="EL429" s="189"/>
      <c r="EM429" s="189"/>
      <c r="EN429" s="189"/>
      <c r="EO429" s="189"/>
      <c r="EP429" s="189"/>
      <c r="EQ429" s="189"/>
      <c r="ER429" s="189"/>
      <c r="ES429" s="189"/>
      <c r="ET429" s="189"/>
      <c r="EU429" s="189"/>
      <c r="EV429" s="189"/>
      <c r="EW429" s="189"/>
      <c r="EX429" s="189"/>
      <c r="EY429" s="189"/>
      <c r="EZ429" s="189"/>
      <c r="FA429" s="189"/>
      <c r="FB429" s="189"/>
      <c r="FC429" s="189"/>
      <c r="FD429" s="189"/>
      <c r="FE429" s="189"/>
      <c r="FF429" s="189"/>
      <c r="FG429" s="189"/>
      <c r="FH429" s="189"/>
      <c r="FI429" s="189"/>
      <c r="FJ429" s="189"/>
      <c r="FK429" s="189"/>
      <c r="FL429" s="189"/>
      <c r="FM429" s="189"/>
      <c r="FN429" s="189"/>
      <c r="FO429" s="189"/>
      <c r="FP429" s="189"/>
      <c r="FQ429" s="189"/>
      <c r="FR429" s="189"/>
      <c r="FS429" s="189"/>
      <c r="FT429" s="189"/>
      <c r="FU429" s="189"/>
      <c r="FV429" s="189"/>
      <c r="FW429" s="189"/>
      <c r="FX429" s="189"/>
      <c r="FY429" s="189"/>
      <c r="FZ429" s="189"/>
      <c r="GA429" s="189"/>
      <c r="GB429" s="189"/>
      <c r="GC429" s="189"/>
      <c r="GD429" s="189"/>
      <c r="GE429" s="189"/>
      <c r="GF429" s="189"/>
      <c r="GG429" s="189"/>
      <c r="GH429" s="189"/>
      <c r="GI429" s="189"/>
      <c r="GJ429" s="189"/>
      <c r="GK429" s="189"/>
      <c r="GL429" s="189"/>
      <c r="GM429" s="189"/>
      <c r="GN429" s="189"/>
      <c r="GO429" s="189"/>
      <c r="GP429" s="189"/>
      <c r="GQ429" s="189"/>
      <c r="GR429" s="189"/>
      <c r="GS429" s="189"/>
      <c r="GT429" s="189"/>
      <c r="GU429" s="189"/>
      <c r="GV429" s="189"/>
      <c r="GW429" s="189"/>
      <c r="GX429" s="189"/>
      <c r="GY429" s="189"/>
      <c r="GZ429" s="189"/>
      <c r="HA429" s="189"/>
      <c r="HB429" s="189"/>
      <c r="HC429" s="189"/>
      <c r="HD429" s="189"/>
      <c r="HE429" s="189"/>
      <c r="HF429" s="189"/>
      <c r="HG429" s="189"/>
      <c r="HH429" s="189"/>
      <c r="HI429" s="189"/>
      <c r="HJ429" s="189"/>
      <c r="HK429" s="189"/>
      <c r="HL429" s="189"/>
      <c r="HM429" s="189"/>
      <c r="HN429" s="189"/>
      <c r="HO429" s="189"/>
      <c r="HP429" s="189"/>
      <c r="HQ429" s="189"/>
      <c r="HR429" s="189"/>
      <c r="HS429" s="189"/>
      <c r="HT429" s="189"/>
      <c r="HU429" s="189"/>
      <c r="HV429" s="189"/>
      <c r="HW429" s="189"/>
      <c r="HX429" s="189"/>
      <c r="HY429" s="189"/>
      <c r="HZ429" s="189"/>
      <c r="IA429" s="189"/>
      <c r="IB429" s="189"/>
      <c r="IC429" s="189"/>
      <c r="ID429" s="189"/>
      <c r="IE429" s="189"/>
      <c r="IF429" s="189"/>
      <c r="IG429" s="189"/>
      <c r="IH429" s="189"/>
      <c r="II429" s="189"/>
      <c r="IJ429" s="189"/>
      <c r="IK429" s="189"/>
      <c r="IL429" s="189"/>
      <c r="IM429" s="189"/>
      <c r="IN429" s="189"/>
      <c r="IO429" s="189"/>
      <c r="IP429" s="189"/>
      <c r="IQ429" s="189"/>
      <c r="IR429" s="189"/>
      <c r="IS429" s="189"/>
      <c r="IT429" s="189"/>
      <c r="IU429" s="189"/>
      <c r="IV429" s="189"/>
      <c r="IW429" s="189"/>
      <c r="IX429" s="189"/>
      <c r="IY429" s="189"/>
      <c r="IZ429" s="189"/>
      <c r="JA429" s="189"/>
      <c r="JB429" s="189"/>
      <c r="JC429" s="189"/>
      <c r="JD429" s="189"/>
      <c r="JE429" s="189"/>
      <c r="JF429" s="189"/>
      <c r="JG429" s="189"/>
      <c r="JH429" s="189"/>
      <c r="JI429" s="189"/>
      <c r="JJ429" s="189"/>
      <c r="JK429" s="189"/>
      <c r="JL429" s="189"/>
      <c r="JM429" s="189"/>
      <c r="JN429" s="189"/>
      <c r="JO429" s="189"/>
    </row>
    <row r="430" spans="1:275" ht="90" hidden="1" customHeight="1">
      <c r="A430" s="342" t="s">
        <v>1664</v>
      </c>
      <c r="B430" s="253" t="s">
        <v>1328</v>
      </c>
      <c r="C430" s="336">
        <v>43991</v>
      </c>
      <c r="D430" s="336" t="s">
        <v>4308</v>
      </c>
      <c r="E430" s="441" t="s">
        <v>1027</v>
      </c>
      <c r="F430" s="44" t="s">
        <v>7530</v>
      </c>
      <c r="G430" s="442" t="s">
        <v>1222</v>
      </c>
      <c r="H430" s="273" t="s">
        <v>1223</v>
      </c>
      <c r="I430" s="273" t="s">
        <v>1224</v>
      </c>
      <c r="J430" s="271" t="s">
        <v>1225</v>
      </c>
      <c r="K430" s="340">
        <v>1</v>
      </c>
      <c r="L430" s="829">
        <v>44046</v>
      </c>
      <c r="M430" s="829">
        <v>44183</v>
      </c>
      <c r="N430" s="275">
        <f t="shared" si="13"/>
        <v>20</v>
      </c>
      <c r="O430" s="389">
        <v>1</v>
      </c>
      <c r="P430" s="141" t="s">
        <v>44</v>
      </c>
      <c r="Q430" s="141"/>
      <c r="R430" s="396" t="s">
        <v>7515</v>
      </c>
      <c r="S430" s="387">
        <f t="shared" si="12"/>
        <v>352</v>
      </c>
      <c r="T430" s="297"/>
      <c r="U430" s="297"/>
      <c r="V430" s="297" t="s">
        <v>937</v>
      </c>
      <c r="W430" s="297" t="s">
        <v>937</v>
      </c>
      <c r="X430" s="297" t="s">
        <v>937</v>
      </c>
      <c r="Y430" s="297" t="s">
        <v>937</v>
      </c>
      <c r="Z430" s="297" t="s">
        <v>937</v>
      </c>
      <c r="AA430" s="297" t="s">
        <v>937</v>
      </c>
      <c r="AB430" s="297" t="s">
        <v>937</v>
      </c>
      <c r="AC430" s="297" t="s">
        <v>937</v>
      </c>
      <c r="AD430" s="297" t="s">
        <v>937</v>
      </c>
      <c r="AE430" s="297" t="s">
        <v>1153</v>
      </c>
      <c r="AF430" s="357"/>
      <c r="AG430" s="44" t="s">
        <v>9144</v>
      </c>
      <c r="AH430" s="44"/>
      <c r="AI430" s="44" t="s">
        <v>7478</v>
      </c>
      <c r="AJ430" s="44" t="s">
        <v>2251</v>
      </c>
      <c r="AK430" s="44" t="s">
        <v>7516</v>
      </c>
      <c r="AL430" s="44" t="s">
        <v>2622</v>
      </c>
      <c r="AM430" s="44" t="s">
        <v>3656</v>
      </c>
      <c r="AN430" s="44" t="s">
        <v>2622</v>
      </c>
      <c r="AO430" s="44" t="s">
        <v>3656</v>
      </c>
      <c r="AP430" s="44" t="s">
        <v>1153</v>
      </c>
      <c r="AQ430" s="44" t="s">
        <v>3656</v>
      </c>
      <c r="AR430" s="44" t="s">
        <v>1153</v>
      </c>
      <c r="AS430" s="44" t="s">
        <v>3656</v>
      </c>
      <c r="AT430" s="44" t="s">
        <v>1153</v>
      </c>
      <c r="AU430" s="44" t="s">
        <v>3656</v>
      </c>
      <c r="AV430" s="44" t="s">
        <v>1153</v>
      </c>
      <c r="AW430" s="44" t="s">
        <v>3656</v>
      </c>
      <c r="AX430" s="44" t="s">
        <v>1153</v>
      </c>
      <c r="AY430" s="44" t="s">
        <v>3656</v>
      </c>
      <c r="AZ430" s="269" t="s">
        <v>781</v>
      </c>
      <c r="BA430" s="336">
        <v>44217</v>
      </c>
      <c r="BB430" s="269" t="s">
        <v>4393</v>
      </c>
      <c r="BC430" s="336">
        <v>44713</v>
      </c>
      <c r="BD430" s="141" t="s">
        <v>7517</v>
      </c>
      <c r="BE430" s="141" t="s">
        <v>4932</v>
      </c>
      <c r="BF430" s="297" t="s">
        <v>4923</v>
      </c>
      <c r="BG430" s="297" t="s">
        <v>2301</v>
      </c>
      <c r="BH430" s="141" t="s">
        <v>1889</v>
      </c>
      <c r="BI430" s="340" t="s">
        <v>2587</v>
      </c>
      <c r="BJ430" s="340" t="s">
        <v>4376</v>
      </c>
      <c r="BO430" s="253" t="s">
        <v>5272</v>
      </c>
      <c r="BP430" s="141" t="s">
        <v>5392</v>
      </c>
      <c r="BQ430" s="141" t="s">
        <v>5393</v>
      </c>
      <c r="BR430" s="253"/>
    </row>
    <row r="431" spans="1:275" ht="90" hidden="1" customHeight="1">
      <c r="A431" s="268" t="s">
        <v>1665</v>
      </c>
      <c r="B431" s="271" t="s">
        <v>1328</v>
      </c>
      <c r="C431" s="283">
        <v>43991</v>
      </c>
      <c r="D431" s="336" t="s">
        <v>4308</v>
      </c>
      <c r="E431" s="443" t="s">
        <v>1027</v>
      </c>
      <c r="F431" s="44" t="s">
        <v>7530</v>
      </c>
      <c r="G431" s="323" t="s">
        <v>1222</v>
      </c>
      <c r="H431" s="273" t="s">
        <v>1223</v>
      </c>
      <c r="I431" s="273" t="s">
        <v>1226</v>
      </c>
      <c r="J431" s="271" t="s">
        <v>1227</v>
      </c>
      <c r="K431" s="448">
        <v>1</v>
      </c>
      <c r="L431" s="830">
        <v>44229</v>
      </c>
      <c r="M431" s="830">
        <v>45282</v>
      </c>
      <c r="N431" s="275">
        <f t="shared" si="13"/>
        <v>47</v>
      </c>
      <c r="O431" s="346">
        <v>0</v>
      </c>
      <c r="P431" s="141" t="s">
        <v>44</v>
      </c>
      <c r="Q431" s="141" t="s">
        <v>1228</v>
      </c>
      <c r="R431" s="44" t="s">
        <v>7518</v>
      </c>
      <c r="S431" s="387">
        <f t="shared" si="12"/>
        <v>200</v>
      </c>
      <c r="T431" s="297" t="s">
        <v>937</v>
      </c>
      <c r="U431" s="297" t="s">
        <v>937</v>
      </c>
      <c r="V431" s="297" t="s">
        <v>937</v>
      </c>
      <c r="W431" s="297" t="s">
        <v>937</v>
      </c>
      <c r="X431" s="297" t="s">
        <v>937</v>
      </c>
      <c r="Y431" s="297" t="s">
        <v>937</v>
      </c>
      <c r="Z431" s="297" t="s">
        <v>937</v>
      </c>
      <c r="AA431" s="297" t="s">
        <v>937</v>
      </c>
      <c r="AB431" s="297" t="s">
        <v>937</v>
      </c>
      <c r="AC431" s="297" t="s">
        <v>937</v>
      </c>
      <c r="AD431" s="297" t="s">
        <v>937</v>
      </c>
      <c r="AE431" s="297" t="s">
        <v>1153</v>
      </c>
      <c r="AF431" s="357"/>
      <c r="AG431" s="44" t="s">
        <v>9144</v>
      </c>
      <c r="AH431" s="44"/>
      <c r="AI431" s="44" t="s">
        <v>7519</v>
      </c>
      <c r="AJ431" s="44" t="s">
        <v>2252</v>
      </c>
      <c r="AK431" s="44" t="s">
        <v>7520</v>
      </c>
      <c r="AL431" s="44" t="s">
        <v>2805</v>
      </c>
      <c r="AM431" s="44" t="s">
        <v>7521</v>
      </c>
      <c r="AN431" s="253" t="s">
        <v>4033</v>
      </c>
      <c r="AO431" s="44" t="s">
        <v>7522</v>
      </c>
      <c r="AP431" s="44" t="s">
        <v>9160</v>
      </c>
      <c r="AQ431" s="44" t="s">
        <v>7523</v>
      </c>
      <c r="AR431" s="253" t="s">
        <v>4327</v>
      </c>
      <c r="AS431" s="329" t="s">
        <v>7524</v>
      </c>
      <c r="AT431" s="329" t="s">
        <v>1153</v>
      </c>
      <c r="AU431" s="329" t="s">
        <v>4922</v>
      </c>
      <c r="AV431" s="329" t="s">
        <v>1153</v>
      </c>
      <c r="AW431" s="329" t="s">
        <v>4922</v>
      </c>
      <c r="AX431" s="329" t="s">
        <v>1153</v>
      </c>
      <c r="AY431" s="329" t="s">
        <v>4922</v>
      </c>
      <c r="AZ431" s="269" t="s">
        <v>1330</v>
      </c>
      <c r="BA431" s="336">
        <v>44677</v>
      </c>
      <c r="BB431" s="269" t="s">
        <v>1810</v>
      </c>
      <c r="BC431" s="336">
        <v>44677</v>
      </c>
      <c r="BD431" s="301" t="s">
        <v>4363</v>
      </c>
      <c r="BE431" s="141" t="s">
        <v>9161</v>
      </c>
      <c r="BF431" s="332" t="s">
        <v>1153</v>
      </c>
      <c r="BG431" s="332" t="s">
        <v>1153</v>
      </c>
      <c r="BH431" s="280" t="s">
        <v>4388</v>
      </c>
      <c r="BI431" s="340" t="s">
        <v>2587</v>
      </c>
      <c r="BJ431" s="340" t="s">
        <v>4376</v>
      </c>
      <c r="BO431" s="253" t="s">
        <v>5272</v>
      </c>
      <c r="BP431" s="141" t="s">
        <v>5392</v>
      </c>
      <c r="BQ431" s="141" t="s">
        <v>5393</v>
      </c>
      <c r="BR431" s="141"/>
    </row>
    <row r="432" spans="1:275" ht="90" hidden="1" customHeight="1">
      <c r="A432" s="268" t="s">
        <v>1666</v>
      </c>
      <c r="B432" s="271" t="s">
        <v>1328</v>
      </c>
      <c r="C432" s="283">
        <v>43991</v>
      </c>
      <c r="D432" s="336" t="s">
        <v>4308</v>
      </c>
      <c r="E432" s="443" t="s">
        <v>1027</v>
      </c>
      <c r="F432" s="44" t="s">
        <v>7530</v>
      </c>
      <c r="G432" s="323" t="s">
        <v>1222</v>
      </c>
      <c r="H432" s="323" t="s">
        <v>1223</v>
      </c>
      <c r="I432" s="323" t="s">
        <v>1229</v>
      </c>
      <c r="J432" s="271" t="s">
        <v>1230</v>
      </c>
      <c r="K432" s="267">
        <v>207</v>
      </c>
      <c r="L432" s="830">
        <v>44229</v>
      </c>
      <c r="M432" s="830">
        <v>45282</v>
      </c>
      <c r="N432" s="275">
        <f t="shared" si="13"/>
        <v>47</v>
      </c>
      <c r="O432" s="346">
        <v>0</v>
      </c>
      <c r="P432" s="141" t="s">
        <v>44</v>
      </c>
      <c r="Q432" s="141" t="s">
        <v>116</v>
      </c>
      <c r="R432" s="44" t="s">
        <v>7525</v>
      </c>
      <c r="S432" s="387">
        <f t="shared" si="12"/>
        <v>179</v>
      </c>
      <c r="T432" s="297" t="s">
        <v>937</v>
      </c>
      <c r="U432" s="297" t="s">
        <v>937</v>
      </c>
      <c r="V432" s="297" t="s">
        <v>937</v>
      </c>
      <c r="W432" s="297" t="s">
        <v>937</v>
      </c>
      <c r="X432" s="297" t="s">
        <v>937</v>
      </c>
      <c r="Y432" s="297" t="s">
        <v>937</v>
      </c>
      <c r="Z432" s="297" t="s">
        <v>937</v>
      </c>
      <c r="AA432" s="297" t="s">
        <v>937</v>
      </c>
      <c r="AB432" s="297" t="s">
        <v>937</v>
      </c>
      <c r="AC432" s="297" t="s">
        <v>937</v>
      </c>
      <c r="AD432" s="297" t="s">
        <v>937</v>
      </c>
      <c r="AE432" s="297" t="s">
        <v>1153</v>
      </c>
      <c r="AF432" s="327" t="s">
        <v>937</v>
      </c>
      <c r="AG432" s="44" t="s">
        <v>9144</v>
      </c>
      <c r="AH432" s="44"/>
      <c r="AI432" s="44" t="s">
        <v>7519</v>
      </c>
      <c r="AJ432" s="44" t="s">
        <v>2252</v>
      </c>
      <c r="AK432" s="44" t="s">
        <v>7520</v>
      </c>
      <c r="AL432" s="44" t="s">
        <v>2805</v>
      </c>
      <c r="AM432" s="44" t="s">
        <v>7526</v>
      </c>
      <c r="AN432" s="253" t="s">
        <v>9162</v>
      </c>
      <c r="AO432" s="44" t="s">
        <v>7527</v>
      </c>
      <c r="AP432" s="253" t="s">
        <v>4254</v>
      </c>
      <c r="AQ432" s="44" t="s">
        <v>7528</v>
      </c>
      <c r="AR432" s="253" t="s">
        <v>4330</v>
      </c>
      <c r="AS432" s="253" t="s">
        <v>7529</v>
      </c>
      <c r="AT432" s="329" t="s">
        <v>1153</v>
      </c>
      <c r="AU432" s="329" t="s">
        <v>4922</v>
      </c>
      <c r="AV432" s="329" t="s">
        <v>1153</v>
      </c>
      <c r="AW432" s="329" t="s">
        <v>4922</v>
      </c>
      <c r="AX432" s="329" t="s">
        <v>1153</v>
      </c>
      <c r="AY432" s="329" t="s">
        <v>4922</v>
      </c>
      <c r="AZ432" s="269" t="s">
        <v>1330</v>
      </c>
      <c r="BA432" s="336">
        <v>44677</v>
      </c>
      <c r="BB432" s="269" t="s">
        <v>1810</v>
      </c>
      <c r="BC432" s="336">
        <v>44677</v>
      </c>
      <c r="BD432" s="301" t="s">
        <v>4363</v>
      </c>
      <c r="BE432" s="141" t="s">
        <v>9161</v>
      </c>
      <c r="BF432" s="332" t="s">
        <v>1153</v>
      </c>
      <c r="BG432" s="332" t="s">
        <v>1153</v>
      </c>
      <c r="BH432" s="280" t="s">
        <v>4388</v>
      </c>
      <c r="BI432" s="340" t="s">
        <v>1153</v>
      </c>
      <c r="BJ432" s="340" t="s">
        <v>1666</v>
      </c>
      <c r="BO432" s="253" t="s">
        <v>5272</v>
      </c>
      <c r="BP432" s="141" t="s">
        <v>5392</v>
      </c>
      <c r="BQ432" s="141" t="s">
        <v>5393</v>
      </c>
      <c r="BR432" s="141"/>
    </row>
    <row r="433" spans="1:275" ht="90" customHeight="1">
      <c r="A433" s="342" t="s">
        <v>1666</v>
      </c>
      <c r="B433" s="253" t="s">
        <v>1328</v>
      </c>
      <c r="C433" s="336">
        <v>43991</v>
      </c>
      <c r="D433" s="336" t="s">
        <v>4308</v>
      </c>
      <c r="E433" s="445" t="s">
        <v>1027</v>
      </c>
      <c r="F433" s="44" t="s">
        <v>7530</v>
      </c>
      <c r="G433" s="442" t="s">
        <v>1222</v>
      </c>
      <c r="H433" s="442" t="s">
        <v>1223</v>
      </c>
      <c r="I433" s="442" t="s">
        <v>1229</v>
      </c>
      <c r="J433" s="271" t="s">
        <v>1230</v>
      </c>
      <c r="K433" s="267">
        <v>207</v>
      </c>
      <c r="L433" s="830">
        <v>44229</v>
      </c>
      <c r="M433" s="836">
        <v>45648</v>
      </c>
      <c r="N433" s="275">
        <f t="shared" si="13"/>
        <v>47</v>
      </c>
      <c r="O433" s="446">
        <v>9</v>
      </c>
      <c r="P433" s="141" t="s">
        <v>44</v>
      </c>
      <c r="Q433" s="141" t="s">
        <v>116</v>
      </c>
      <c r="R433" s="44" t="s">
        <v>8801</v>
      </c>
      <c r="S433" s="387">
        <f t="shared" si="12"/>
        <v>187</v>
      </c>
      <c r="T433" s="297" t="s">
        <v>937</v>
      </c>
      <c r="U433" s="297" t="s">
        <v>937</v>
      </c>
      <c r="V433" s="297" t="s">
        <v>937</v>
      </c>
      <c r="W433" s="297" t="s">
        <v>937</v>
      </c>
      <c r="X433" s="297" t="s">
        <v>937</v>
      </c>
      <c r="Y433" s="297" t="s">
        <v>937</v>
      </c>
      <c r="Z433" s="297" t="s">
        <v>937</v>
      </c>
      <c r="AA433" s="297" t="s">
        <v>937</v>
      </c>
      <c r="AB433" s="297" t="s">
        <v>937</v>
      </c>
      <c r="AC433" s="297" t="s">
        <v>937</v>
      </c>
      <c r="AD433" s="297" t="s">
        <v>937</v>
      </c>
      <c r="AE433" s="297" t="s">
        <v>1153</v>
      </c>
      <c r="AF433" s="327" t="s">
        <v>937</v>
      </c>
      <c r="AG433" s="44" t="s">
        <v>9144</v>
      </c>
      <c r="AH433" s="44"/>
      <c r="AI433" s="44" t="s">
        <v>7519</v>
      </c>
      <c r="AJ433" s="44" t="s">
        <v>2252</v>
      </c>
      <c r="AK433" s="44" t="s">
        <v>7520</v>
      </c>
      <c r="AL433" s="44" t="s">
        <v>2805</v>
      </c>
      <c r="AM433" s="44" t="s">
        <v>7526</v>
      </c>
      <c r="AN433" s="253" t="s">
        <v>9162</v>
      </c>
      <c r="AO433" s="44" t="s">
        <v>7527</v>
      </c>
      <c r="AP433" s="253" t="s">
        <v>4254</v>
      </c>
      <c r="AQ433" s="44" t="s">
        <v>7528</v>
      </c>
      <c r="AR433" s="253" t="s">
        <v>4330</v>
      </c>
      <c r="AS433" s="253" t="s">
        <v>7529</v>
      </c>
      <c r="AT433" s="253" t="s">
        <v>5064</v>
      </c>
      <c r="AU433" s="253" t="s">
        <v>7531</v>
      </c>
      <c r="AV433" s="253" t="s">
        <v>7532</v>
      </c>
      <c r="AW433" s="253" t="s">
        <v>7533</v>
      </c>
      <c r="AX433" s="317" t="s">
        <v>6455</v>
      </c>
      <c r="AY433" s="418" t="s">
        <v>8800</v>
      </c>
      <c r="AZ433" s="269" t="s">
        <v>783</v>
      </c>
      <c r="BA433" s="336">
        <v>44945</v>
      </c>
      <c r="BB433" s="269" t="s">
        <v>783</v>
      </c>
      <c r="BC433" s="336"/>
      <c r="BD433" s="301"/>
      <c r="BE433" s="141"/>
      <c r="BF433" s="332"/>
      <c r="BG433" s="332"/>
      <c r="BH433" s="280" t="s">
        <v>956</v>
      </c>
      <c r="BI433" s="340"/>
      <c r="BJ433" s="340"/>
      <c r="BO433" s="253" t="s">
        <v>5272</v>
      </c>
      <c r="BP433" s="141" t="s">
        <v>5392</v>
      </c>
      <c r="BQ433" s="141" t="s">
        <v>5393</v>
      </c>
      <c r="BR433" s="141"/>
    </row>
    <row r="434" spans="1:275" ht="90" hidden="1" customHeight="1">
      <c r="A434" s="342" t="s">
        <v>1667</v>
      </c>
      <c r="B434" s="253" t="s">
        <v>1328</v>
      </c>
      <c r="C434" s="336">
        <v>43991</v>
      </c>
      <c r="D434" s="336" t="s">
        <v>4308</v>
      </c>
      <c r="E434" s="441" t="s">
        <v>1025</v>
      </c>
      <c r="F434" s="44" t="s">
        <v>7534</v>
      </c>
      <c r="G434" s="323" t="s">
        <v>1231</v>
      </c>
      <c r="H434" s="323" t="s">
        <v>1232</v>
      </c>
      <c r="I434" s="442" t="s">
        <v>1233</v>
      </c>
      <c r="J434" s="442" t="s">
        <v>1234</v>
      </c>
      <c r="K434" s="345">
        <v>1</v>
      </c>
      <c r="L434" s="829">
        <v>44013</v>
      </c>
      <c r="M434" s="829">
        <v>44165</v>
      </c>
      <c r="N434" s="275">
        <f t="shared" si="13"/>
        <v>22</v>
      </c>
      <c r="O434" s="406">
        <v>0.4</v>
      </c>
      <c r="P434" s="141" t="s">
        <v>44</v>
      </c>
      <c r="Q434" s="141"/>
      <c r="R434" s="44" t="s">
        <v>7535</v>
      </c>
      <c r="S434" s="387">
        <f t="shared" si="12"/>
        <v>358</v>
      </c>
      <c r="T434" s="297" t="s">
        <v>937</v>
      </c>
      <c r="U434" s="297" t="s">
        <v>937</v>
      </c>
      <c r="V434" s="297" t="s">
        <v>937</v>
      </c>
      <c r="W434" s="297" t="s">
        <v>937</v>
      </c>
      <c r="X434" s="297" t="s">
        <v>937</v>
      </c>
      <c r="Y434" s="297" t="s">
        <v>937</v>
      </c>
      <c r="Z434" s="297" t="s">
        <v>937</v>
      </c>
      <c r="AA434" s="297" t="s">
        <v>937</v>
      </c>
      <c r="AB434" s="297" t="s">
        <v>937</v>
      </c>
      <c r="AC434" s="297" t="s">
        <v>937</v>
      </c>
      <c r="AD434" s="297" t="s">
        <v>937</v>
      </c>
      <c r="AE434" s="297" t="s">
        <v>1153</v>
      </c>
      <c r="AF434" s="297" t="s">
        <v>1153</v>
      </c>
      <c r="AG434" s="44" t="s">
        <v>9144</v>
      </c>
      <c r="AH434" s="44" t="s">
        <v>9163</v>
      </c>
      <c r="AI434" s="44" t="s">
        <v>7536</v>
      </c>
      <c r="AJ434" s="44" t="s">
        <v>9164</v>
      </c>
      <c r="AK434" s="44" t="s">
        <v>7537</v>
      </c>
      <c r="AL434" s="44" t="s">
        <v>1153</v>
      </c>
      <c r="AM434" s="273" t="s">
        <v>7538</v>
      </c>
      <c r="AN434" s="301" t="s">
        <v>2622</v>
      </c>
      <c r="AO434" s="301" t="s">
        <v>3874</v>
      </c>
      <c r="AP434" s="44" t="s">
        <v>1153</v>
      </c>
      <c r="AQ434" s="301" t="s">
        <v>3874</v>
      </c>
      <c r="AR434" s="301" t="s">
        <v>1153</v>
      </c>
      <c r="AS434" s="301" t="s">
        <v>3874</v>
      </c>
      <c r="AT434" s="301" t="s">
        <v>1153</v>
      </c>
      <c r="AU434" s="301" t="s">
        <v>3874</v>
      </c>
      <c r="AV434" s="301" t="s">
        <v>1153</v>
      </c>
      <c r="AW434" s="301" t="s">
        <v>3874</v>
      </c>
      <c r="AX434" s="301" t="s">
        <v>1153</v>
      </c>
      <c r="AY434" s="301" t="s">
        <v>3874</v>
      </c>
      <c r="AZ434" s="269" t="s">
        <v>1330</v>
      </c>
      <c r="BA434" s="336">
        <v>44377</v>
      </c>
      <c r="BB434" s="269" t="s">
        <v>1810</v>
      </c>
      <c r="BC434" s="336">
        <v>44377</v>
      </c>
      <c r="BD434" s="301" t="s">
        <v>4173</v>
      </c>
      <c r="BE434" s="332" t="s">
        <v>9033</v>
      </c>
      <c r="BF434" s="332" t="s">
        <v>1153</v>
      </c>
      <c r="BG434" s="332" t="s">
        <v>1153</v>
      </c>
      <c r="BH434" s="280" t="s">
        <v>4388</v>
      </c>
      <c r="BI434" s="340" t="s">
        <v>2587</v>
      </c>
      <c r="BJ434" s="340" t="s">
        <v>2768</v>
      </c>
      <c r="BO434" s="141" t="s">
        <v>5394</v>
      </c>
      <c r="BP434" s="141" t="s">
        <v>5395</v>
      </c>
      <c r="BQ434" s="141" t="s">
        <v>5396</v>
      </c>
      <c r="BR434" s="141"/>
    </row>
    <row r="435" spans="1:275" ht="90" hidden="1" customHeight="1">
      <c r="A435" s="342" t="s">
        <v>1668</v>
      </c>
      <c r="B435" s="253" t="s">
        <v>1328</v>
      </c>
      <c r="C435" s="336">
        <v>43991</v>
      </c>
      <c r="D435" s="336" t="s">
        <v>4308</v>
      </c>
      <c r="E435" s="441" t="s">
        <v>1025</v>
      </c>
      <c r="F435" s="44" t="s">
        <v>7534</v>
      </c>
      <c r="G435" s="323" t="s">
        <v>1231</v>
      </c>
      <c r="H435" s="323" t="s">
        <v>1232</v>
      </c>
      <c r="I435" s="442" t="s">
        <v>1235</v>
      </c>
      <c r="J435" s="442" t="s">
        <v>1236</v>
      </c>
      <c r="K435" s="345">
        <v>2</v>
      </c>
      <c r="L435" s="829">
        <v>44013</v>
      </c>
      <c r="M435" s="829">
        <v>44165</v>
      </c>
      <c r="N435" s="275">
        <f t="shared" si="13"/>
        <v>22</v>
      </c>
      <c r="O435" s="406">
        <v>0.4</v>
      </c>
      <c r="P435" s="141" t="s">
        <v>44</v>
      </c>
      <c r="Q435" s="141" t="s">
        <v>116</v>
      </c>
      <c r="R435" s="44" t="s">
        <v>7539</v>
      </c>
      <c r="S435" s="387">
        <f t="shared" si="12"/>
        <v>358</v>
      </c>
      <c r="T435" s="297" t="s">
        <v>937</v>
      </c>
      <c r="U435" s="297" t="s">
        <v>937</v>
      </c>
      <c r="V435" s="297" t="s">
        <v>937</v>
      </c>
      <c r="W435" s="297" t="s">
        <v>937</v>
      </c>
      <c r="X435" s="297" t="s">
        <v>937</v>
      </c>
      <c r="Y435" s="297" t="s">
        <v>937</v>
      </c>
      <c r="Z435" s="297" t="s">
        <v>937</v>
      </c>
      <c r="AA435" s="297" t="s">
        <v>937</v>
      </c>
      <c r="AB435" s="297" t="s">
        <v>937</v>
      </c>
      <c r="AC435" s="297" t="s">
        <v>937</v>
      </c>
      <c r="AD435" s="297" t="s">
        <v>937</v>
      </c>
      <c r="AE435" s="297" t="s">
        <v>1153</v>
      </c>
      <c r="AF435" s="297" t="s">
        <v>1153</v>
      </c>
      <c r="AG435" s="44" t="s">
        <v>9144</v>
      </c>
      <c r="AH435" s="44" t="s">
        <v>1848</v>
      </c>
      <c r="AI435" s="44" t="s">
        <v>7540</v>
      </c>
      <c r="AJ435" s="44" t="s">
        <v>9165</v>
      </c>
      <c r="AK435" s="44" t="s">
        <v>7541</v>
      </c>
      <c r="AL435" s="44" t="s">
        <v>1153</v>
      </c>
      <c r="AM435" s="273" t="s">
        <v>7542</v>
      </c>
      <c r="AN435" s="301" t="s">
        <v>2622</v>
      </c>
      <c r="AO435" s="301" t="s">
        <v>3874</v>
      </c>
      <c r="AP435" s="44" t="s">
        <v>1153</v>
      </c>
      <c r="AQ435" s="301" t="s">
        <v>3874</v>
      </c>
      <c r="AR435" s="301" t="s">
        <v>1153</v>
      </c>
      <c r="AS435" s="301" t="s">
        <v>3874</v>
      </c>
      <c r="AT435" s="301" t="s">
        <v>1153</v>
      </c>
      <c r="AU435" s="301" t="s">
        <v>3874</v>
      </c>
      <c r="AV435" s="301" t="s">
        <v>1153</v>
      </c>
      <c r="AW435" s="301" t="s">
        <v>3874</v>
      </c>
      <c r="AX435" s="301" t="s">
        <v>1153</v>
      </c>
      <c r="AY435" s="301" t="s">
        <v>3874</v>
      </c>
      <c r="AZ435" s="269" t="s">
        <v>1330</v>
      </c>
      <c r="BA435" s="336">
        <v>44377</v>
      </c>
      <c r="BB435" s="269" t="s">
        <v>1810</v>
      </c>
      <c r="BC435" s="336">
        <v>44377</v>
      </c>
      <c r="BD435" s="301" t="s">
        <v>4173</v>
      </c>
      <c r="BE435" s="332" t="s">
        <v>9033</v>
      </c>
      <c r="BF435" s="332" t="s">
        <v>1153</v>
      </c>
      <c r="BG435" s="332" t="s">
        <v>1153</v>
      </c>
      <c r="BH435" s="280" t="s">
        <v>4388</v>
      </c>
      <c r="BI435" s="340" t="s">
        <v>2587</v>
      </c>
      <c r="BJ435" s="340" t="s">
        <v>2768</v>
      </c>
      <c r="BO435" s="141" t="s">
        <v>5394</v>
      </c>
      <c r="BP435" s="141" t="s">
        <v>5395</v>
      </c>
      <c r="BQ435" s="141" t="s">
        <v>5396</v>
      </c>
      <c r="BR435" s="141"/>
    </row>
    <row r="436" spans="1:275" ht="90" hidden="1" customHeight="1">
      <c r="A436" s="268" t="s">
        <v>1669</v>
      </c>
      <c r="B436" s="271" t="s">
        <v>1328</v>
      </c>
      <c r="C436" s="283">
        <v>43991</v>
      </c>
      <c r="D436" s="336" t="s">
        <v>4308</v>
      </c>
      <c r="E436" s="443" t="s">
        <v>1025</v>
      </c>
      <c r="F436" s="44" t="s">
        <v>7534</v>
      </c>
      <c r="G436" s="323" t="s">
        <v>1237</v>
      </c>
      <c r="H436" s="323" t="s">
        <v>1238</v>
      </c>
      <c r="I436" s="273" t="s">
        <v>1204</v>
      </c>
      <c r="J436" s="432" t="s">
        <v>1205</v>
      </c>
      <c r="K436" s="269">
        <v>1</v>
      </c>
      <c r="L436" s="830">
        <v>44013</v>
      </c>
      <c r="M436" s="830">
        <v>44548</v>
      </c>
      <c r="N436" s="275">
        <f t="shared" si="13"/>
        <v>25</v>
      </c>
      <c r="O436" s="391">
        <v>1</v>
      </c>
      <c r="P436" s="141" t="s">
        <v>24</v>
      </c>
      <c r="Q436" s="141" t="s">
        <v>1239</v>
      </c>
      <c r="R436" s="44" t="s">
        <v>7482</v>
      </c>
      <c r="S436" s="387">
        <f t="shared" si="12"/>
        <v>165</v>
      </c>
      <c r="T436" s="297" t="s">
        <v>937</v>
      </c>
      <c r="U436" s="297" t="s">
        <v>937</v>
      </c>
      <c r="V436" s="297" t="s">
        <v>937</v>
      </c>
      <c r="W436" s="297" t="s">
        <v>937</v>
      </c>
      <c r="X436" s="297" t="s">
        <v>937</v>
      </c>
      <c r="Y436" s="297" t="s">
        <v>937</v>
      </c>
      <c r="Z436" s="297" t="s">
        <v>937</v>
      </c>
      <c r="AA436" s="297" t="s">
        <v>937</v>
      </c>
      <c r="AB436" s="297" t="s">
        <v>937</v>
      </c>
      <c r="AC436" s="297" t="s">
        <v>937</v>
      </c>
      <c r="AD436" s="297" t="s">
        <v>937</v>
      </c>
      <c r="AE436" s="297" t="s">
        <v>1153</v>
      </c>
      <c r="AF436" s="297" t="s">
        <v>1153</v>
      </c>
      <c r="AG436" s="44" t="s">
        <v>9144</v>
      </c>
      <c r="AH436" s="44" t="s">
        <v>1848</v>
      </c>
      <c r="AI436" s="44" t="s">
        <v>7543</v>
      </c>
      <c r="AJ436" s="44" t="s">
        <v>2253</v>
      </c>
      <c r="AK436" s="44" t="s">
        <v>7544</v>
      </c>
      <c r="AL436" s="44" t="s">
        <v>2253</v>
      </c>
      <c r="AM436" s="44" t="s">
        <v>9455</v>
      </c>
      <c r="AN436" s="444" t="s">
        <v>4032</v>
      </c>
      <c r="AO436" s="329" t="s">
        <v>7545</v>
      </c>
      <c r="AP436" s="44" t="s">
        <v>4183</v>
      </c>
      <c r="AQ436" s="329" t="s">
        <v>7546</v>
      </c>
      <c r="AR436" s="44" t="s">
        <v>1153</v>
      </c>
      <c r="AS436" s="44" t="s">
        <v>4297</v>
      </c>
      <c r="AT436" s="44" t="s">
        <v>1153</v>
      </c>
      <c r="AU436" s="44" t="s">
        <v>4297</v>
      </c>
      <c r="AV436" s="44" t="s">
        <v>1153</v>
      </c>
      <c r="AW436" s="44" t="s">
        <v>4297</v>
      </c>
      <c r="AX436" s="44" t="s">
        <v>1153</v>
      </c>
      <c r="AY436" s="44" t="s">
        <v>4297</v>
      </c>
      <c r="AZ436" s="269" t="s">
        <v>781</v>
      </c>
      <c r="BA436" s="336">
        <v>44565</v>
      </c>
      <c r="BB436" s="269" t="s">
        <v>4393</v>
      </c>
      <c r="BC436" s="336">
        <v>44713</v>
      </c>
      <c r="BD436" s="141" t="s">
        <v>7547</v>
      </c>
      <c r="BE436" s="141" t="s">
        <v>4932</v>
      </c>
      <c r="BF436" s="297" t="s">
        <v>4923</v>
      </c>
      <c r="BG436" s="297" t="s">
        <v>2301</v>
      </c>
      <c r="BH436" s="141" t="s">
        <v>1889</v>
      </c>
      <c r="BI436" s="340" t="s">
        <v>2587</v>
      </c>
      <c r="BJ436" s="340" t="s">
        <v>5198</v>
      </c>
      <c r="BO436" s="141" t="s">
        <v>5270</v>
      </c>
      <c r="BP436" s="141" t="s">
        <v>9166</v>
      </c>
      <c r="BQ436" s="141" t="s">
        <v>5396</v>
      </c>
      <c r="BR436" s="141"/>
    </row>
    <row r="437" spans="1:275" ht="90" customHeight="1">
      <c r="A437" s="342" t="s">
        <v>1670</v>
      </c>
      <c r="B437" s="253" t="s">
        <v>1328</v>
      </c>
      <c r="C437" s="336">
        <v>43991</v>
      </c>
      <c r="D437" s="336" t="s">
        <v>4308</v>
      </c>
      <c r="E437" s="445" t="s">
        <v>1025</v>
      </c>
      <c r="F437" s="44" t="s">
        <v>8781</v>
      </c>
      <c r="G437" s="442" t="s">
        <v>1240</v>
      </c>
      <c r="H437" s="442" t="s">
        <v>1241</v>
      </c>
      <c r="I437" s="442" t="s">
        <v>4124</v>
      </c>
      <c r="J437" s="432" t="s">
        <v>1210</v>
      </c>
      <c r="K437" s="267">
        <v>2</v>
      </c>
      <c r="L437" s="830">
        <v>44229</v>
      </c>
      <c r="M437" s="830">
        <v>44959</v>
      </c>
      <c r="N437" s="275">
        <f t="shared" si="13"/>
        <v>53</v>
      </c>
      <c r="O437" s="446">
        <v>1</v>
      </c>
      <c r="P437" s="141" t="s">
        <v>24</v>
      </c>
      <c r="Q437" s="141" t="s">
        <v>4052</v>
      </c>
      <c r="R437" s="396" t="s">
        <v>9507</v>
      </c>
      <c r="S437" s="387">
        <f t="shared" si="12"/>
        <v>384</v>
      </c>
      <c r="T437" s="297" t="s">
        <v>937</v>
      </c>
      <c r="U437" s="297" t="s">
        <v>937</v>
      </c>
      <c r="V437" s="297" t="s">
        <v>937</v>
      </c>
      <c r="W437" s="297" t="s">
        <v>937</v>
      </c>
      <c r="X437" s="297" t="s">
        <v>937</v>
      </c>
      <c r="Y437" s="297" t="s">
        <v>937</v>
      </c>
      <c r="Z437" s="297" t="s">
        <v>937</v>
      </c>
      <c r="AA437" s="297" t="s">
        <v>937</v>
      </c>
      <c r="AB437" s="297" t="s">
        <v>937</v>
      </c>
      <c r="AC437" s="297" t="s">
        <v>937</v>
      </c>
      <c r="AD437" s="297" t="s">
        <v>937</v>
      </c>
      <c r="AE437" s="297" t="s">
        <v>1153</v>
      </c>
      <c r="AF437" s="297" t="s">
        <v>1153</v>
      </c>
      <c r="AG437" s="44" t="s">
        <v>9144</v>
      </c>
      <c r="AH437" s="44" t="s">
        <v>1848</v>
      </c>
      <c r="AI437" s="44" t="s">
        <v>7487</v>
      </c>
      <c r="AJ437" s="44" t="s">
        <v>2254</v>
      </c>
      <c r="AK437" s="44" t="s">
        <v>7548</v>
      </c>
      <c r="AL437" s="44" t="s">
        <v>2250</v>
      </c>
      <c r="AM437" s="329" t="s">
        <v>7549</v>
      </c>
      <c r="AN437" s="253" t="s">
        <v>9167</v>
      </c>
      <c r="AO437" s="329" t="s">
        <v>7550</v>
      </c>
      <c r="AP437" s="44" t="s">
        <v>4184</v>
      </c>
      <c r="AQ437" s="329" t="s">
        <v>7551</v>
      </c>
      <c r="AR437" s="329" t="s">
        <v>4328</v>
      </c>
      <c r="AS437" s="329" t="s">
        <v>7552</v>
      </c>
      <c r="AT437" s="352" t="s">
        <v>5065</v>
      </c>
      <c r="AU437" s="329" t="s">
        <v>8782</v>
      </c>
      <c r="AV437" s="329" t="s">
        <v>9168</v>
      </c>
      <c r="AW437" s="329" t="s">
        <v>7553</v>
      </c>
      <c r="AX437" s="392" t="s">
        <v>9169</v>
      </c>
      <c r="AY437" s="329" t="s">
        <v>9516</v>
      </c>
      <c r="AZ437" s="269" t="s">
        <v>783</v>
      </c>
      <c r="BA437" s="336">
        <v>44952</v>
      </c>
      <c r="BB437" s="269" t="s">
        <v>783</v>
      </c>
      <c r="BC437" s="356"/>
      <c r="BD437" s="357"/>
      <c r="BE437" s="357"/>
      <c r="BF437" s="357"/>
      <c r="BG437" s="357"/>
      <c r="BH437" s="280" t="s">
        <v>956</v>
      </c>
      <c r="BI437" s="356"/>
      <c r="BJ437" s="356"/>
      <c r="BO437" s="141" t="s">
        <v>5270</v>
      </c>
      <c r="BP437" s="141" t="s">
        <v>9166</v>
      </c>
      <c r="BQ437" s="141" t="s">
        <v>9170</v>
      </c>
      <c r="BR437" s="141"/>
    </row>
    <row r="438" spans="1:275" ht="90" hidden="1" customHeight="1">
      <c r="A438" s="342" t="s">
        <v>1671</v>
      </c>
      <c r="B438" s="253" t="s">
        <v>1328</v>
      </c>
      <c r="C438" s="336">
        <v>43991</v>
      </c>
      <c r="D438" s="336" t="s">
        <v>4308</v>
      </c>
      <c r="E438" s="445" t="s">
        <v>1025</v>
      </c>
      <c r="F438" s="44" t="s">
        <v>7554</v>
      </c>
      <c r="G438" s="442" t="s">
        <v>1240</v>
      </c>
      <c r="H438" s="442" t="s">
        <v>1241</v>
      </c>
      <c r="I438" s="442" t="s">
        <v>1242</v>
      </c>
      <c r="J438" s="432" t="s">
        <v>1207</v>
      </c>
      <c r="K438" s="267">
        <v>2</v>
      </c>
      <c r="L438" s="830">
        <v>44229</v>
      </c>
      <c r="M438" s="830">
        <v>44959</v>
      </c>
      <c r="N438" s="275">
        <f t="shared" si="13"/>
        <v>53</v>
      </c>
      <c r="O438" s="391">
        <v>2</v>
      </c>
      <c r="P438" s="141" t="s">
        <v>44</v>
      </c>
      <c r="Q438" s="141" t="s">
        <v>24</v>
      </c>
      <c r="R438" s="396" t="s">
        <v>9465</v>
      </c>
      <c r="S438" s="387">
        <f t="shared" si="12"/>
        <v>279</v>
      </c>
      <c r="T438" s="297" t="s">
        <v>937</v>
      </c>
      <c r="U438" s="297" t="s">
        <v>937</v>
      </c>
      <c r="V438" s="297" t="s">
        <v>937</v>
      </c>
      <c r="W438" s="297" t="s">
        <v>937</v>
      </c>
      <c r="X438" s="297" t="s">
        <v>937</v>
      </c>
      <c r="Y438" s="297" t="s">
        <v>937</v>
      </c>
      <c r="Z438" s="297" t="s">
        <v>937</v>
      </c>
      <c r="AA438" s="297" t="s">
        <v>937</v>
      </c>
      <c r="AB438" s="297" t="s">
        <v>937</v>
      </c>
      <c r="AC438" s="297" t="s">
        <v>937</v>
      </c>
      <c r="AD438" s="297" t="s">
        <v>937</v>
      </c>
      <c r="AE438" s="297" t="s">
        <v>1153</v>
      </c>
      <c r="AF438" s="297" t="s">
        <v>1153</v>
      </c>
      <c r="AG438" s="44" t="s">
        <v>9144</v>
      </c>
      <c r="AH438" s="44" t="s">
        <v>1848</v>
      </c>
      <c r="AI438" s="44" t="s">
        <v>7555</v>
      </c>
      <c r="AJ438" s="44" t="s">
        <v>2255</v>
      </c>
      <c r="AK438" s="44" t="s">
        <v>7556</v>
      </c>
      <c r="AL438" s="44" t="s">
        <v>2806</v>
      </c>
      <c r="AM438" s="44" t="s">
        <v>7557</v>
      </c>
      <c r="AN438" s="253" t="s">
        <v>4034</v>
      </c>
      <c r="AO438" s="44" t="s">
        <v>7558</v>
      </c>
      <c r="AP438" s="44" t="s">
        <v>4184</v>
      </c>
      <c r="AQ438" s="329" t="s">
        <v>7551</v>
      </c>
      <c r="AR438" s="253" t="s">
        <v>4329</v>
      </c>
      <c r="AS438" s="253" t="s">
        <v>7559</v>
      </c>
      <c r="AT438" s="253" t="s">
        <v>5066</v>
      </c>
      <c r="AU438" s="329" t="s">
        <v>7560</v>
      </c>
      <c r="AV438" s="329" t="s">
        <v>9168</v>
      </c>
      <c r="AW438" s="329" t="s">
        <v>7561</v>
      </c>
      <c r="AX438" s="44" t="s">
        <v>937</v>
      </c>
      <c r="AY438" s="44" t="s">
        <v>5999</v>
      </c>
      <c r="AZ438" s="269" t="s">
        <v>3069</v>
      </c>
      <c r="BA438" s="336">
        <v>44852</v>
      </c>
      <c r="BB438" s="269" t="s">
        <v>903</v>
      </c>
      <c r="BC438" s="356"/>
      <c r="BD438" s="357"/>
      <c r="BE438" s="357"/>
      <c r="BF438" s="357"/>
      <c r="BG438" s="357"/>
      <c r="BH438" s="280" t="s">
        <v>956</v>
      </c>
      <c r="BI438" s="356"/>
      <c r="BJ438" s="356"/>
      <c r="BO438" s="141" t="s">
        <v>5270</v>
      </c>
      <c r="BP438" s="141" t="s">
        <v>9166</v>
      </c>
      <c r="BQ438" s="141" t="s">
        <v>5396</v>
      </c>
      <c r="BR438" s="141"/>
    </row>
    <row r="439" spans="1:275" ht="90" hidden="1" customHeight="1">
      <c r="A439" s="342" t="s">
        <v>2589</v>
      </c>
      <c r="B439" s="253" t="s">
        <v>1328</v>
      </c>
      <c r="C439" s="336">
        <v>43991</v>
      </c>
      <c r="D439" s="336" t="s">
        <v>4308</v>
      </c>
      <c r="E439" s="441" t="s">
        <v>1114</v>
      </c>
      <c r="F439" s="44" t="s">
        <v>7562</v>
      </c>
      <c r="G439" s="442" t="s">
        <v>1243</v>
      </c>
      <c r="H439" s="442" t="s">
        <v>2590</v>
      </c>
      <c r="I439" s="442" t="s">
        <v>2591</v>
      </c>
      <c r="J439" s="271" t="s">
        <v>1221</v>
      </c>
      <c r="K439" s="340">
        <v>1</v>
      </c>
      <c r="L439" s="829">
        <v>44040</v>
      </c>
      <c r="M439" s="829">
        <v>44196</v>
      </c>
      <c r="N439" s="275">
        <f t="shared" si="13"/>
        <v>23</v>
      </c>
      <c r="O439" s="389">
        <v>1</v>
      </c>
      <c r="P439" s="141" t="s">
        <v>116</v>
      </c>
      <c r="Q439" s="141" t="s">
        <v>60</v>
      </c>
      <c r="R439" s="396" t="s">
        <v>7512</v>
      </c>
      <c r="S439" s="387">
        <f t="shared" si="12"/>
        <v>343</v>
      </c>
      <c r="T439" s="297"/>
      <c r="U439" s="297"/>
      <c r="V439" s="297" t="s">
        <v>937</v>
      </c>
      <c r="W439" s="297" t="s">
        <v>937</v>
      </c>
      <c r="X439" s="297" t="s">
        <v>937</v>
      </c>
      <c r="Y439" s="297" t="s">
        <v>937</v>
      </c>
      <c r="Z439" s="297" t="s">
        <v>937</v>
      </c>
      <c r="AA439" s="297" t="s">
        <v>937</v>
      </c>
      <c r="AB439" s="297" t="s">
        <v>937</v>
      </c>
      <c r="AC439" s="297" t="s">
        <v>937</v>
      </c>
      <c r="AD439" s="297" t="s">
        <v>937</v>
      </c>
      <c r="AE439" s="297" t="s">
        <v>1153</v>
      </c>
      <c r="AF439" s="357"/>
      <c r="AG439" s="44" t="s">
        <v>9144</v>
      </c>
      <c r="AH439" s="44" t="s">
        <v>1833</v>
      </c>
      <c r="AI439" s="329" t="s">
        <v>7563</v>
      </c>
      <c r="AJ439" s="44" t="s">
        <v>2233</v>
      </c>
      <c r="AK439" s="418" t="s">
        <v>7564</v>
      </c>
      <c r="AL439" s="44" t="s">
        <v>2622</v>
      </c>
      <c r="AM439" s="44" t="s">
        <v>3656</v>
      </c>
      <c r="AN439" s="44" t="s">
        <v>2622</v>
      </c>
      <c r="AO439" s="44" t="s">
        <v>3656</v>
      </c>
      <c r="AP439" s="44" t="s">
        <v>1153</v>
      </c>
      <c r="AQ439" s="44" t="s">
        <v>3656</v>
      </c>
      <c r="AR439" s="44" t="s">
        <v>1153</v>
      </c>
      <c r="AS439" s="44" t="s">
        <v>3656</v>
      </c>
      <c r="AT439" s="44" t="s">
        <v>1153</v>
      </c>
      <c r="AU439" s="44" t="s">
        <v>3656</v>
      </c>
      <c r="AV439" s="44" t="s">
        <v>1153</v>
      </c>
      <c r="AW439" s="44" t="s">
        <v>3656</v>
      </c>
      <c r="AX439" s="44" t="s">
        <v>1153</v>
      </c>
      <c r="AY439" s="44" t="s">
        <v>3656</v>
      </c>
      <c r="AZ439" s="269" t="s">
        <v>781</v>
      </c>
      <c r="BA439" s="328">
        <v>44215</v>
      </c>
      <c r="BB439" s="269" t="s">
        <v>954</v>
      </c>
      <c r="BC439" s="336">
        <v>44713</v>
      </c>
      <c r="BD439" s="141" t="s">
        <v>7486</v>
      </c>
      <c r="BE439" s="141" t="s">
        <v>4932</v>
      </c>
      <c r="BF439" s="297" t="s">
        <v>4923</v>
      </c>
      <c r="BG439" s="297" t="s">
        <v>2301</v>
      </c>
      <c r="BH439" s="280" t="s">
        <v>1888</v>
      </c>
      <c r="BI439" s="340" t="s">
        <v>1153</v>
      </c>
      <c r="BJ439" s="340" t="s">
        <v>1153</v>
      </c>
      <c r="BO439" s="141" t="s">
        <v>5266</v>
      </c>
      <c r="BP439" s="141" t="s">
        <v>5397</v>
      </c>
      <c r="BQ439" s="141" t="s">
        <v>5398</v>
      </c>
      <c r="BR439" s="141"/>
    </row>
    <row r="440" spans="1:275" s="298" customFormat="1" ht="90" hidden="1" customHeight="1">
      <c r="A440" s="342" t="s">
        <v>1672</v>
      </c>
      <c r="B440" s="253" t="s">
        <v>1328</v>
      </c>
      <c r="C440" s="336">
        <v>43991</v>
      </c>
      <c r="D440" s="336" t="s">
        <v>4308</v>
      </c>
      <c r="E440" s="441" t="s">
        <v>1114</v>
      </c>
      <c r="F440" s="44" t="s">
        <v>7565</v>
      </c>
      <c r="G440" s="442" t="s">
        <v>1243</v>
      </c>
      <c r="H440" s="442" t="s">
        <v>1244</v>
      </c>
      <c r="I440" s="442" t="s">
        <v>1245</v>
      </c>
      <c r="J440" s="401" t="s">
        <v>1246</v>
      </c>
      <c r="K440" s="345">
        <v>1</v>
      </c>
      <c r="L440" s="829">
        <v>44136</v>
      </c>
      <c r="M440" s="829">
        <v>44196</v>
      </c>
      <c r="N440" s="275">
        <f t="shared" si="13"/>
        <v>9</v>
      </c>
      <c r="O440" s="389">
        <v>1</v>
      </c>
      <c r="P440" s="141" t="s">
        <v>116</v>
      </c>
      <c r="Q440" s="141" t="s">
        <v>60</v>
      </c>
      <c r="R440" s="396" t="s">
        <v>7566</v>
      </c>
      <c r="S440" s="387">
        <f t="shared" si="12"/>
        <v>377</v>
      </c>
      <c r="T440" s="297"/>
      <c r="U440" s="297"/>
      <c r="V440" s="297" t="s">
        <v>937</v>
      </c>
      <c r="W440" s="297" t="s">
        <v>937</v>
      </c>
      <c r="X440" s="297" t="s">
        <v>937</v>
      </c>
      <c r="Y440" s="297" t="s">
        <v>937</v>
      </c>
      <c r="Z440" s="297" t="s">
        <v>937</v>
      </c>
      <c r="AA440" s="297" t="s">
        <v>937</v>
      </c>
      <c r="AB440" s="297" t="s">
        <v>937</v>
      </c>
      <c r="AC440" s="297" t="s">
        <v>937</v>
      </c>
      <c r="AD440" s="297" t="s">
        <v>937</v>
      </c>
      <c r="AE440" s="297" t="s">
        <v>1153</v>
      </c>
      <c r="AF440" s="357"/>
      <c r="AG440" s="44" t="s">
        <v>9144</v>
      </c>
      <c r="AH440" s="44" t="s">
        <v>1834</v>
      </c>
      <c r="AI440" s="44" t="s">
        <v>7567</v>
      </c>
      <c r="AJ440" s="44" t="s">
        <v>9171</v>
      </c>
      <c r="AK440" s="44" t="s">
        <v>7568</v>
      </c>
      <c r="AL440" s="44" t="s">
        <v>2622</v>
      </c>
      <c r="AM440" s="44" t="s">
        <v>3656</v>
      </c>
      <c r="AN440" s="44" t="s">
        <v>2622</v>
      </c>
      <c r="AO440" s="44" t="s">
        <v>3656</v>
      </c>
      <c r="AP440" s="44" t="s">
        <v>1153</v>
      </c>
      <c r="AQ440" s="44" t="s">
        <v>3656</v>
      </c>
      <c r="AR440" s="44" t="s">
        <v>1153</v>
      </c>
      <c r="AS440" s="44" t="s">
        <v>3656</v>
      </c>
      <c r="AT440" s="44" t="s">
        <v>1153</v>
      </c>
      <c r="AU440" s="44" t="s">
        <v>3656</v>
      </c>
      <c r="AV440" s="44" t="s">
        <v>1153</v>
      </c>
      <c r="AW440" s="44" t="s">
        <v>3656</v>
      </c>
      <c r="AX440" s="44" t="s">
        <v>1153</v>
      </c>
      <c r="AY440" s="44" t="s">
        <v>3656</v>
      </c>
      <c r="AZ440" s="269" t="s">
        <v>781</v>
      </c>
      <c r="BA440" s="328">
        <v>44215</v>
      </c>
      <c r="BB440" s="269" t="s">
        <v>954</v>
      </c>
      <c r="BC440" s="336">
        <v>44713</v>
      </c>
      <c r="BD440" s="141" t="s">
        <v>7486</v>
      </c>
      <c r="BE440" s="141" t="s">
        <v>4932</v>
      </c>
      <c r="BF440" s="297" t="s">
        <v>4923</v>
      </c>
      <c r="BG440" s="297" t="s">
        <v>2301</v>
      </c>
      <c r="BH440" s="280" t="s">
        <v>1888</v>
      </c>
      <c r="BI440" s="340" t="s">
        <v>1153</v>
      </c>
      <c r="BJ440" s="340" t="s">
        <v>1153</v>
      </c>
      <c r="BK440" s="189"/>
      <c r="BL440" s="189"/>
      <c r="BM440" s="189"/>
      <c r="BN440" s="189"/>
      <c r="BO440" s="141" t="s">
        <v>5266</v>
      </c>
      <c r="BP440" s="141" t="s">
        <v>5397</v>
      </c>
      <c r="BQ440" s="141" t="s">
        <v>5398</v>
      </c>
      <c r="BR440" s="141"/>
      <c r="BS440" s="189"/>
      <c r="BT440" s="189"/>
      <c r="BU440" s="189"/>
      <c r="BV440" s="189"/>
      <c r="BW440" s="189"/>
      <c r="BX440" s="189"/>
      <c r="BY440" s="189"/>
      <c r="BZ440" s="189"/>
      <c r="CA440" s="189"/>
      <c r="CB440" s="189"/>
      <c r="CC440" s="189"/>
      <c r="CD440" s="189"/>
      <c r="CE440" s="189"/>
      <c r="CF440" s="189"/>
      <c r="CG440" s="189"/>
      <c r="CH440" s="189"/>
      <c r="CI440" s="189"/>
      <c r="CJ440" s="189"/>
      <c r="CK440" s="189"/>
      <c r="CL440" s="189"/>
      <c r="CM440" s="189"/>
      <c r="CN440" s="189"/>
      <c r="CO440" s="189"/>
      <c r="CP440" s="189"/>
      <c r="CQ440" s="189"/>
      <c r="CR440" s="189"/>
      <c r="CS440" s="189"/>
      <c r="CT440" s="189"/>
      <c r="CU440" s="189"/>
      <c r="CV440" s="189"/>
      <c r="CW440" s="189"/>
      <c r="CX440" s="189"/>
      <c r="CY440" s="189"/>
      <c r="CZ440" s="189"/>
      <c r="DA440" s="189"/>
      <c r="DB440" s="189"/>
      <c r="DC440" s="189"/>
      <c r="DD440" s="189"/>
      <c r="DE440" s="189"/>
      <c r="DF440" s="189"/>
      <c r="DG440" s="189"/>
      <c r="DH440" s="189"/>
      <c r="DI440" s="189"/>
      <c r="DJ440" s="189"/>
      <c r="DK440" s="189"/>
      <c r="DL440" s="189"/>
      <c r="DM440" s="189"/>
      <c r="DN440" s="189"/>
      <c r="DO440" s="189"/>
      <c r="DP440" s="189"/>
      <c r="DQ440" s="189"/>
      <c r="DR440" s="189"/>
      <c r="DS440" s="189"/>
      <c r="DT440" s="189"/>
      <c r="DU440" s="189"/>
      <c r="DV440" s="189"/>
      <c r="DW440" s="189"/>
      <c r="DX440" s="189"/>
      <c r="DY440" s="189"/>
      <c r="DZ440" s="189"/>
      <c r="EA440" s="189"/>
      <c r="EB440" s="189"/>
      <c r="EC440" s="189"/>
      <c r="ED440" s="189"/>
      <c r="EE440" s="189"/>
      <c r="EF440" s="189"/>
      <c r="EG440" s="189"/>
      <c r="EH440" s="189"/>
      <c r="EI440" s="189"/>
      <c r="EJ440" s="189"/>
      <c r="EK440" s="189"/>
      <c r="EL440" s="189"/>
      <c r="EM440" s="189"/>
      <c r="EN440" s="189"/>
      <c r="EO440" s="189"/>
      <c r="EP440" s="189"/>
      <c r="EQ440" s="189"/>
      <c r="ER440" s="189"/>
      <c r="ES440" s="189"/>
      <c r="ET440" s="189"/>
      <c r="EU440" s="189"/>
      <c r="EV440" s="189"/>
      <c r="EW440" s="189"/>
      <c r="EX440" s="189"/>
      <c r="EY440" s="189"/>
      <c r="EZ440" s="189"/>
      <c r="FA440" s="189"/>
      <c r="FB440" s="189"/>
      <c r="FC440" s="189"/>
      <c r="FD440" s="189"/>
      <c r="FE440" s="189"/>
      <c r="FF440" s="189"/>
      <c r="FG440" s="189"/>
      <c r="FH440" s="189"/>
      <c r="FI440" s="189"/>
      <c r="FJ440" s="189"/>
      <c r="FK440" s="189"/>
      <c r="FL440" s="189"/>
      <c r="FM440" s="189"/>
      <c r="FN440" s="189"/>
      <c r="FO440" s="189"/>
      <c r="FP440" s="189"/>
      <c r="FQ440" s="189"/>
      <c r="FR440" s="189"/>
      <c r="FS440" s="189"/>
      <c r="FT440" s="189"/>
      <c r="FU440" s="189"/>
      <c r="FV440" s="189"/>
      <c r="FW440" s="189"/>
      <c r="FX440" s="189"/>
      <c r="FY440" s="189"/>
      <c r="FZ440" s="189"/>
      <c r="GA440" s="189"/>
      <c r="GB440" s="189"/>
      <c r="GC440" s="189"/>
      <c r="GD440" s="189"/>
      <c r="GE440" s="189"/>
      <c r="GF440" s="189"/>
      <c r="GG440" s="189"/>
      <c r="GH440" s="189"/>
      <c r="GI440" s="189"/>
      <c r="GJ440" s="189"/>
      <c r="GK440" s="189"/>
      <c r="GL440" s="189"/>
      <c r="GM440" s="189"/>
      <c r="GN440" s="189"/>
      <c r="GO440" s="189"/>
      <c r="GP440" s="189"/>
      <c r="GQ440" s="189"/>
      <c r="GR440" s="189"/>
      <c r="GS440" s="189"/>
      <c r="GT440" s="189"/>
      <c r="GU440" s="189"/>
      <c r="GV440" s="189"/>
      <c r="GW440" s="189"/>
      <c r="GX440" s="189"/>
      <c r="GY440" s="189"/>
      <c r="GZ440" s="189"/>
      <c r="HA440" s="189"/>
      <c r="HB440" s="189"/>
      <c r="HC440" s="189"/>
      <c r="HD440" s="189"/>
      <c r="HE440" s="189"/>
      <c r="HF440" s="189"/>
      <c r="HG440" s="189"/>
      <c r="HH440" s="189"/>
      <c r="HI440" s="189"/>
      <c r="HJ440" s="189"/>
      <c r="HK440" s="189"/>
      <c r="HL440" s="189"/>
      <c r="HM440" s="189"/>
      <c r="HN440" s="189"/>
      <c r="HO440" s="189"/>
      <c r="HP440" s="189"/>
      <c r="HQ440" s="189"/>
      <c r="HR440" s="189"/>
      <c r="HS440" s="189"/>
      <c r="HT440" s="189"/>
      <c r="HU440" s="189"/>
      <c r="HV440" s="189"/>
      <c r="HW440" s="189"/>
      <c r="HX440" s="189"/>
      <c r="HY440" s="189"/>
      <c r="HZ440" s="189"/>
      <c r="IA440" s="189"/>
      <c r="IB440" s="189"/>
      <c r="IC440" s="189"/>
      <c r="ID440" s="189"/>
      <c r="IE440" s="189"/>
      <c r="IF440" s="189"/>
      <c r="IG440" s="189"/>
      <c r="IH440" s="189"/>
      <c r="II440" s="189"/>
      <c r="IJ440" s="189"/>
      <c r="IK440" s="189"/>
      <c r="IL440" s="189"/>
      <c r="IM440" s="189"/>
      <c r="IN440" s="189"/>
      <c r="IO440" s="189"/>
      <c r="IP440" s="189"/>
      <c r="IQ440" s="189"/>
      <c r="IR440" s="189"/>
      <c r="IS440" s="189"/>
      <c r="IT440" s="189"/>
      <c r="IU440" s="189"/>
      <c r="IV440" s="189"/>
      <c r="IW440" s="189"/>
      <c r="IX440" s="189"/>
      <c r="IY440" s="189"/>
      <c r="IZ440" s="189"/>
      <c r="JA440" s="189"/>
      <c r="JB440" s="189"/>
      <c r="JC440" s="189"/>
      <c r="JD440" s="189"/>
      <c r="JE440" s="189"/>
      <c r="JF440" s="189"/>
      <c r="JG440" s="189"/>
      <c r="JH440" s="189"/>
      <c r="JI440" s="189"/>
      <c r="JJ440" s="189"/>
      <c r="JK440" s="189"/>
      <c r="JL440" s="189"/>
      <c r="JM440" s="189"/>
      <c r="JN440" s="189"/>
      <c r="JO440" s="189"/>
    </row>
    <row r="441" spans="1:275" ht="90" hidden="1" customHeight="1">
      <c r="A441" s="342" t="s">
        <v>1673</v>
      </c>
      <c r="B441" s="253" t="s">
        <v>1328</v>
      </c>
      <c r="C441" s="336">
        <v>43991</v>
      </c>
      <c r="D441" s="336" t="s">
        <v>4308</v>
      </c>
      <c r="E441" s="441" t="s">
        <v>1026</v>
      </c>
      <c r="F441" s="44" t="s">
        <v>7569</v>
      </c>
      <c r="G441" s="442" t="s">
        <v>1247</v>
      </c>
      <c r="H441" s="442" t="s">
        <v>1248</v>
      </c>
      <c r="I441" s="442" t="s">
        <v>1212</v>
      </c>
      <c r="J441" s="401" t="s">
        <v>484</v>
      </c>
      <c r="K441" s="340">
        <v>4</v>
      </c>
      <c r="L441" s="829">
        <v>44046</v>
      </c>
      <c r="M441" s="829">
        <v>44053</v>
      </c>
      <c r="N441" s="275">
        <f t="shared" si="13"/>
        <v>1</v>
      </c>
      <c r="O441" s="389">
        <v>4</v>
      </c>
      <c r="P441" s="141" t="s">
        <v>48</v>
      </c>
      <c r="Q441" s="141"/>
      <c r="R441" s="396" t="s">
        <v>7570</v>
      </c>
      <c r="S441" s="387">
        <f t="shared" si="12"/>
        <v>200</v>
      </c>
      <c r="T441" s="297"/>
      <c r="U441" s="297"/>
      <c r="V441" s="297" t="s">
        <v>937</v>
      </c>
      <c r="W441" s="297" t="s">
        <v>937</v>
      </c>
      <c r="X441" s="297" t="s">
        <v>937</v>
      </c>
      <c r="Y441" s="297" t="s">
        <v>937</v>
      </c>
      <c r="Z441" s="297" t="s">
        <v>937</v>
      </c>
      <c r="AA441" s="297" t="s">
        <v>937</v>
      </c>
      <c r="AB441" s="297" t="s">
        <v>937</v>
      </c>
      <c r="AC441" s="297" t="s">
        <v>937</v>
      </c>
      <c r="AD441" s="297" t="s">
        <v>937</v>
      </c>
      <c r="AE441" s="297" t="s">
        <v>1153</v>
      </c>
      <c r="AF441" s="357"/>
      <c r="AG441" s="44" t="s">
        <v>9144</v>
      </c>
      <c r="AH441" s="44" t="s">
        <v>9172</v>
      </c>
      <c r="AI441" s="44" t="s">
        <v>7499</v>
      </c>
      <c r="AJ441" s="44" t="s">
        <v>2212</v>
      </c>
      <c r="AK441" s="44" t="s">
        <v>2212</v>
      </c>
      <c r="AL441" s="44" t="s">
        <v>2622</v>
      </c>
      <c r="AM441" s="44" t="s">
        <v>2212</v>
      </c>
      <c r="AN441" s="44" t="s">
        <v>2622</v>
      </c>
      <c r="AO441" s="44" t="s">
        <v>2212</v>
      </c>
      <c r="AP441" s="44" t="s">
        <v>1153</v>
      </c>
      <c r="AQ441" s="44" t="s">
        <v>2212</v>
      </c>
      <c r="AR441" s="44" t="s">
        <v>1153</v>
      </c>
      <c r="AS441" s="44" t="s">
        <v>2212</v>
      </c>
      <c r="AT441" s="44" t="s">
        <v>1153</v>
      </c>
      <c r="AU441" s="44" t="s">
        <v>2212</v>
      </c>
      <c r="AV441" s="44" t="s">
        <v>1153</v>
      </c>
      <c r="AW441" s="44" t="s">
        <v>2212</v>
      </c>
      <c r="AX441" s="44" t="s">
        <v>1153</v>
      </c>
      <c r="AY441" s="44" t="s">
        <v>2212</v>
      </c>
      <c r="AZ441" s="269" t="s">
        <v>781</v>
      </c>
      <c r="BA441" s="336">
        <v>44126</v>
      </c>
      <c r="BB441" s="269" t="s">
        <v>954</v>
      </c>
      <c r="BC441" s="336">
        <v>44713</v>
      </c>
      <c r="BD441" s="141" t="s">
        <v>7486</v>
      </c>
      <c r="BE441" s="141" t="s">
        <v>4932</v>
      </c>
      <c r="BF441" s="297" t="s">
        <v>4923</v>
      </c>
      <c r="BG441" s="297" t="s">
        <v>2301</v>
      </c>
      <c r="BH441" s="280" t="s">
        <v>1888</v>
      </c>
      <c r="BI441" s="340" t="s">
        <v>1153</v>
      </c>
      <c r="BJ441" s="340" t="s">
        <v>1153</v>
      </c>
      <c r="BO441" s="253" t="s">
        <v>5272</v>
      </c>
      <c r="BP441" s="141" t="s">
        <v>5399</v>
      </c>
      <c r="BQ441" s="141" t="s">
        <v>5391</v>
      </c>
      <c r="BR441" s="141"/>
    </row>
    <row r="442" spans="1:275" ht="90" hidden="1" customHeight="1">
      <c r="A442" s="342" t="s">
        <v>1674</v>
      </c>
      <c r="B442" s="253" t="s">
        <v>1328</v>
      </c>
      <c r="C442" s="336">
        <v>43991</v>
      </c>
      <c r="D442" s="336" t="s">
        <v>4308</v>
      </c>
      <c r="E442" s="441" t="s">
        <v>1026</v>
      </c>
      <c r="F442" s="44" t="s">
        <v>7569</v>
      </c>
      <c r="G442" s="442" t="s">
        <v>1247</v>
      </c>
      <c r="H442" s="442" t="s">
        <v>1248</v>
      </c>
      <c r="I442" s="442" t="s">
        <v>1213</v>
      </c>
      <c r="J442" s="401" t="s">
        <v>1214</v>
      </c>
      <c r="K442" s="340">
        <v>1</v>
      </c>
      <c r="L442" s="829">
        <v>44063</v>
      </c>
      <c r="M442" s="829">
        <v>44102</v>
      </c>
      <c r="N442" s="275">
        <f t="shared" si="13"/>
        <v>6</v>
      </c>
      <c r="O442" s="389">
        <v>1</v>
      </c>
      <c r="P442" s="141" t="s">
        <v>1215</v>
      </c>
      <c r="Q442" s="141" t="s">
        <v>1216</v>
      </c>
      <c r="R442" s="396" t="s">
        <v>7571</v>
      </c>
      <c r="S442" s="387">
        <f t="shared" si="12"/>
        <v>327</v>
      </c>
      <c r="T442" s="297"/>
      <c r="U442" s="297"/>
      <c r="V442" s="297" t="s">
        <v>937</v>
      </c>
      <c r="W442" s="297" t="s">
        <v>937</v>
      </c>
      <c r="X442" s="297" t="s">
        <v>937</v>
      </c>
      <c r="Y442" s="297" t="s">
        <v>937</v>
      </c>
      <c r="Z442" s="297" t="s">
        <v>937</v>
      </c>
      <c r="AA442" s="297" t="s">
        <v>937</v>
      </c>
      <c r="AB442" s="297" t="s">
        <v>937</v>
      </c>
      <c r="AC442" s="297" t="s">
        <v>937</v>
      </c>
      <c r="AD442" s="297" t="s">
        <v>937</v>
      </c>
      <c r="AE442" s="297" t="s">
        <v>1153</v>
      </c>
      <c r="AF442" s="357"/>
      <c r="AG442" s="44" t="s">
        <v>9144</v>
      </c>
      <c r="AH442" s="44" t="s">
        <v>9156</v>
      </c>
      <c r="AI442" s="44" t="s">
        <v>7501</v>
      </c>
      <c r="AJ442" s="44" t="s">
        <v>2212</v>
      </c>
      <c r="AK442" s="44" t="s">
        <v>2212</v>
      </c>
      <c r="AL442" s="44" t="s">
        <v>2622</v>
      </c>
      <c r="AM442" s="44" t="s">
        <v>2212</v>
      </c>
      <c r="AN442" s="44" t="s">
        <v>2622</v>
      </c>
      <c r="AO442" s="44" t="s">
        <v>2212</v>
      </c>
      <c r="AP442" s="44" t="s">
        <v>1153</v>
      </c>
      <c r="AQ442" s="44" t="s">
        <v>2212</v>
      </c>
      <c r="AR442" s="44" t="s">
        <v>1153</v>
      </c>
      <c r="AS442" s="44" t="s">
        <v>2212</v>
      </c>
      <c r="AT442" s="44" t="s">
        <v>1153</v>
      </c>
      <c r="AU442" s="44" t="s">
        <v>2212</v>
      </c>
      <c r="AV442" s="44" t="s">
        <v>1153</v>
      </c>
      <c r="AW442" s="44" t="s">
        <v>2212</v>
      </c>
      <c r="AX442" s="44" t="s">
        <v>1153</v>
      </c>
      <c r="AY442" s="44" t="s">
        <v>2212</v>
      </c>
      <c r="AZ442" s="269" t="s">
        <v>781</v>
      </c>
      <c r="BA442" s="336">
        <v>44126</v>
      </c>
      <c r="BB442" s="269" t="s">
        <v>954</v>
      </c>
      <c r="BC442" s="336">
        <v>44713</v>
      </c>
      <c r="BD442" s="141" t="s">
        <v>7486</v>
      </c>
      <c r="BE442" s="141" t="s">
        <v>4932</v>
      </c>
      <c r="BF442" s="297" t="s">
        <v>4923</v>
      </c>
      <c r="BG442" s="297" t="s">
        <v>2301</v>
      </c>
      <c r="BH442" s="280" t="s">
        <v>1888</v>
      </c>
      <c r="BI442" s="340" t="s">
        <v>1153</v>
      </c>
      <c r="BJ442" s="340" t="s">
        <v>1153</v>
      </c>
      <c r="BO442" s="253" t="s">
        <v>5272</v>
      </c>
      <c r="BP442" s="141" t="s">
        <v>5399</v>
      </c>
      <c r="BQ442" s="141" t="s">
        <v>5391</v>
      </c>
      <c r="BR442" s="141"/>
    </row>
    <row r="443" spans="1:275" ht="90" hidden="1" customHeight="1">
      <c r="A443" s="342" t="s">
        <v>1675</v>
      </c>
      <c r="B443" s="253" t="s">
        <v>1328</v>
      </c>
      <c r="C443" s="336">
        <v>43991</v>
      </c>
      <c r="D443" s="336" t="s">
        <v>4308</v>
      </c>
      <c r="E443" s="441" t="s">
        <v>1026</v>
      </c>
      <c r="F443" s="44" t="s">
        <v>7569</v>
      </c>
      <c r="G443" s="44" t="s">
        <v>1247</v>
      </c>
      <c r="H443" s="44" t="s">
        <v>1248</v>
      </c>
      <c r="I443" s="44" t="s">
        <v>1217</v>
      </c>
      <c r="J443" s="442" t="s">
        <v>1218</v>
      </c>
      <c r="K443" s="340">
        <v>1</v>
      </c>
      <c r="L443" s="829">
        <v>44063</v>
      </c>
      <c r="M443" s="829">
        <v>44196</v>
      </c>
      <c r="N443" s="275">
        <f t="shared" si="13"/>
        <v>19</v>
      </c>
      <c r="O443" s="407">
        <v>0</v>
      </c>
      <c r="P443" s="141" t="s">
        <v>1215</v>
      </c>
      <c r="Q443" s="141"/>
      <c r="R443" s="44" t="s">
        <v>7572</v>
      </c>
      <c r="S443" s="387">
        <f t="shared" si="12"/>
        <v>341</v>
      </c>
      <c r="T443" s="297"/>
      <c r="U443" s="297"/>
      <c r="V443" s="297" t="s">
        <v>937</v>
      </c>
      <c r="W443" s="297" t="s">
        <v>937</v>
      </c>
      <c r="X443" s="297" t="s">
        <v>937</v>
      </c>
      <c r="Y443" s="297" t="s">
        <v>937</v>
      </c>
      <c r="Z443" s="297" t="s">
        <v>937</v>
      </c>
      <c r="AA443" s="297" t="s">
        <v>937</v>
      </c>
      <c r="AB443" s="297" t="s">
        <v>937</v>
      </c>
      <c r="AC443" s="297" t="s">
        <v>937</v>
      </c>
      <c r="AD443" s="297" t="s">
        <v>937</v>
      </c>
      <c r="AE443" s="297" t="s">
        <v>1153</v>
      </c>
      <c r="AF443" s="357"/>
      <c r="AG443" s="44" t="s">
        <v>9144</v>
      </c>
      <c r="AH443" s="44" t="s">
        <v>7503</v>
      </c>
      <c r="AI443" s="44" t="s">
        <v>7573</v>
      </c>
      <c r="AJ443" s="44" t="s">
        <v>9173</v>
      </c>
      <c r="AK443" s="44" t="s">
        <v>7505</v>
      </c>
      <c r="AL443" s="44" t="s">
        <v>7574</v>
      </c>
      <c r="AM443" s="44" t="s">
        <v>7575</v>
      </c>
      <c r="AN443" s="301" t="s">
        <v>2622</v>
      </c>
      <c r="AO443" s="301" t="s">
        <v>3874</v>
      </c>
      <c r="AP443" s="44" t="s">
        <v>1153</v>
      </c>
      <c r="AQ443" s="301" t="s">
        <v>3874</v>
      </c>
      <c r="AR443" s="301" t="s">
        <v>1153</v>
      </c>
      <c r="AS443" s="301" t="s">
        <v>3874</v>
      </c>
      <c r="AT443" s="301" t="s">
        <v>1153</v>
      </c>
      <c r="AU443" s="301" t="s">
        <v>3874</v>
      </c>
      <c r="AV443" s="301" t="s">
        <v>1153</v>
      </c>
      <c r="AW443" s="301" t="s">
        <v>3874</v>
      </c>
      <c r="AX443" s="301" t="s">
        <v>1153</v>
      </c>
      <c r="AY443" s="301" t="s">
        <v>3874</v>
      </c>
      <c r="AZ443" s="269" t="s">
        <v>957</v>
      </c>
      <c r="BA443" s="336">
        <v>44377</v>
      </c>
      <c r="BB443" s="269" t="s">
        <v>1810</v>
      </c>
      <c r="BC443" s="336">
        <v>44377</v>
      </c>
      <c r="BD443" s="301" t="s">
        <v>2781</v>
      </c>
      <c r="BE443" s="332" t="s">
        <v>9033</v>
      </c>
      <c r="BF443" s="332" t="s">
        <v>1153</v>
      </c>
      <c r="BG443" s="332" t="s">
        <v>1153</v>
      </c>
      <c r="BH443" s="280" t="s">
        <v>4388</v>
      </c>
      <c r="BI443" s="340" t="s">
        <v>2587</v>
      </c>
      <c r="BJ443" s="340" t="s">
        <v>3072</v>
      </c>
      <c r="BO443" s="253" t="s">
        <v>5272</v>
      </c>
      <c r="BP443" s="141" t="s">
        <v>5399</v>
      </c>
      <c r="BQ443" s="141" t="s">
        <v>5391</v>
      </c>
      <c r="BR443" s="141"/>
    </row>
    <row r="444" spans="1:275" s="298" customFormat="1" ht="90" hidden="1" customHeight="1">
      <c r="A444" s="342" t="s">
        <v>1676</v>
      </c>
      <c r="B444" s="253" t="s">
        <v>1328</v>
      </c>
      <c r="C444" s="336">
        <v>43991</v>
      </c>
      <c r="D444" s="336" t="s">
        <v>4307</v>
      </c>
      <c r="E444" s="441" t="s">
        <v>1115</v>
      </c>
      <c r="F444" s="44" t="s">
        <v>7576</v>
      </c>
      <c r="G444" s="442" t="s">
        <v>1249</v>
      </c>
      <c r="H444" s="442" t="s">
        <v>1250</v>
      </c>
      <c r="I444" s="442" t="s">
        <v>1251</v>
      </c>
      <c r="J444" s="401" t="s">
        <v>1252</v>
      </c>
      <c r="K444" s="423">
        <v>1</v>
      </c>
      <c r="L444" s="829">
        <v>44046</v>
      </c>
      <c r="M444" s="829">
        <v>44165</v>
      </c>
      <c r="N444" s="275">
        <f t="shared" si="13"/>
        <v>17</v>
      </c>
      <c r="O444" s="389">
        <v>1</v>
      </c>
      <c r="P444" s="141" t="s">
        <v>116</v>
      </c>
      <c r="Q444" s="141" t="s">
        <v>60</v>
      </c>
      <c r="R444" s="325" t="s">
        <v>7577</v>
      </c>
      <c r="S444" s="387">
        <f t="shared" si="12"/>
        <v>98</v>
      </c>
      <c r="T444" s="297"/>
      <c r="U444" s="297"/>
      <c r="V444" s="297" t="s">
        <v>937</v>
      </c>
      <c r="W444" s="297" t="s">
        <v>937</v>
      </c>
      <c r="X444" s="297" t="s">
        <v>937</v>
      </c>
      <c r="Y444" s="297" t="s">
        <v>937</v>
      </c>
      <c r="Z444" s="297" t="s">
        <v>937</v>
      </c>
      <c r="AA444" s="297" t="s">
        <v>937</v>
      </c>
      <c r="AB444" s="297" t="s">
        <v>937</v>
      </c>
      <c r="AC444" s="297" t="s">
        <v>937</v>
      </c>
      <c r="AD444" s="297" t="s">
        <v>937</v>
      </c>
      <c r="AE444" s="297" t="s">
        <v>1153</v>
      </c>
      <c r="AF444" s="357"/>
      <c r="AG444" s="44" t="s">
        <v>9144</v>
      </c>
      <c r="AH444" s="44" t="s">
        <v>9174</v>
      </c>
      <c r="AI444" s="334" t="s">
        <v>7578</v>
      </c>
      <c r="AJ444" s="44" t="s">
        <v>2234</v>
      </c>
      <c r="AK444" s="334" t="s">
        <v>7579</v>
      </c>
      <c r="AL444" s="44" t="s">
        <v>2622</v>
      </c>
      <c r="AM444" s="44" t="s">
        <v>3656</v>
      </c>
      <c r="AN444" s="44" t="s">
        <v>2622</v>
      </c>
      <c r="AO444" s="44" t="s">
        <v>3656</v>
      </c>
      <c r="AP444" s="44" t="s">
        <v>1153</v>
      </c>
      <c r="AQ444" s="44" t="s">
        <v>3656</v>
      </c>
      <c r="AR444" s="44" t="s">
        <v>1153</v>
      </c>
      <c r="AS444" s="44" t="s">
        <v>3656</v>
      </c>
      <c r="AT444" s="44" t="s">
        <v>1153</v>
      </c>
      <c r="AU444" s="44" t="s">
        <v>3656</v>
      </c>
      <c r="AV444" s="44" t="s">
        <v>1153</v>
      </c>
      <c r="AW444" s="44" t="s">
        <v>3656</v>
      </c>
      <c r="AX444" s="44" t="s">
        <v>1153</v>
      </c>
      <c r="AY444" s="44" t="s">
        <v>3656</v>
      </c>
      <c r="AZ444" s="269" t="s">
        <v>781</v>
      </c>
      <c r="BA444" s="328">
        <v>44225</v>
      </c>
      <c r="BB444" s="269" t="s">
        <v>4393</v>
      </c>
      <c r="BC444" s="336">
        <v>44713</v>
      </c>
      <c r="BD444" s="141" t="s">
        <v>7580</v>
      </c>
      <c r="BE444" s="141" t="s">
        <v>4932</v>
      </c>
      <c r="BF444" s="297" t="s">
        <v>4923</v>
      </c>
      <c r="BG444" s="297" t="s">
        <v>2301</v>
      </c>
      <c r="BH444" s="141" t="s">
        <v>1889</v>
      </c>
      <c r="BI444" s="340" t="s">
        <v>2587</v>
      </c>
      <c r="BJ444" s="345" t="s">
        <v>5049</v>
      </c>
      <c r="BK444" s="189"/>
      <c r="BL444" s="189"/>
      <c r="BM444" s="189"/>
      <c r="BN444" s="189"/>
      <c r="BO444" s="141" t="s">
        <v>5278</v>
      </c>
      <c r="BP444" s="402" t="s">
        <v>5400</v>
      </c>
      <c r="BQ444" s="402"/>
      <c r="BR444" s="141"/>
      <c r="BS444" s="189"/>
      <c r="BT444" s="189"/>
      <c r="BU444" s="189"/>
      <c r="BV444" s="189"/>
      <c r="BW444" s="189"/>
      <c r="BX444" s="189"/>
      <c r="BY444" s="189"/>
      <c r="BZ444" s="189"/>
      <c r="CA444" s="189"/>
      <c r="CB444" s="189"/>
      <c r="CC444" s="189"/>
      <c r="CD444" s="189"/>
      <c r="CE444" s="189"/>
      <c r="CF444" s="189"/>
      <c r="CG444" s="189"/>
      <c r="CH444" s="189"/>
      <c r="CI444" s="189"/>
      <c r="CJ444" s="189"/>
      <c r="CK444" s="189"/>
      <c r="CL444" s="189"/>
      <c r="CM444" s="189"/>
      <c r="CN444" s="189"/>
      <c r="CO444" s="189"/>
      <c r="CP444" s="189"/>
      <c r="CQ444" s="189"/>
      <c r="CR444" s="189"/>
      <c r="CS444" s="189"/>
      <c r="CT444" s="189"/>
      <c r="CU444" s="189"/>
      <c r="CV444" s="189"/>
      <c r="CW444" s="189"/>
      <c r="CX444" s="189"/>
      <c r="CY444" s="189"/>
      <c r="CZ444" s="189"/>
      <c r="DA444" s="189"/>
      <c r="DB444" s="189"/>
      <c r="DC444" s="189"/>
      <c r="DD444" s="189"/>
      <c r="DE444" s="189"/>
      <c r="DF444" s="189"/>
      <c r="DG444" s="189"/>
      <c r="DH444" s="189"/>
      <c r="DI444" s="189"/>
      <c r="DJ444" s="189"/>
      <c r="DK444" s="189"/>
      <c r="DL444" s="189"/>
      <c r="DM444" s="189"/>
      <c r="DN444" s="189"/>
      <c r="DO444" s="189"/>
      <c r="DP444" s="189"/>
      <c r="DQ444" s="189"/>
      <c r="DR444" s="189"/>
      <c r="DS444" s="189"/>
      <c r="DT444" s="189"/>
      <c r="DU444" s="189"/>
      <c r="DV444" s="189"/>
      <c r="DW444" s="189"/>
      <c r="DX444" s="189"/>
      <c r="DY444" s="189"/>
      <c r="DZ444" s="189"/>
      <c r="EA444" s="189"/>
      <c r="EB444" s="189"/>
      <c r="EC444" s="189"/>
      <c r="ED444" s="189"/>
      <c r="EE444" s="189"/>
      <c r="EF444" s="189"/>
      <c r="EG444" s="189"/>
      <c r="EH444" s="189"/>
      <c r="EI444" s="189"/>
      <c r="EJ444" s="189"/>
      <c r="EK444" s="189"/>
      <c r="EL444" s="189"/>
      <c r="EM444" s="189"/>
      <c r="EN444" s="189"/>
      <c r="EO444" s="189"/>
      <c r="EP444" s="189"/>
      <c r="EQ444" s="189"/>
      <c r="ER444" s="189"/>
      <c r="ES444" s="189"/>
      <c r="ET444" s="189"/>
      <c r="EU444" s="189"/>
      <c r="EV444" s="189"/>
      <c r="EW444" s="189"/>
      <c r="EX444" s="189"/>
      <c r="EY444" s="189"/>
      <c r="EZ444" s="189"/>
      <c r="FA444" s="189"/>
      <c r="FB444" s="189"/>
      <c r="FC444" s="189"/>
      <c r="FD444" s="189"/>
      <c r="FE444" s="189"/>
      <c r="FF444" s="189"/>
      <c r="FG444" s="189"/>
      <c r="FH444" s="189"/>
      <c r="FI444" s="189"/>
      <c r="FJ444" s="189"/>
      <c r="FK444" s="189"/>
      <c r="FL444" s="189"/>
      <c r="FM444" s="189"/>
      <c r="FN444" s="189"/>
      <c r="FO444" s="189"/>
      <c r="FP444" s="189"/>
      <c r="FQ444" s="189"/>
      <c r="FR444" s="189"/>
      <c r="FS444" s="189"/>
      <c r="FT444" s="189"/>
      <c r="FU444" s="189"/>
      <c r="FV444" s="189"/>
      <c r="FW444" s="189"/>
      <c r="FX444" s="189"/>
      <c r="FY444" s="189"/>
      <c r="FZ444" s="189"/>
      <c r="GA444" s="189"/>
      <c r="GB444" s="189"/>
      <c r="GC444" s="189"/>
      <c r="GD444" s="189"/>
      <c r="GE444" s="189"/>
      <c r="GF444" s="189"/>
      <c r="GG444" s="189"/>
      <c r="GH444" s="189"/>
      <c r="GI444" s="189"/>
      <c r="GJ444" s="189"/>
      <c r="GK444" s="189"/>
      <c r="GL444" s="189"/>
      <c r="GM444" s="189"/>
      <c r="GN444" s="189"/>
      <c r="GO444" s="189"/>
      <c r="GP444" s="189"/>
      <c r="GQ444" s="189"/>
      <c r="GR444" s="189"/>
      <c r="GS444" s="189"/>
      <c r="GT444" s="189"/>
      <c r="GU444" s="189"/>
      <c r="GV444" s="189"/>
      <c r="GW444" s="189"/>
      <c r="GX444" s="189"/>
      <c r="GY444" s="189"/>
      <c r="GZ444" s="189"/>
      <c r="HA444" s="189"/>
      <c r="HB444" s="189"/>
      <c r="HC444" s="189"/>
      <c r="HD444" s="189"/>
      <c r="HE444" s="189"/>
      <c r="HF444" s="189"/>
      <c r="HG444" s="189"/>
      <c r="HH444" s="189"/>
      <c r="HI444" s="189"/>
      <c r="HJ444" s="189"/>
      <c r="HK444" s="189"/>
      <c r="HL444" s="189"/>
      <c r="HM444" s="189"/>
      <c r="HN444" s="189"/>
      <c r="HO444" s="189"/>
      <c r="HP444" s="189"/>
      <c r="HQ444" s="189"/>
      <c r="HR444" s="189"/>
      <c r="HS444" s="189"/>
      <c r="HT444" s="189"/>
      <c r="HU444" s="189"/>
      <c r="HV444" s="189"/>
      <c r="HW444" s="189"/>
      <c r="HX444" s="189"/>
      <c r="HY444" s="189"/>
      <c r="HZ444" s="189"/>
      <c r="IA444" s="189"/>
      <c r="IB444" s="189"/>
      <c r="IC444" s="189"/>
      <c r="ID444" s="189"/>
      <c r="IE444" s="189"/>
      <c r="IF444" s="189"/>
      <c r="IG444" s="189"/>
      <c r="IH444" s="189"/>
      <c r="II444" s="189"/>
      <c r="IJ444" s="189"/>
      <c r="IK444" s="189"/>
      <c r="IL444" s="189"/>
      <c r="IM444" s="189"/>
      <c r="IN444" s="189"/>
      <c r="IO444" s="189"/>
      <c r="IP444" s="189"/>
      <c r="IQ444" s="189"/>
      <c r="IR444" s="189"/>
      <c r="IS444" s="189"/>
      <c r="IT444" s="189"/>
      <c r="IU444" s="189"/>
      <c r="IV444" s="189"/>
      <c r="IW444" s="189"/>
      <c r="IX444" s="189"/>
      <c r="IY444" s="189"/>
      <c r="IZ444" s="189"/>
      <c r="JA444" s="189"/>
      <c r="JB444" s="189"/>
      <c r="JC444" s="189"/>
      <c r="JD444" s="189"/>
      <c r="JE444" s="189"/>
      <c r="JF444" s="189"/>
      <c r="JG444" s="189"/>
      <c r="JH444" s="189"/>
      <c r="JI444" s="189"/>
      <c r="JJ444" s="189"/>
      <c r="JK444" s="189"/>
      <c r="JL444" s="189"/>
      <c r="JM444" s="189"/>
      <c r="JN444" s="189"/>
      <c r="JO444" s="189"/>
    </row>
    <row r="445" spans="1:275" ht="90" hidden="1" customHeight="1">
      <c r="A445" s="342" t="s">
        <v>1677</v>
      </c>
      <c r="B445" s="253" t="s">
        <v>1328</v>
      </c>
      <c r="C445" s="336">
        <v>43991</v>
      </c>
      <c r="D445" s="336" t="s">
        <v>4307</v>
      </c>
      <c r="E445" s="441" t="s">
        <v>1115</v>
      </c>
      <c r="F445" s="44" t="s">
        <v>7576</v>
      </c>
      <c r="G445" s="442" t="s">
        <v>1249</v>
      </c>
      <c r="H445" s="442" t="s">
        <v>1250</v>
      </c>
      <c r="I445" s="442" t="s">
        <v>1253</v>
      </c>
      <c r="J445" s="401" t="s">
        <v>1254</v>
      </c>
      <c r="K445" s="423">
        <v>2</v>
      </c>
      <c r="L445" s="829">
        <v>44046</v>
      </c>
      <c r="M445" s="829">
        <v>44165</v>
      </c>
      <c r="N445" s="275">
        <f t="shared" si="13"/>
        <v>17</v>
      </c>
      <c r="O445" s="389">
        <v>2</v>
      </c>
      <c r="P445" s="141" t="s">
        <v>116</v>
      </c>
      <c r="Q445" s="141" t="s">
        <v>60</v>
      </c>
      <c r="R445" s="325" t="s">
        <v>7581</v>
      </c>
      <c r="S445" s="387">
        <f t="shared" si="12"/>
        <v>362</v>
      </c>
      <c r="T445" s="297"/>
      <c r="U445" s="297"/>
      <c r="V445" s="297" t="s">
        <v>937</v>
      </c>
      <c r="W445" s="297" t="s">
        <v>937</v>
      </c>
      <c r="X445" s="297" t="s">
        <v>937</v>
      </c>
      <c r="Y445" s="297" t="s">
        <v>937</v>
      </c>
      <c r="Z445" s="297" t="s">
        <v>937</v>
      </c>
      <c r="AA445" s="297" t="s">
        <v>937</v>
      </c>
      <c r="AB445" s="297" t="s">
        <v>937</v>
      </c>
      <c r="AC445" s="297" t="s">
        <v>937</v>
      </c>
      <c r="AD445" s="297" t="s">
        <v>937</v>
      </c>
      <c r="AE445" s="297" t="s">
        <v>1153</v>
      </c>
      <c r="AF445" s="357"/>
      <c r="AG445" s="44" t="s">
        <v>9144</v>
      </c>
      <c r="AH445" s="44" t="s">
        <v>1835</v>
      </c>
      <c r="AI445" s="44" t="s">
        <v>7582</v>
      </c>
      <c r="AJ445" s="44" t="s">
        <v>2235</v>
      </c>
      <c r="AK445" s="44" t="s">
        <v>7583</v>
      </c>
      <c r="AL445" s="44" t="s">
        <v>2622</v>
      </c>
      <c r="AM445" s="44" t="s">
        <v>3656</v>
      </c>
      <c r="AN445" s="44" t="s">
        <v>2622</v>
      </c>
      <c r="AO445" s="44" t="s">
        <v>3656</v>
      </c>
      <c r="AP445" s="44" t="s">
        <v>1153</v>
      </c>
      <c r="AQ445" s="44" t="s">
        <v>3656</v>
      </c>
      <c r="AR445" s="44" t="s">
        <v>1153</v>
      </c>
      <c r="AS445" s="44" t="s">
        <v>3656</v>
      </c>
      <c r="AT445" s="44" t="s">
        <v>1153</v>
      </c>
      <c r="AU445" s="44" t="s">
        <v>3656</v>
      </c>
      <c r="AV445" s="44" t="s">
        <v>1153</v>
      </c>
      <c r="AW445" s="44" t="s">
        <v>3656</v>
      </c>
      <c r="AX445" s="44" t="s">
        <v>1153</v>
      </c>
      <c r="AY445" s="44" t="s">
        <v>3656</v>
      </c>
      <c r="AZ445" s="269" t="s">
        <v>902</v>
      </c>
      <c r="BA445" s="328">
        <v>44215</v>
      </c>
      <c r="BB445" s="269" t="s">
        <v>4393</v>
      </c>
      <c r="BC445" s="336">
        <v>44713</v>
      </c>
      <c r="BD445" s="141" t="s">
        <v>7584</v>
      </c>
      <c r="BE445" s="141" t="s">
        <v>4932</v>
      </c>
      <c r="BF445" s="297" t="s">
        <v>4923</v>
      </c>
      <c r="BG445" s="297" t="s">
        <v>2301</v>
      </c>
      <c r="BH445" s="141" t="s">
        <v>1889</v>
      </c>
      <c r="BI445" s="340" t="s">
        <v>2587</v>
      </c>
      <c r="BJ445" s="345" t="s">
        <v>5049</v>
      </c>
      <c r="BO445" s="141" t="s">
        <v>5278</v>
      </c>
      <c r="BP445" s="402" t="s">
        <v>5400</v>
      </c>
      <c r="BQ445" s="402"/>
      <c r="BR445" s="141"/>
    </row>
    <row r="446" spans="1:275" ht="90" hidden="1" customHeight="1">
      <c r="A446" s="342" t="s">
        <v>1678</v>
      </c>
      <c r="B446" s="253" t="s">
        <v>1328</v>
      </c>
      <c r="C446" s="336">
        <v>43991</v>
      </c>
      <c r="D446" s="336" t="s">
        <v>4307</v>
      </c>
      <c r="E446" s="441" t="s">
        <v>1115</v>
      </c>
      <c r="F446" s="44" t="s">
        <v>7576</v>
      </c>
      <c r="G446" s="442" t="s">
        <v>1249</v>
      </c>
      <c r="H446" s="442" t="s">
        <v>1250</v>
      </c>
      <c r="I446" s="442" t="s">
        <v>1255</v>
      </c>
      <c r="J446" s="401" t="s">
        <v>1256</v>
      </c>
      <c r="K446" s="423">
        <v>1</v>
      </c>
      <c r="L446" s="829">
        <v>44046</v>
      </c>
      <c r="M446" s="829">
        <v>44165</v>
      </c>
      <c r="N446" s="275">
        <f t="shared" si="13"/>
        <v>17</v>
      </c>
      <c r="O446" s="389">
        <v>1</v>
      </c>
      <c r="P446" s="141" t="s">
        <v>116</v>
      </c>
      <c r="Q446" s="141" t="s">
        <v>60</v>
      </c>
      <c r="R446" s="325" t="s">
        <v>7585</v>
      </c>
      <c r="S446" s="387">
        <f t="shared" si="12"/>
        <v>388</v>
      </c>
      <c r="T446" s="297"/>
      <c r="U446" s="297"/>
      <c r="V446" s="297" t="s">
        <v>937</v>
      </c>
      <c r="W446" s="297" t="s">
        <v>937</v>
      </c>
      <c r="X446" s="297" t="s">
        <v>937</v>
      </c>
      <c r="Y446" s="297" t="s">
        <v>937</v>
      </c>
      <c r="Z446" s="297" t="s">
        <v>937</v>
      </c>
      <c r="AA446" s="297" t="s">
        <v>937</v>
      </c>
      <c r="AB446" s="297" t="s">
        <v>937</v>
      </c>
      <c r="AC446" s="297" t="s">
        <v>937</v>
      </c>
      <c r="AD446" s="297" t="s">
        <v>937</v>
      </c>
      <c r="AE446" s="297" t="s">
        <v>1153</v>
      </c>
      <c r="AF446" s="357"/>
      <c r="AG446" s="44" t="s">
        <v>9144</v>
      </c>
      <c r="AH446" s="44" t="s">
        <v>1835</v>
      </c>
      <c r="AI446" s="44" t="s">
        <v>7586</v>
      </c>
      <c r="AJ446" s="44" t="s">
        <v>2236</v>
      </c>
      <c r="AK446" s="44" t="s">
        <v>7587</v>
      </c>
      <c r="AL446" s="44" t="s">
        <v>2622</v>
      </c>
      <c r="AM446" s="44" t="s">
        <v>3656</v>
      </c>
      <c r="AN446" s="44" t="s">
        <v>2622</v>
      </c>
      <c r="AO446" s="44" t="s">
        <v>3656</v>
      </c>
      <c r="AP446" s="44" t="s">
        <v>1153</v>
      </c>
      <c r="AQ446" s="44" t="s">
        <v>3656</v>
      </c>
      <c r="AR446" s="44" t="s">
        <v>1153</v>
      </c>
      <c r="AS446" s="44" t="s">
        <v>3656</v>
      </c>
      <c r="AT446" s="44" t="s">
        <v>1153</v>
      </c>
      <c r="AU446" s="44" t="s">
        <v>3656</v>
      </c>
      <c r="AV446" s="44" t="s">
        <v>1153</v>
      </c>
      <c r="AW446" s="44" t="s">
        <v>3656</v>
      </c>
      <c r="AX446" s="44" t="s">
        <v>1153</v>
      </c>
      <c r="AY446" s="44" t="s">
        <v>3656</v>
      </c>
      <c r="AZ446" s="269" t="s">
        <v>902</v>
      </c>
      <c r="BA446" s="328">
        <v>44215</v>
      </c>
      <c r="BB446" s="269" t="s">
        <v>4393</v>
      </c>
      <c r="BC446" s="336">
        <v>44713</v>
      </c>
      <c r="BD446" s="141" t="s">
        <v>7588</v>
      </c>
      <c r="BE446" s="141" t="s">
        <v>4932</v>
      </c>
      <c r="BF446" s="297" t="s">
        <v>4923</v>
      </c>
      <c r="BG446" s="297" t="s">
        <v>2301</v>
      </c>
      <c r="BH446" s="141" t="s">
        <v>1889</v>
      </c>
      <c r="BI446" s="340" t="s">
        <v>2587</v>
      </c>
      <c r="BJ446" s="345" t="s">
        <v>5049</v>
      </c>
      <c r="BO446" s="141" t="s">
        <v>5278</v>
      </c>
      <c r="BP446" s="402" t="s">
        <v>5400</v>
      </c>
      <c r="BQ446" s="402"/>
      <c r="BR446" s="141"/>
    </row>
    <row r="447" spans="1:275" ht="90" hidden="1" customHeight="1">
      <c r="A447" s="342" t="s">
        <v>1679</v>
      </c>
      <c r="B447" s="253" t="s">
        <v>1328</v>
      </c>
      <c r="C447" s="336">
        <v>43991</v>
      </c>
      <c r="D447" s="336" t="s">
        <v>4307</v>
      </c>
      <c r="E447" s="441" t="s">
        <v>1115</v>
      </c>
      <c r="F447" s="44" t="s">
        <v>7576</v>
      </c>
      <c r="G447" s="442" t="s">
        <v>1249</v>
      </c>
      <c r="H447" s="442" t="s">
        <v>1250</v>
      </c>
      <c r="I447" s="442" t="s">
        <v>1257</v>
      </c>
      <c r="J447" s="401" t="s">
        <v>1258</v>
      </c>
      <c r="K447" s="423">
        <v>1</v>
      </c>
      <c r="L447" s="829">
        <v>44046</v>
      </c>
      <c r="M447" s="829">
        <v>44165</v>
      </c>
      <c r="N447" s="275">
        <f t="shared" si="13"/>
        <v>17</v>
      </c>
      <c r="O447" s="389">
        <v>1</v>
      </c>
      <c r="P447" s="141" t="s">
        <v>116</v>
      </c>
      <c r="Q447" s="141" t="s">
        <v>60</v>
      </c>
      <c r="R447" s="396" t="s">
        <v>7589</v>
      </c>
      <c r="S447" s="387">
        <f t="shared" si="12"/>
        <v>279</v>
      </c>
      <c r="T447" s="297"/>
      <c r="U447" s="297"/>
      <c r="V447" s="297" t="s">
        <v>937</v>
      </c>
      <c r="W447" s="297" t="s">
        <v>937</v>
      </c>
      <c r="X447" s="297" t="s">
        <v>937</v>
      </c>
      <c r="Y447" s="297" t="s">
        <v>937</v>
      </c>
      <c r="Z447" s="297" t="s">
        <v>937</v>
      </c>
      <c r="AA447" s="297" t="s">
        <v>937</v>
      </c>
      <c r="AB447" s="297" t="s">
        <v>937</v>
      </c>
      <c r="AC447" s="297" t="s">
        <v>937</v>
      </c>
      <c r="AD447" s="297" t="s">
        <v>937</v>
      </c>
      <c r="AE447" s="297" t="s">
        <v>1153</v>
      </c>
      <c r="AF447" s="357"/>
      <c r="AG447" s="44" t="s">
        <v>9144</v>
      </c>
      <c r="AH447" s="44" t="s">
        <v>9175</v>
      </c>
      <c r="AI447" s="44" t="s">
        <v>7590</v>
      </c>
      <c r="AJ447" s="44" t="s">
        <v>9176</v>
      </c>
      <c r="AK447" s="44" t="s">
        <v>7591</v>
      </c>
      <c r="AL447" s="44" t="s">
        <v>2622</v>
      </c>
      <c r="AM447" s="44" t="s">
        <v>3656</v>
      </c>
      <c r="AN447" s="44" t="s">
        <v>2622</v>
      </c>
      <c r="AO447" s="44" t="s">
        <v>3656</v>
      </c>
      <c r="AP447" s="44" t="s">
        <v>1153</v>
      </c>
      <c r="AQ447" s="44" t="s">
        <v>3656</v>
      </c>
      <c r="AR447" s="44" t="s">
        <v>1153</v>
      </c>
      <c r="AS447" s="44" t="s">
        <v>3656</v>
      </c>
      <c r="AT447" s="44" t="s">
        <v>1153</v>
      </c>
      <c r="AU447" s="44" t="s">
        <v>3656</v>
      </c>
      <c r="AV447" s="44" t="s">
        <v>1153</v>
      </c>
      <c r="AW447" s="44" t="s">
        <v>3656</v>
      </c>
      <c r="AX447" s="44" t="s">
        <v>1153</v>
      </c>
      <c r="AY447" s="44" t="s">
        <v>3656</v>
      </c>
      <c r="AZ447" s="269" t="s">
        <v>902</v>
      </c>
      <c r="BA447" s="336">
        <v>44215</v>
      </c>
      <c r="BB447" s="269" t="s">
        <v>4393</v>
      </c>
      <c r="BC447" s="336">
        <v>44713</v>
      </c>
      <c r="BD447" s="141" t="s">
        <v>7592</v>
      </c>
      <c r="BE447" s="141" t="s">
        <v>4932</v>
      </c>
      <c r="BF447" s="297" t="s">
        <v>4923</v>
      </c>
      <c r="BG447" s="297" t="s">
        <v>2301</v>
      </c>
      <c r="BH447" s="141" t="s">
        <v>1889</v>
      </c>
      <c r="BI447" s="340" t="s">
        <v>2587</v>
      </c>
      <c r="BJ447" s="345" t="s">
        <v>5049</v>
      </c>
      <c r="BO447" s="141" t="s">
        <v>5278</v>
      </c>
      <c r="BP447" s="402" t="s">
        <v>5400</v>
      </c>
      <c r="BQ447" s="402"/>
      <c r="BR447" s="141"/>
    </row>
    <row r="448" spans="1:275" ht="90" hidden="1" customHeight="1">
      <c r="A448" s="342" t="s">
        <v>1680</v>
      </c>
      <c r="B448" s="253" t="s">
        <v>1328</v>
      </c>
      <c r="C448" s="336">
        <v>43991</v>
      </c>
      <c r="D448" s="336" t="s">
        <v>4308</v>
      </c>
      <c r="E448" s="441" t="s">
        <v>1029</v>
      </c>
      <c r="F448" s="44" t="s">
        <v>7593</v>
      </c>
      <c r="G448" s="44" t="s">
        <v>1259</v>
      </c>
      <c r="H448" s="44" t="s">
        <v>1260</v>
      </c>
      <c r="I448" s="44" t="s">
        <v>1261</v>
      </c>
      <c r="J448" s="401" t="s">
        <v>1262</v>
      </c>
      <c r="K448" s="423">
        <v>1</v>
      </c>
      <c r="L448" s="829">
        <v>44046</v>
      </c>
      <c r="M448" s="829">
        <v>44074</v>
      </c>
      <c r="N448" s="275">
        <f t="shared" si="13"/>
        <v>4</v>
      </c>
      <c r="O448" s="389">
        <v>1</v>
      </c>
      <c r="P448" s="141" t="s">
        <v>116</v>
      </c>
      <c r="Q448" s="141" t="s">
        <v>60</v>
      </c>
      <c r="R448" s="396" t="s">
        <v>7594</v>
      </c>
      <c r="S448" s="387">
        <f t="shared" si="12"/>
        <v>279</v>
      </c>
      <c r="T448" s="297"/>
      <c r="U448" s="297"/>
      <c r="V448" s="297" t="s">
        <v>937</v>
      </c>
      <c r="W448" s="297" t="s">
        <v>937</v>
      </c>
      <c r="X448" s="297" t="s">
        <v>937</v>
      </c>
      <c r="Y448" s="297" t="s">
        <v>937</v>
      </c>
      <c r="Z448" s="297" t="s">
        <v>937</v>
      </c>
      <c r="AA448" s="297" t="s">
        <v>937</v>
      </c>
      <c r="AB448" s="297" t="s">
        <v>937</v>
      </c>
      <c r="AC448" s="297" t="s">
        <v>937</v>
      </c>
      <c r="AD448" s="297" t="s">
        <v>937</v>
      </c>
      <c r="AE448" s="297" t="s">
        <v>1153</v>
      </c>
      <c r="AF448" s="357"/>
      <c r="AG448" s="44" t="s">
        <v>9144</v>
      </c>
      <c r="AH448" s="44" t="s">
        <v>9177</v>
      </c>
      <c r="AI448" s="44" t="s">
        <v>7595</v>
      </c>
      <c r="AJ448" s="44" t="s">
        <v>9178</v>
      </c>
      <c r="AK448" s="44" t="s">
        <v>7596</v>
      </c>
      <c r="AL448" s="44" t="s">
        <v>2622</v>
      </c>
      <c r="AM448" s="44" t="s">
        <v>3656</v>
      </c>
      <c r="AN448" s="44" t="s">
        <v>2622</v>
      </c>
      <c r="AO448" s="44" t="s">
        <v>3656</v>
      </c>
      <c r="AP448" s="44" t="s">
        <v>1153</v>
      </c>
      <c r="AQ448" s="44" t="s">
        <v>3656</v>
      </c>
      <c r="AR448" s="44" t="s">
        <v>1153</v>
      </c>
      <c r="AS448" s="44" t="s">
        <v>3656</v>
      </c>
      <c r="AT448" s="44" t="s">
        <v>1153</v>
      </c>
      <c r="AU448" s="44" t="s">
        <v>3656</v>
      </c>
      <c r="AV448" s="44" t="s">
        <v>1153</v>
      </c>
      <c r="AW448" s="44" t="s">
        <v>3656</v>
      </c>
      <c r="AX448" s="44" t="s">
        <v>1153</v>
      </c>
      <c r="AY448" s="44" t="s">
        <v>3656</v>
      </c>
      <c r="AZ448" s="269" t="s">
        <v>902</v>
      </c>
      <c r="BA448" s="336">
        <v>44215</v>
      </c>
      <c r="BB448" s="269" t="s">
        <v>954</v>
      </c>
      <c r="BC448" s="336">
        <v>44713</v>
      </c>
      <c r="BD448" s="141" t="s">
        <v>7486</v>
      </c>
      <c r="BE448" s="141" t="s">
        <v>4932</v>
      </c>
      <c r="BF448" s="297" t="s">
        <v>4923</v>
      </c>
      <c r="BG448" s="297" t="s">
        <v>2301</v>
      </c>
      <c r="BH448" s="280" t="s">
        <v>1888</v>
      </c>
      <c r="BI448" s="340" t="s">
        <v>1153</v>
      </c>
      <c r="BJ448" s="340" t="s">
        <v>1153</v>
      </c>
      <c r="BO448" s="141" t="s">
        <v>5278</v>
      </c>
      <c r="BP448" s="402" t="s">
        <v>5400</v>
      </c>
      <c r="BQ448" s="402" t="s">
        <v>5365</v>
      </c>
      <c r="BR448" s="141"/>
    </row>
    <row r="449" spans="1:70" ht="90" hidden="1" customHeight="1">
      <c r="A449" s="342" t="s">
        <v>1681</v>
      </c>
      <c r="B449" s="253" t="s">
        <v>1328</v>
      </c>
      <c r="C449" s="336">
        <v>43991</v>
      </c>
      <c r="D449" s="336" t="s">
        <v>4308</v>
      </c>
      <c r="E449" s="441" t="s">
        <v>1029</v>
      </c>
      <c r="F449" s="44" t="s">
        <v>7593</v>
      </c>
      <c r="G449" s="44" t="s">
        <v>1259</v>
      </c>
      <c r="H449" s="44" t="s">
        <v>1260</v>
      </c>
      <c r="I449" s="44" t="s">
        <v>1217</v>
      </c>
      <c r="J449" s="442" t="s">
        <v>1218</v>
      </c>
      <c r="K449" s="340">
        <v>1</v>
      </c>
      <c r="L449" s="829">
        <v>44063</v>
      </c>
      <c r="M449" s="829">
        <v>44196</v>
      </c>
      <c r="N449" s="275">
        <f t="shared" si="13"/>
        <v>19</v>
      </c>
      <c r="O449" s="407">
        <v>0</v>
      </c>
      <c r="P449" s="141" t="s">
        <v>2613</v>
      </c>
      <c r="Q449" s="141" t="s">
        <v>1263</v>
      </c>
      <c r="R449" s="44" t="s">
        <v>7597</v>
      </c>
      <c r="S449" s="387">
        <f t="shared" si="12"/>
        <v>286</v>
      </c>
      <c r="T449" s="297"/>
      <c r="U449" s="297"/>
      <c r="V449" s="297" t="s">
        <v>937</v>
      </c>
      <c r="W449" s="297" t="s">
        <v>937</v>
      </c>
      <c r="X449" s="297" t="s">
        <v>937</v>
      </c>
      <c r="Y449" s="297" t="s">
        <v>937</v>
      </c>
      <c r="Z449" s="297" t="s">
        <v>937</v>
      </c>
      <c r="AA449" s="297" t="s">
        <v>937</v>
      </c>
      <c r="AB449" s="297" t="s">
        <v>937</v>
      </c>
      <c r="AC449" s="297" t="s">
        <v>937</v>
      </c>
      <c r="AD449" s="297" t="s">
        <v>937</v>
      </c>
      <c r="AE449" s="297" t="s">
        <v>1153</v>
      </c>
      <c r="AF449" s="357"/>
      <c r="AG449" s="44" t="s">
        <v>9144</v>
      </c>
      <c r="AH449" s="44" t="s">
        <v>7598</v>
      </c>
      <c r="AI449" s="44" t="s">
        <v>7599</v>
      </c>
      <c r="AJ449" s="44" t="s">
        <v>9173</v>
      </c>
      <c r="AK449" s="44" t="s">
        <v>7505</v>
      </c>
      <c r="AL449" s="44" t="s">
        <v>7600</v>
      </c>
      <c r="AM449" s="301" t="s">
        <v>7601</v>
      </c>
      <c r="AN449" s="301" t="s">
        <v>2622</v>
      </c>
      <c r="AO449" s="301" t="s">
        <v>3874</v>
      </c>
      <c r="AP449" s="44" t="s">
        <v>1153</v>
      </c>
      <c r="AQ449" s="301" t="s">
        <v>3874</v>
      </c>
      <c r="AR449" s="301" t="s">
        <v>1153</v>
      </c>
      <c r="AS449" s="301" t="s">
        <v>3874</v>
      </c>
      <c r="AT449" s="301" t="s">
        <v>1153</v>
      </c>
      <c r="AU449" s="301" t="s">
        <v>3874</v>
      </c>
      <c r="AV449" s="301" t="s">
        <v>1153</v>
      </c>
      <c r="AW449" s="301" t="s">
        <v>3874</v>
      </c>
      <c r="AX449" s="301" t="s">
        <v>1153</v>
      </c>
      <c r="AY449" s="301" t="s">
        <v>3874</v>
      </c>
      <c r="AZ449" s="269" t="s">
        <v>1331</v>
      </c>
      <c r="BA449" s="336">
        <v>44377</v>
      </c>
      <c r="BB449" s="269" t="s">
        <v>1810</v>
      </c>
      <c r="BC449" s="336">
        <v>44377</v>
      </c>
      <c r="BD449" s="301" t="s">
        <v>4173</v>
      </c>
      <c r="BE449" s="332" t="s">
        <v>9033</v>
      </c>
      <c r="BF449" s="332" t="s">
        <v>1153</v>
      </c>
      <c r="BG449" s="332" t="s">
        <v>1153</v>
      </c>
      <c r="BH449" s="280" t="s">
        <v>4388</v>
      </c>
      <c r="BI449" s="340" t="s">
        <v>1153</v>
      </c>
      <c r="BJ449" s="340" t="s">
        <v>1153</v>
      </c>
      <c r="BO449" s="141" t="s">
        <v>5278</v>
      </c>
      <c r="BP449" s="402" t="s">
        <v>5400</v>
      </c>
      <c r="BQ449" s="402" t="s">
        <v>5365</v>
      </c>
      <c r="BR449" s="141"/>
    </row>
    <row r="450" spans="1:70" ht="90" hidden="1" customHeight="1">
      <c r="A450" s="342" t="s">
        <v>1682</v>
      </c>
      <c r="B450" s="253" t="s">
        <v>1328</v>
      </c>
      <c r="C450" s="336">
        <v>43991</v>
      </c>
      <c r="D450" s="336" t="s">
        <v>4307</v>
      </c>
      <c r="E450" s="441" t="s">
        <v>1030</v>
      </c>
      <c r="F450" s="44" t="s">
        <v>7602</v>
      </c>
      <c r="G450" s="442" t="s">
        <v>1264</v>
      </c>
      <c r="H450" s="442" t="s">
        <v>1265</v>
      </c>
      <c r="I450" s="442" t="s">
        <v>1266</v>
      </c>
      <c r="J450" s="401" t="s">
        <v>1246</v>
      </c>
      <c r="K450" s="423">
        <v>1</v>
      </c>
      <c r="L450" s="829">
        <v>44044</v>
      </c>
      <c r="M450" s="829">
        <v>44104</v>
      </c>
      <c r="N450" s="275">
        <f t="shared" si="13"/>
        <v>9</v>
      </c>
      <c r="O450" s="389">
        <v>1</v>
      </c>
      <c r="P450" s="141" t="s">
        <v>15</v>
      </c>
      <c r="Q450" s="141"/>
      <c r="R450" s="396" t="s">
        <v>7603</v>
      </c>
      <c r="S450" s="387">
        <f t="shared" si="12"/>
        <v>214</v>
      </c>
      <c r="T450" s="297"/>
      <c r="U450" s="297"/>
      <c r="V450" s="297" t="s">
        <v>937</v>
      </c>
      <c r="W450" s="297" t="s">
        <v>937</v>
      </c>
      <c r="X450" s="297" t="s">
        <v>937</v>
      </c>
      <c r="Y450" s="297" t="s">
        <v>937</v>
      </c>
      <c r="Z450" s="297" t="s">
        <v>937</v>
      </c>
      <c r="AA450" s="297" t="s">
        <v>937</v>
      </c>
      <c r="AB450" s="297" t="s">
        <v>937</v>
      </c>
      <c r="AC450" s="297" t="s">
        <v>937</v>
      </c>
      <c r="AD450" s="297" t="s">
        <v>937</v>
      </c>
      <c r="AE450" s="297" t="s">
        <v>1153</v>
      </c>
      <c r="AF450" s="357"/>
      <c r="AG450" s="44" t="s">
        <v>9144</v>
      </c>
      <c r="AH450" s="392" t="s">
        <v>1887</v>
      </c>
      <c r="AI450" s="44" t="s">
        <v>7604</v>
      </c>
      <c r="AJ450" s="44" t="s">
        <v>2212</v>
      </c>
      <c r="AK450" s="44" t="s">
        <v>2212</v>
      </c>
      <c r="AL450" s="44" t="s">
        <v>2622</v>
      </c>
      <c r="AM450" s="44" t="s">
        <v>3656</v>
      </c>
      <c r="AN450" s="44" t="s">
        <v>2622</v>
      </c>
      <c r="AO450" s="44" t="s">
        <v>3656</v>
      </c>
      <c r="AP450" s="44" t="s">
        <v>1153</v>
      </c>
      <c r="AQ450" s="44" t="s">
        <v>3656</v>
      </c>
      <c r="AR450" s="44" t="s">
        <v>1153</v>
      </c>
      <c r="AS450" s="44" t="s">
        <v>3656</v>
      </c>
      <c r="AT450" s="44" t="s">
        <v>1153</v>
      </c>
      <c r="AU450" s="44" t="s">
        <v>3656</v>
      </c>
      <c r="AV450" s="44" t="s">
        <v>1153</v>
      </c>
      <c r="AW450" s="44" t="s">
        <v>3656</v>
      </c>
      <c r="AX450" s="44" t="s">
        <v>1153</v>
      </c>
      <c r="AY450" s="44" t="s">
        <v>3656</v>
      </c>
      <c r="AZ450" s="269" t="s">
        <v>902</v>
      </c>
      <c r="BA450" s="336">
        <v>44130</v>
      </c>
      <c r="BB450" s="269" t="s">
        <v>954</v>
      </c>
      <c r="BC450" s="336">
        <v>44713</v>
      </c>
      <c r="BD450" s="141" t="s">
        <v>7486</v>
      </c>
      <c r="BE450" s="141" t="s">
        <v>4932</v>
      </c>
      <c r="BF450" s="297" t="s">
        <v>4923</v>
      </c>
      <c r="BG450" s="297" t="s">
        <v>2301</v>
      </c>
      <c r="BH450" s="280" t="s">
        <v>1888</v>
      </c>
      <c r="BI450" s="340" t="s">
        <v>1153</v>
      </c>
      <c r="BJ450" s="340" t="s">
        <v>1153</v>
      </c>
      <c r="BO450" s="141" t="s">
        <v>5278</v>
      </c>
      <c r="BP450" s="141" t="s">
        <v>5279</v>
      </c>
      <c r="BQ450" s="141" t="s">
        <v>5401</v>
      </c>
      <c r="BR450" s="141"/>
    </row>
    <row r="451" spans="1:70" ht="90" hidden="1" customHeight="1">
      <c r="A451" s="342" t="s">
        <v>1683</v>
      </c>
      <c r="B451" s="253" t="s">
        <v>1328</v>
      </c>
      <c r="C451" s="336">
        <v>43991</v>
      </c>
      <c r="D451" s="336" t="s">
        <v>4307</v>
      </c>
      <c r="E451" s="441" t="s">
        <v>1030</v>
      </c>
      <c r="F451" s="44" t="s">
        <v>7602</v>
      </c>
      <c r="G451" s="442" t="s">
        <v>1264</v>
      </c>
      <c r="H451" s="442" t="s">
        <v>1265</v>
      </c>
      <c r="I451" s="442" t="s">
        <v>1267</v>
      </c>
      <c r="J451" s="442" t="s">
        <v>778</v>
      </c>
      <c r="K451" s="423">
        <v>1</v>
      </c>
      <c r="L451" s="829">
        <v>44105</v>
      </c>
      <c r="M451" s="829">
        <v>44134</v>
      </c>
      <c r="N451" s="275">
        <f t="shared" si="13"/>
        <v>5</v>
      </c>
      <c r="O451" s="407">
        <v>0</v>
      </c>
      <c r="P451" s="141" t="s">
        <v>15</v>
      </c>
      <c r="Q451" s="141"/>
      <c r="R451" s="44" t="s">
        <v>7605</v>
      </c>
      <c r="S451" s="387">
        <f t="shared" ref="S451:S514" si="14">LEN(R451)</f>
        <v>364</v>
      </c>
      <c r="T451" s="297"/>
      <c r="U451" s="297"/>
      <c r="V451" s="297" t="s">
        <v>937</v>
      </c>
      <c r="W451" s="297" t="s">
        <v>937</v>
      </c>
      <c r="X451" s="297" t="s">
        <v>937</v>
      </c>
      <c r="Y451" s="297" t="s">
        <v>937</v>
      </c>
      <c r="Z451" s="297" t="s">
        <v>937</v>
      </c>
      <c r="AA451" s="297" t="s">
        <v>937</v>
      </c>
      <c r="AB451" s="297" t="s">
        <v>937</v>
      </c>
      <c r="AC451" s="297" t="s">
        <v>937</v>
      </c>
      <c r="AD451" s="297" t="s">
        <v>937</v>
      </c>
      <c r="AE451" s="297" t="s">
        <v>1153</v>
      </c>
      <c r="AF451" s="357"/>
      <c r="AG451" s="44" t="s">
        <v>9144</v>
      </c>
      <c r="AH451" s="392" t="s">
        <v>9179</v>
      </c>
      <c r="AI451" s="44" t="s">
        <v>7606</v>
      </c>
      <c r="AJ451" s="44" t="s">
        <v>9180</v>
      </c>
      <c r="AK451" s="44" t="s">
        <v>9181</v>
      </c>
      <c r="AL451" s="44" t="s">
        <v>2622</v>
      </c>
      <c r="AM451" s="44" t="s">
        <v>7607</v>
      </c>
      <c r="AN451" s="301" t="s">
        <v>2622</v>
      </c>
      <c r="AO451" s="301" t="s">
        <v>3874</v>
      </c>
      <c r="AP451" s="44" t="s">
        <v>1153</v>
      </c>
      <c r="AQ451" s="301" t="s">
        <v>3874</v>
      </c>
      <c r="AR451" s="301" t="s">
        <v>1153</v>
      </c>
      <c r="AS451" s="301" t="s">
        <v>3874</v>
      </c>
      <c r="AT451" s="301" t="s">
        <v>1153</v>
      </c>
      <c r="AU451" s="301" t="s">
        <v>3874</v>
      </c>
      <c r="AV451" s="301" t="s">
        <v>1153</v>
      </c>
      <c r="AW451" s="301" t="s">
        <v>3874</v>
      </c>
      <c r="AX451" s="301" t="s">
        <v>1153</v>
      </c>
      <c r="AY451" s="301" t="s">
        <v>3874</v>
      </c>
      <c r="AZ451" s="269" t="s">
        <v>1330</v>
      </c>
      <c r="BA451" s="336">
        <v>44377</v>
      </c>
      <c r="BB451" s="269" t="s">
        <v>1810</v>
      </c>
      <c r="BC451" s="336">
        <v>44377</v>
      </c>
      <c r="BD451" s="301" t="s">
        <v>4177</v>
      </c>
      <c r="BE451" s="332" t="s">
        <v>9033</v>
      </c>
      <c r="BF451" s="332" t="s">
        <v>1153</v>
      </c>
      <c r="BG451" s="332" t="s">
        <v>1153</v>
      </c>
      <c r="BH451" s="280" t="s">
        <v>4388</v>
      </c>
      <c r="BI451" s="340" t="s">
        <v>2587</v>
      </c>
      <c r="BJ451" s="345" t="s">
        <v>3877</v>
      </c>
      <c r="BO451" s="141" t="s">
        <v>5278</v>
      </c>
      <c r="BP451" s="141" t="s">
        <v>5279</v>
      </c>
      <c r="BQ451" s="141" t="s">
        <v>5401</v>
      </c>
      <c r="BR451" s="141"/>
    </row>
    <row r="452" spans="1:70" ht="90" hidden="1" customHeight="1">
      <c r="A452" s="342" t="s">
        <v>1684</v>
      </c>
      <c r="B452" s="253" t="s">
        <v>1328</v>
      </c>
      <c r="C452" s="336">
        <v>43991</v>
      </c>
      <c r="D452" s="336" t="s">
        <v>4307</v>
      </c>
      <c r="E452" s="441" t="s">
        <v>1031</v>
      </c>
      <c r="F452" s="44" t="s">
        <v>7608</v>
      </c>
      <c r="G452" s="442" t="s">
        <v>1268</v>
      </c>
      <c r="H452" s="273" t="s">
        <v>1199</v>
      </c>
      <c r="I452" s="273" t="s">
        <v>1200</v>
      </c>
      <c r="J452" s="271" t="s">
        <v>1201</v>
      </c>
      <c r="K452" s="340">
        <v>3</v>
      </c>
      <c r="L452" s="829">
        <v>44044</v>
      </c>
      <c r="M452" s="829">
        <v>44196</v>
      </c>
      <c r="N452" s="275">
        <f t="shared" ref="N452:N515" si="15">+WEEKNUM(M452-L452)</f>
        <v>22</v>
      </c>
      <c r="O452" s="389">
        <v>3</v>
      </c>
      <c r="P452" s="141" t="s">
        <v>1134</v>
      </c>
      <c r="Q452" s="141" t="s">
        <v>60</v>
      </c>
      <c r="R452" s="396" t="s">
        <v>7472</v>
      </c>
      <c r="S452" s="387">
        <f t="shared" si="14"/>
        <v>342</v>
      </c>
      <c r="T452" s="297"/>
      <c r="U452" s="297"/>
      <c r="V452" s="297" t="s">
        <v>937</v>
      </c>
      <c r="W452" s="297" t="s">
        <v>937</v>
      </c>
      <c r="X452" s="297" t="s">
        <v>937</v>
      </c>
      <c r="Y452" s="297" t="s">
        <v>937</v>
      </c>
      <c r="Z452" s="297" t="s">
        <v>937</v>
      </c>
      <c r="AA452" s="297" t="s">
        <v>937</v>
      </c>
      <c r="AB452" s="297" t="s">
        <v>937</v>
      </c>
      <c r="AC452" s="297" t="s">
        <v>937</v>
      </c>
      <c r="AD452" s="297" t="s">
        <v>937</v>
      </c>
      <c r="AE452" s="297" t="s">
        <v>1153</v>
      </c>
      <c r="AF452" s="357"/>
      <c r="AG452" s="44" t="s">
        <v>9144</v>
      </c>
      <c r="AH452" s="44" t="s">
        <v>1836</v>
      </c>
      <c r="AI452" s="44" t="s">
        <v>7473</v>
      </c>
      <c r="AJ452" s="44" t="s">
        <v>9147</v>
      </c>
      <c r="AK452" s="44" t="s">
        <v>7474</v>
      </c>
      <c r="AL452" s="44" t="s">
        <v>2622</v>
      </c>
      <c r="AM452" s="44" t="s">
        <v>3656</v>
      </c>
      <c r="AN452" s="44" t="s">
        <v>2622</v>
      </c>
      <c r="AO452" s="44" t="s">
        <v>3656</v>
      </c>
      <c r="AP452" s="44" t="s">
        <v>1153</v>
      </c>
      <c r="AQ452" s="44" t="s">
        <v>3656</v>
      </c>
      <c r="AR452" s="44" t="s">
        <v>1153</v>
      </c>
      <c r="AS452" s="44" t="s">
        <v>3656</v>
      </c>
      <c r="AT452" s="44" t="s">
        <v>1153</v>
      </c>
      <c r="AU452" s="44" t="s">
        <v>3656</v>
      </c>
      <c r="AV452" s="44" t="s">
        <v>1153</v>
      </c>
      <c r="AW452" s="44" t="s">
        <v>3656</v>
      </c>
      <c r="AX452" s="44" t="s">
        <v>1153</v>
      </c>
      <c r="AY452" s="44" t="s">
        <v>3656</v>
      </c>
      <c r="AZ452" s="269" t="s">
        <v>781</v>
      </c>
      <c r="BA452" s="336">
        <v>44211</v>
      </c>
      <c r="BB452" s="269" t="s">
        <v>954</v>
      </c>
      <c r="BC452" s="336">
        <v>44713</v>
      </c>
      <c r="BD452" s="141" t="s">
        <v>7486</v>
      </c>
      <c r="BE452" s="141" t="s">
        <v>4932</v>
      </c>
      <c r="BF452" s="297" t="s">
        <v>4923</v>
      </c>
      <c r="BG452" s="297" t="s">
        <v>2301</v>
      </c>
      <c r="BH452" s="280" t="s">
        <v>1888</v>
      </c>
      <c r="BI452" s="340" t="s">
        <v>1153</v>
      </c>
      <c r="BJ452" s="340" t="s">
        <v>1153</v>
      </c>
      <c r="BO452" s="253" t="s">
        <v>5275</v>
      </c>
      <c r="BP452" s="141" t="s">
        <v>5402</v>
      </c>
      <c r="BQ452" s="141" t="s">
        <v>5403</v>
      </c>
      <c r="BR452" s="141"/>
    </row>
    <row r="453" spans="1:70" ht="90" hidden="1" customHeight="1">
      <c r="A453" s="342" t="s">
        <v>1685</v>
      </c>
      <c r="B453" s="253" t="s">
        <v>1328</v>
      </c>
      <c r="C453" s="336">
        <v>43991</v>
      </c>
      <c r="D453" s="336" t="s">
        <v>4308</v>
      </c>
      <c r="E453" s="441" t="s">
        <v>1032</v>
      </c>
      <c r="F453" s="44" t="s">
        <v>7609</v>
      </c>
      <c r="G453" s="442" t="s">
        <v>1269</v>
      </c>
      <c r="H453" s="273" t="s">
        <v>1199</v>
      </c>
      <c r="I453" s="273" t="s">
        <v>1200</v>
      </c>
      <c r="J453" s="271" t="s">
        <v>1201</v>
      </c>
      <c r="K453" s="340">
        <v>3</v>
      </c>
      <c r="L453" s="829">
        <v>44044</v>
      </c>
      <c r="M453" s="829">
        <v>44196</v>
      </c>
      <c r="N453" s="275">
        <f t="shared" si="15"/>
        <v>22</v>
      </c>
      <c r="O453" s="389">
        <v>3</v>
      </c>
      <c r="P453" s="141" t="s">
        <v>1134</v>
      </c>
      <c r="Q453" s="141" t="s">
        <v>60</v>
      </c>
      <c r="R453" s="396" t="s">
        <v>7472</v>
      </c>
      <c r="S453" s="387">
        <f t="shared" si="14"/>
        <v>342</v>
      </c>
      <c r="T453" s="297"/>
      <c r="U453" s="297"/>
      <c r="V453" s="297" t="s">
        <v>937</v>
      </c>
      <c r="W453" s="297" t="s">
        <v>937</v>
      </c>
      <c r="X453" s="297" t="s">
        <v>937</v>
      </c>
      <c r="Y453" s="297" t="s">
        <v>937</v>
      </c>
      <c r="Z453" s="297" t="s">
        <v>937</v>
      </c>
      <c r="AA453" s="297" t="s">
        <v>937</v>
      </c>
      <c r="AB453" s="297" t="s">
        <v>937</v>
      </c>
      <c r="AC453" s="297" t="s">
        <v>937</v>
      </c>
      <c r="AD453" s="297" t="s">
        <v>937</v>
      </c>
      <c r="AE453" s="297" t="s">
        <v>1153</v>
      </c>
      <c r="AF453" s="357"/>
      <c r="AG453" s="44" t="s">
        <v>9144</v>
      </c>
      <c r="AH453" s="44" t="s">
        <v>1836</v>
      </c>
      <c r="AI453" s="334" t="s">
        <v>7610</v>
      </c>
      <c r="AJ453" s="44" t="s">
        <v>9147</v>
      </c>
      <c r="AK453" s="44" t="s">
        <v>7474</v>
      </c>
      <c r="AL453" s="44" t="s">
        <v>2622</v>
      </c>
      <c r="AM453" s="44" t="s">
        <v>3656</v>
      </c>
      <c r="AN453" s="44" t="s">
        <v>2622</v>
      </c>
      <c r="AO453" s="44" t="s">
        <v>3656</v>
      </c>
      <c r="AP453" s="44" t="s">
        <v>1153</v>
      </c>
      <c r="AQ453" s="44" t="s">
        <v>3656</v>
      </c>
      <c r="AR453" s="44" t="s">
        <v>1153</v>
      </c>
      <c r="AS453" s="44" t="s">
        <v>3656</v>
      </c>
      <c r="AT453" s="44" t="s">
        <v>1153</v>
      </c>
      <c r="AU453" s="44" t="s">
        <v>3656</v>
      </c>
      <c r="AV453" s="44" t="s">
        <v>1153</v>
      </c>
      <c r="AW453" s="44" t="s">
        <v>3656</v>
      </c>
      <c r="AX453" s="44" t="s">
        <v>1153</v>
      </c>
      <c r="AY453" s="44" t="s">
        <v>3656</v>
      </c>
      <c r="AZ453" s="269" t="s">
        <v>781</v>
      </c>
      <c r="BA453" s="336">
        <v>44211</v>
      </c>
      <c r="BB453" s="269" t="s">
        <v>903</v>
      </c>
      <c r="BC453" s="356"/>
      <c r="BD453" s="357"/>
      <c r="BE453" s="357"/>
      <c r="BF453" s="357"/>
      <c r="BG453" s="357"/>
      <c r="BH453" s="280" t="s">
        <v>956</v>
      </c>
      <c r="BI453" s="356"/>
      <c r="BJ453" s="356"/>
      <c r="BO453" s="253" t="s">
        <v>5275</v>
      </c>
      <c r="BP453" s="141" t="s">
        <v>9182</v>
      </c>
      <c r="BQ453" s="141" t="s">
        <v>5404</v>
      </c>
      <c r="BR453" s="141"/>
    </row>
    <row r="454" spans="1:70" ht="90" hidden="1" customHeight="1">
      <c r="A454" s="342" t="s">
        <v>1686</v>
      </c>
      <c r="B454" s="253" t="s">
        <v>1328</v>
      </c>
      <c r="C454" s="336">
        <v>43991</v>
      </c>
      <c r="D454" s="336" t="s">
        <v>4308</v>
      </c>
      <c r="E454" s="441" t="s">
        <v>1033</v>
      </c>
      <c r="F454" s="44" t="s">
        <v>7611</v>
      </c>
      <c r="G454" s="442" t="s">
        <v>1270</v>
      </c>
      <c r="H454" s="273" t="s">
        <v>1199</v>
      </c>
      <c r="I454" s="273" t="s">
        <v>1200</v>
      </c>
      <c r="J454" s="271" t="s">
        <v>1201</v>
      </c>
      <c r="K454" s="340">
        <v>3</v>
      </c>
      <c r="L454" s="829">
        <v>44044</v>
      </c>
      <c r="M454" s="829">
        <v>44196</v>
      </c>
      <c r="N454" s="275">
        <f t="shared" si="15"/>
        <v>22</v>
      </c>
      <c r="O454" s="389">
        <v>3</v>
      </c>
      <c r="P454" s="141" t="s">
        <v>1134</v>
      </c>
      <c r="Q454" s="141" t="s">
        <v>60</v>
      </c>
      <c r="R454" s="396" t="s">
        <v>7472</v>
      </c>
      <c r="S454" s="387">
        <f t="shared" si="14"/>
        <v>342</v>
      </c>
      <c r="T454" s="297"/>
      <c r="U454" s="297"/>
      <c r="V454" s="297" t="s">
        <v>937</v>
      </c>
      <c r="W454" s="297" t="s">
        <v>937</v>
      </c>
      <c r="X454" s="297" t="s">
        <v>937</v>
      </c>
      <c r="Y454" s="297" t="s">
        <v>937</v>
      </c>
      <c r="Z454" s="297" t="s">
        <v>937</v>
      </c>
      <c r="AA454" s="297" t="s">
        <v>937</v>
      </c>
      <c r="AB454" s="297" t="s">
        <v>937</v>
      </c>
      <c r="AC454" s="297" t="s">
        <v>937</v>
      </c>
      <c r="AD454" s="297" t="s">
        <v>937</v>
      </c>
      <c r="AE454" s="297" t="s">
        <v>1153</v>
      </c>
      <c r="AF454" s="357"/>
      <c r="AG454" s="44" t="s">
        <v>9144</v>
      </c>
      <c r="AH454" s="44" t="s">
        <v>1836</v>
      </c>
      <c r="AI454" s="334" t="s">
        <v>7612</v>
      </c>
      <c r="AJ454" s="44" t="s">
        <v>9147</v>
      </c>
      <c r="AK454" s="44" t="s">
        <v>7474</v>
      </c>
      <c r="AL454" s="44" t="s">
        <v>2622</v>
      </c>
      <c r="AM454" s="44" t="s">
        <v>3656</v>
      </c>
      <c r="AN454" s="44" t="s">
        <v>2622</v>
      </c>
      <c r="AO454" s="44" t="s">
        <v>3656</v>
      </c>
      <c r="AP454" s="44" t="s">
        <v>1153</v>
      </c>
      <c r="AQ454" s="44" t="s">
        <v>3656</v>
      </c>
      <c r="AR454" s="44" t="s">
        <v>1153</v>
      </c>
      <c r="AS454" s="44" t="s">
        <v>3656</v>
      </c>
      <c r="AT454" s="44" t="s">
        <v>1153</v>
      </c>
      <c r="AU454" s="44" t="s">
        <v>3656</v>
      </c>
      <c r="AV454" s="44" t="s">
        <v>1153</v>
      </c>
      <c r="AW454" s="44" t="s">
        <v>3656</v>
      </c>
      <c r="AX454" s="44" t="s">
        <v>1153</v>
      </c>
      <c r="AY454" s="44" t="s">
        <v>3656</v>
      </c>
      <c r="AZ454" s="269" t="s">
        <v>781</v>
      </c>
      <c r="BA454" s="336">
        <v>44211</v>
      </c>
      <c r="BB454" s="269" t="s">
        <v>954</v>
      </c>
      <c r="BC454" s="336">
        <v>44713</v>
      </c>
      <c r="BD454" s="141" t="s">
        <v>7486</v>
      </c>
      <c r="BE454" s="141" t="s">
        <v>4932</v>
      </c>
      <c r="BF454" s="297" t="s">
        <v>4923</v>
      </c>
      <c r="BG454" s="297" t="s">
        <v>2301</v>
      </c>
      <c r="BH454" s="280" t="s">
        <v>1888</v>
      </c>
      <c r="BI454" s="340" t="s">
        <v>1153</v>
      </c>
      <c r="BJ454" s="340" t="s">
        <v>1153</v>
      </c>
      <c r="BO454" s="253" t="s">
        <v>5275</v>
      </c>
      <c r="BP454" s="141" t="s">
        <v>5402</v>
      </c>
      <c r="BQ454" s="141" t="s">
        <v>5405</v>
      </c>
      <c r="BR454" s="141"/>
    </row>
    <row r="455" spans="1:70" ht="90" hidden="1" customHeight="1">
      <c r="A455" s="342" t="s">
        <v>1687</v>
      </c>
      <c r="B455" s="253" t="s">
        <v>1328</v>
      </c>
      <c r="C455" s="336">
        <v>43991</v>
      </c>
      <c r="D455" s="336" t="s">
        <v>4307</v>
      </c>
      <c r="E455" s="441" t="s">
        <v>1034</v>
      </c>
      <c r="F455" s="44" t="s">
        <v>7613</v>
      </c>
      <c r="G455" s="442" t="s">
        <v>1271</v>
      </c>
      <c r="H455" s="273" t="s">
        <v>1199</v>
      </c>
      <c r="I455" s="273" t="s">
        <v>1200</v>
      </c>
      <c r="J455" s="271" t="s">
        <v>1201</v>
      </c>
      <c r="K455" s="340">
        <v>3</v>
      </c>
      <c r="L455" s="829">
        <v>44044</v>
      </c>
      <c r="M455" s="829">
        <v>44196</v>
      </c>
      <c r="N455" s="275">
        <f t="shared" si="15"/>
        <v>22</v>
      </c>
      <c r="O455" s="389">
        <v>3</v>
      </c>
      <c r="P455" s="141" t="s">
        <v>1134</v>
      </c>
      <c r="Q455" s="141" t="s">
        <v>60</v>
      </c>
      <c r="R455" s="396" t="s">
        <v>7472</v>
      </c>
      <c r="S455" s="387">
        <f t="shared" si="14"/>
        <v>342</v>
      </c>
      <c r="T455" s="297"/>
      <c r="U455" s="297"/>
      <c r="V455" s="297" t="s">
        <v>937</v>
      </c>
      <c r="W455" s="297" t="s">
        <v>937</v>
      </c>
      <c r="X455" s="297" t="s">
        <v>937</v>
      </c>
      <c r="Y455" s="297" t="s">
        <v>937</v>
      </c>
      <c r="Z455" s="297" t="s">
        <v>937</v>
      </c>
      <c r="AA455" s="297" t="s">
        <v>937</v>
      </c>
      <c r="AB455" s="297" t="s">
        <v>937</v>
      </c>
      <c r="AC455" s="297" t="s">
        <v>937</v>
      </c>
      <c r="AD455" s="297" t="s">
        <v>937</v>
      </c>
      <c r="AE455" s="297" t="s">
        <v>1153</v>
      </c>
      <c r="AF455" s="357"/>
      <c r="AG455" s="44" t="s">
        <v>9144</v>
      </c>
      <c r="AH455" s="44" t="s">
        <v>1836</v>
      </c>
      <c r="AI455" s="44" t="s">
        <v>7473</v>
      </c>
      <c r="AJ455" s="44" t="s">
        <v>9147</v>
      </c>
      <c r="AK455" s="44" t="s">
        <v>7474</v>
      </c>
      <c r="AL455" s="44" t="s">
        <v>2622</v>
      </c>
      <c r="AM455" s="44" t="s">
        <v>3656</v>
      </c>
      <c r="AN455" s="44" t="s">
        <v>2622</v>
      </c>
      <c r="AO455" s="44" t="s">
        <v>3656</v>
      </c>
      <c r="AP455" s="44" t="s">
        <v>1153</v>
      </c>
      <c r="AQ455" s="44" t="s">
        <v>3656</v>
      </c>
      <c r="AR455" s="44" t="s">
        <v>1153</v>
      </c>
      <c r="AS455" s="44" t="s">
        <v>3656</v>
      </c>
      <c r="AT455" s="44" t="s">
        <v>1153</v>
      </c>
      <c r="AU455" s="44" t="s">
        <v>3656</v>
      </c>
      <c r="AV455" s="44" t="s">
        <v>1153</v>
      </c>
      <c r="AW455" s="44" t="s">
        <v>3656</v>
      </c>
      <c r="AX455" s="44" t="s">
        <v>1153</v>
      </c>
      <c r="AY455" s="44" t="s">
        <v>3656</v>
      </c>
      <c r="AZ455" s="269" t="s">
        <v>781</v>
      </c>
      <c r="BA455" s="336">
        <v>44211</v>
      </c>
      <c r="BB455" s="269" t="s">
        <v>903</v>
      </c>
      <c r="BC455" s="356"/>
      <c r="BD455" s="357"/>
      <c r="BE455" s="357"/>
      <c r="BF455" s="357"/>
      <c r="BG455" s="357"/>
      <c r="BH455" s="280" t="s">
        <v>956</v>
      </c>
      <c r="BI455" s="356"/>
      <c r="BJ455" s="356"/>
      <c r="BO455" s="253" t="s">
        <v>5275</v>
      </c>
      <c r="BP455" s="141" t="s">
        <v>5406</v>
      </c>
      <c r="BQ455" s="141" t="s">
        <v>5407</v>
      </c>
      <c r="BR455" s="141"/>
    </row>
    <row r="456" spans="1:70" ht="90" hidden="1" customHeight="1">
      <c r="A456" s="342" t="s">
        <v>1688</v>
      </c>
      <c r="B456" s="253" t="s">
        <v>1328</v>
      </c>
      <c r="C456" s="336">
        <v>43991</v>
      </c>
      <c r="D456" s="336" t="s">
        <v>4307</v>
      </c>
      <c r="E456" s="441" t="s">
        <v>1034</v>
      </c>
      <c r="F456" s="44" t="s">
        <v>7613</v>
      </c>
      <c r="G456" s="442" t="s">
        <v>1272</v>
      </c>
      <c r="H456" s="273" t="s">
        <v>1199</v>
      </c>
      <c r="I456" s="442" t="s">
        <v>1273</v>
      </c>
      <c r="J456" s="271" t="s">
        <v>1274</v>
      </c>
      <c r="K456" s="340">
        <v>1</v>
      </c>
      <c r="L456" s="829">
        <v>44044</v>
      </c>
      <c r="M456" s="829">
        <v>44438</v>
      </c>
      <c r="N456" s="275">
        <f t="shared" si="15"/>
        <v>5</v>
      </c>
      <c r="O456" s="389">
        <v>1</v>
      </c>
      <c r="P456" s="141" t="s">
        <v>60</v>
      </c>
      <c r="Q456" s="141" t="s">
        <v>1275</v>
      </c>
      <c r="R456" s="396" t="s">
        <v>7614</v>
      </c>
      <c r="S456" s="387">
        <f t="shared" si="14"/>
        <v>112</v>
      </c>
      <c r="T456" s="297"/>
      <c r="U456" s="297"/>
      <c r="V456" s="297" t="s">
        <v>937</v>
      </c>
      <c r="W456" s="297" t="s">
        <v>937</v>
      </c>
      <c r="X456" s="297" t="s">
        <v>937</v>
      </c>
      <c r="Y456" s="297" t="s">
        <v>937</v>
      </c>
      <c r="Z456" s="297" t="s">
        <v>937</v>
      </c>
      <c r="AA456" s="297" t="s">
        <v>937</v>
      </c>
      <c r="AB456" s="297" t="s">
        <v>937</v>
      </c>
      <c r="AC456" s="297" t="s">
        <v>937</v>
      </c>
      <c r="AD456" s="297" t="s">
        <v>937</v>
      </c>
      <c r="AE456" s="297" t="s">
        <v>1153</v>
      </c>
      <c r="AF456" s="297" t="s">
        <v>1153</v>
      </c>
      <c r="AG456" s="44" t="s">
        <v>9144</v>
      </c>
      <c r="AH456" s="44" t="s">
        <v>9183</v>
      </c>
      <c r="AI456" s="44" t="s">
        <v>7615</v>
      </c>
      <c r="AJ456" s="44" t="s">
        <v>2232</v>
      </c>
      <c r="AK456" s="44" t="s">
        <v>7616</v>
      </c>
      <c r="AL456" s="44" t="s">
        <v>9184</v>
      </c>
      <c r="AM456" s="44" t="s">
        <v>7617</v>
      </c>
      <c r="AN456" s="44" t="s">
        <v>2622</v>
      </c>
      <c r="AO456" s="44" t="s">
        <v>3802</v>
      </c>
      <c r="AP456" s="44" t="s">
        <v>1153</v>
      </c>
      <c r="AQ456" s="44" t="s">
        <v>4301</v>
      </c>
      <c r="AR456" s="44" t="s">
        <v>1153</v>
      </c>
      <c r="AS456" s="44" t="s">
        <v>4301</v>
      </c>
      <c r="AT456" s="44" t="s">
        <v>1153</v>
      </c>
      <c r="AU456" s="44" t="s">
        <v>4301</v>
      </c>
      <c r="AV456" s="44" t="s">
        <v>1153</v>
      </c>
      <c r="AW456" s="44" t="s">
        <v>4301</v>
      </c>
      <c r="AX456" s="44" t="s">
        <v>1153</v>
      </c>
      <c r="AY456" s="44" t="s">
        <v>4301</v>
      </c>
      <c r="AZ456" s="269" t="s">
        <v>3069</v>
      </c>
      <c r="BA456" s="336">
        <v>44384</v>
      </c>
      <c r="BB456" s="269" t="s">
        <v>903</v>
      </c>
      <c r="BC456" s="356"/>
      <c r="BD456" s="357"/>
      <c r="BE456" s="357"/>
      <c r="BF456" s="357"/>
      <c r="BG456" s="357"/>
      <c r="BH456" s="280" t="s">
        <v>956</v>
      </c>
      <c r="BI456" s="356"/>
      <c r="BJ456" s="356"/>
      <c r="BO456" s="253" t="s">
        <v>5275</v>
      </c>
      <c r="BP456" s="141" t="s">
        <v>5406</v>
      </c>
      <c r="BQ456" s="141" t="s">
        <v>5407</v>
      </c>
      <c r="BR456" s="278"/>
    </row>
    <row r="457" spans="1:70" ht="90" hidden="1" customHeight="1">
      <c r="A457" s="342" t="s">
        <v>1689</v>
      </c>
      <c r="B457" s="253" t="s">
        <v>1328</v>
      </c>
      <c r="C457" s="336">
        <v>43991</v>
      </c>
      <c r="D457" s="336" t="s">
        <v>4308</v>
      </c>
      <c r="E457" s="441" t="s">
        <v>1035</v>
      </c>
      <c r="F457" s="44" t="s">
        <v>7618</v>
      </c>
      <c r="G457" s="442" t="s">
        <v>1276</v>
      </c>
      <c r="H457" s="273" t="s">
        <v>1199</v>
      </c>
      <c r="I457" s="273" t="s">
        <v>1277</v>
      </c>
      <c r="J457" s="271" t="s">
        <v>1201</v>
      </c>
      <c r="K457" s="340">
        <v>3</v>
      </c>
      <c r="L457" s="829">
        <v>44044</v>
      </c>
      <c r="M457" s="829">
        <v>44196</v>
      </c>
      <c r="N457" s="275">
        <f t="shared" si="15"/>
        <v>22</v>
      </c>
      <c r="O457" s="389">
        <v>3</v>
      </c>
      <c r="P457" s="141" t="s">
        <v>1134</v>
      </c>
      <c r="Q457" s="141" t="s">
        <v>60</v>
      </c>
      <c r="R457" s="396" t="s">
        <v>7619</v>
      </c>
      <c r="S457" s="387">
        <f t="shared" si="14"/>
        <v>344</v>
      </c>
      <c r="T457" s="297"/>
      <c r="U457" s="297"/>
      <c r="V457" s="297" t="s">
        <v>937</v>
      </c>
      <c r="W457" s="297" t="s">
        <v>937</v>
      </c>
      <c r="X457" s="297" t="s">
        <v>937</v>
      </c>
      <c r="Y457" s="297" t="s">
        <v>937</v>
      </c>
      <c r="Z457" s="297" t="s">
        <v>937</v>
      </c>
      <c r="AA457" s="297" t="s">
        <v>937</v>
      </c>
      <c r="AB457" s="297" t="s">
        <v>937</v>
      </c>
      <c r="AC457" s="297" t="s">
        <v>937</v>
      </c>
      <c r="AD457" s="297" t="s">
        <v>937</v>
      </c>
      <c r="AE457" s="297" t="s">
        <v>1153</v>
      </c>
      <c r="AF457" s="357"/>
      <c r="AG457" s="44" t="s">
        <v>9144</v>
      </c>
      <c r="AH457" s="44" t="s">
        <v>1836</v>
      </c>
      <c r="AI457" s="334" t="s">
        <v>7620</v>
      </c>
      <c r="AJ457" s="44" t="s">
        <v>9147</v>
      </c>
      <c r="AK457" s="44" t="s">
        <v>7474</v>
      </c>
      <c r="AL457" s="44" t="s">
        <v>2622</v>
      </c>
      <c r="AM457" s="44" t="s">
        <v>3656</v>
      </c>
      <c r="AN457" s="44" t="s">
        <v>2622</v>
      </c>
      <c r="AO457" s="44" t="s">
        <v>3656</v>
      </c>
      <c r="AP457" s="44" t="s">
        <v>1153</v>
      </c>
      <c r="AQ457" s="44" t="s">
        <v>3656</v>
      </c>
      <c r="AR457" s="44" t="s">
        <v>1153</v>
      </c>
      <c r="AS457" s="44" t="s">
        <v>3656</v>
      </c>
      <c r="AT457" s="44" t="s">
        <v>1153</v>
      </c>
      <c r="AU457" s="44" t="s">
        <v>3656</v>
      </c>
      <c r="AV457" s="44" t="s">
        <v>1153</v>
      </c>
      <c r="AW457" s="44" t="s">
        <v>3656</v>
      </c>
      <c r="AX457" s="44" t="s">
        <v>1153</v>
      </c>
      <c r="AY457" s="44" t="s">
        <v>3656</v>
      </c>
      <c r="AZ457" s="269" t="s">
        <v>781</v>
      </c>
      <c r="BA457" s="336">
        <v>44211</v>
      </c>
      <c r="BB457" s="269" t="s">
        <v>903</v>
      </c>
      <c r="BC457" s="356"/>
      <c r="BD457" s="357"/>
      <c r="BE457" s="357"/>
      <c r="BF457" s="357"/>
      <c r="BG457" s="357"/>
      <c r="BH457" s="280" t="s">
        <v>956</v>
      </c>
      <c r="BI457" s="356"/>
      <c r="BJ457" s="356"/>
      <c r="BO457" s="253" t="s">
        <v>5275</v>
      </c>
      <c r="BP457" s="141" t="s">
        <v>5408</v>
      </c>
      <c r="BQ457" s="278" t="s">
        <v>5409</v>
      </c>
      <c r="BR457" s="141"/>
    </row>
    <row r="458" spans="1:70" ht="90" hidden="1" customHeight="1">
      <c r="A458" s="342" t="s">
        <v>1690</v>
      </c>
      <c r="B458" s="253" t="s">
        <v>1328</v>
      </c>
      <c r="C458" s="336">
        <v>43991</v>
      </c>
      <c r="D458" s="336" t="s">
        <v>4307</v>
      </c>
      <c r="E458" s="441" t="s">
        <v>1036</v>
      </c>
      <c r="F458" s="44" t="s">
        <v>7621</v>
      </c>
      <c r="G458" s="442" t="s">
        <v>1278</v>
      </c>
      <c r="H458" s="273" t="s">
        <v>1279</v>
      </c>
      <c r="I458" s="273" t="s">
        <v>1197</v>
      </c>
      <c r="J458" s="271" t="s">
        <v>1198</v>
      </c>
      <c r="K458" s="340">
        <v>4</v>
      </c>
      <c r="L458" s="829">
        <v>44027</v>
      </c>
      <c r="M458" s="829">
        <v>44196</v>
      </c>
      <c r="N458" s="275">
        <f t="shared" si="15"/>
        <v>25</v>
      </c>
      <c r="O458" s="389">
        <v>4</v>
      </c>
      <c r="P458" s="141" t="s">
        <v>758</v>
      </c>
      <c r="Q458" s="141"/>
      <c r="R458" s="396" t="s">
        <v>7622</v>
      </c>
      <c r="S458" s="387">
        <f t="shared" si="14"/>
        <v>384</v>
      </c>
      <c r="T458" s="297"/>
      <c r="U458" s="297"/>
      <c r="V458" s="297" t="s">
        <v>937</v>
      </c>
      <c r="W458" s="297" t="s">
        <v>937</v>
      </c>
      <c r="X458" s="297" t="s">
        <v>937</v>
      </c>
      <c r="Y458" s="297" t="s">
        <v>937</v>
      </c>
      <c r="Z458" s="297" t="s">
        <v>937</v>
      </c>
      <c r="AA458" s="297" t="s">
        <v>937</v>
      </c>
      <c r="AB458" s="297" t="s">
        <v>937</v>
      </c>
      <c r="AC458" s="297" t="s">
        <v>937</v>
      </c>
      <c r="AD458" s="297" t="s">
        <v>937</v>
      </c>
      <c r="AE458" s="297" t="s">
        <v>1153</v>
      </c>
      <c r="AF458" s="357"/>
      <c r="AG458" s="44" t="s">
        <v>9144</v>
      </c>
      <c r="AH458" s="44" t="s">
        <v>1840</v>
      </c>
      <c r="AI458" s="44" t="s">
        <v>7623</v>
      </c>
      <c r="AJ458" s="44" t="s">
        <v>7624</v>
      </c>
      <c r="AK458" s="44" t="s">
        <v>7625</v>
      </c>
      <c r="AL458" s="44" t="s">
        <v>2622</v>
      </c>
      <c r="AM458" s="44" t="s">
        <v>3656</v>
      </c>
      <c r="AN458" s="44" t="s">
        <v>2622</v>
      </c>
      <c r="AO458" s="44" t="s">
        <v>3656</v>
      </c>
      <c r="AP458" s="44" t="s">
        <v>1153</v>
      </c>
      <c r="AQ458" s="44" t="s">
        <v>3656</v>
      </c>
      <c r="AR458" s="44" t="s">
        <v>1153</v>
      </c>
      <c r="AS458" s="44" t="s">
        <v>3656</v>
      </c>
      <c r="AT458" s="44" t="s">
        <v>1153</v>
      </c>
      <c r="AU458" s="44" t="s">
        <v>3656</v>
      </c>
      <c r="AV458" s="44" t="s">
        <v>1153</v>
      </c>
      <c r="AW458" s="44" t="s">
        <v>3656</v>
      </c>
      <c r="AX458" s="44" t="s">
        <v>1153</v>
      </c>
      <c r="AY458" s="44" t="s">
        <v>3656</v>
      </c>
      <c r="AZ458" s="269" t="s">
        <v>781</v>
      </c>
      <c r="BA458" s="336">
        <v>44216</v>
      </c>
      <c r="BB458" s="269" t="s">
        <v>903</v>
      </c>
      <c r="BC458" s="356"/>
      <c r="BD458" s="357"/>
      <c r="BE458" s="357"/>
      <c r="BF458" s="357"/>
      <c r="BG458" s="357"/>
      <c r="BH458" s="280" t="s">
        <v>956</v>
      </c>
      <c r="BI458" s="356"/>
      <c r="BJ458" s="356"/>
      <c r="BO458" s="253" t="s">
        <v>5275</v>
      </c>
      <c r="BP458" s="253" t="s">
        <v>5410</v>
      </c>
      <c r="BQ458" s="141" t="s">
        <v>5411</v>
      </c>
      <c r="BR458" s="141"/>
    </row>
    <row r="459" spans="1:70" ht="90" hidden="1" customHeight="1">
      <c r="A459" s="268" t="s">
        <v>1691</v>
      </c>
      <c r="B459" s="271" t="s">
        <v>1328</v>
      </c>
      <c r="C459" s="283">
        <v>43991</v>
      </c>
      <c r="D459" s="336" t="s">
        <v>4308</v>
      </c>
      <c r="E459" s="443" t="s">
        <v>1061</v>
      </c>
      <c r="F459" s="273" t="s">
        <v>7626</v>
      </c>
      <c r="G459" s="273" t="s">
        <v>1280</v>
      </c>
      <c r="H459" s="273" t="s">
        <v>1281</v>
      </c>
      <c r="I459" s="273" t="s">
        <v>4125</v>
      </c>
      <c r="J459" s="271" t="s">
        <v>1282</v>
      </c>
      <c r="K459" s="269">
        <v>2</v>
      </c>
      <c r="L459" s="830">
        <v>44047</v>
      </c>
      <c r="M459" s="830">
        <v>44381</v>
      </c>
      <c r="N459" s="275">
        <f t="shared" si="15"/>
        <v>48</v>
      </c>
      <c r="O459" s="391">
        <v>2</v>
      </c>
      <c r="P459" s="141" t="s">
        <v>24</v>
      </c>
      <c r="Q459" s="141" t="s">
        <v>1283</v>
      </c>
      <c r="R459" s="396" t="s">
        <v>7627</v>
      </c>
      <c r="S459" s="387">
        <f t="shared" si="14"/>
        <v>349</v>
      </c>
      <c r="T459" s="297"/>
      <c r="U459" s="297"/>
      <c r="V459" s="297" t="s">
        <v>937</v>
      </c>
      <c r="W459" s="297" t="s">
        <v>937</v>
      </c>
      <c r="X459" s="297" t="s">
        <v>937</v>
      </c>
      <c r="Y459" s="297" t="s">
        <v>937</v>
      </c>
      <c r="Z459" s="297" t="s">
        <v>937</v>
      </c>
      <c r="AA459" s="297" t="s">
        <v>937</v>
      </c>
      <c r="AB459" s="297" t="s">
        <v>937</v>
      </c>
      <c r="AC459" s="297" t="s">
        <v>937</v>
      </c>
      <c r="AD459" s="297" t="s">
        <v>937</v>
      </c>
      <c r="AE459" s="297" t="s">
        <v>1153</v>
      </c>
      <c r="AF459" s="357"/>
      <c r="AG459" s="44" t="s">
        <v>9144</v>
      </c>
      <c r="AH459" s="44" t="s">
        <v>1848</v>
      </c>
      <c r="AI459" s="44" t="s">
        <v>7628</v>
      </c>
      <c r="AJ459" s="44" t="s">
        <v>2256</v>
      </c>
      <c r="AK459" s="44" t="s">
        <v>7629</v>
      </c>
      <c r="AL459" s="44" t="s">
        <v>2807</v>
      </c>
      <c r="AM459" s="44" t="s">
        <v>7630</v>
      </c>
      <c r="AN459" s="44" t="s">
        <v>9185</v>
      </c>
      <c r="AO459" s="44" t="s">
        <v>7631</v>
      </c>
      <c r="AP459" s="44" t="s">
        <v>1153</v>
      </c>
      <c r="AQ459" s="44" t="s">
        <v>4145</v>
      </c>
      <c r="AR459" s="44" t="s">
        <v>1153</v>
      </c>
      <c r="AS459" s="44" t="s">
        <v>4145</v>
      </c>
      <c r="AT459" s="44" t="s">
        <v>1153</v>
      </c>
      <c r="AU459" s="44" t="s">
        <v>4145</v>
      </c>
      <c r="AV459" s="44" t="s">
        <v>1153</v>
      </c>
      <c r="AW459" s="44" t="s">
        <v>4145</v>
      </c>
      <c r="AX459" s="44" t="s">
        <v>1153</v>
      </c>
      <c r="AY459" s="44" t="s">
        <v>4145</v>
      </c>
      <c r="AZ459" s="269" t="s">
        <v>781</v>
      </c>
      <c r="BA459" s="336">
        <v>44483</v>
      </c>
      <c r="BB459" s="269" t="s">
        <v>903</v>
      </c>
      <c r="BC459" s="356"/>
      <c r="BD459" s="357"/>
      <c r="BE459" s="357"/>
      <c r="BF459" s="357"/>
      <c r="BG459" s="357"/>
      <c r="BH459" s="280" t="s">
        <v>956</v>
      </c>
      <c r="BI459" s="356"/>
      <c r="BJ459" s="356"/>
      <c r="BO459" s="141" t="s">
        <v>5412</v>
      </c>
      <c r="BP459" s="141" t="s">
        <v>9186</v>
      </c>
      <c r="BQ459" s="141" t="s">
        <v>5413</v>
      </c>
      <c r="BR459" s="141"/>
    </row>
    <row r="460" spans="1:70" ht="90" hidden="1" customHeight="1">
      <c r="A460" s="342" t="s">
        <v>1692</v>
      </c>
      <c r="B460" s="253" t="s">
        <v>1328</v>
      </c>
      <c r="C460" s="336">
        <v>43991</v>
      </c>
      <c r="D460" s="336" t="s">
        <v>4308</v>
      </c>
      <c r="E460" s="441" t="s">
        <v>1061</v>
      </c>
      <c r="F460" s="273" t="s">
        <v>7632</v>
      </c>
      <c r="G460" s="44" t="s">
        <v>1284</v>
      </c>
      <c r="H460" s="44" t="s">
        <v>1285</v>
      </c>
      <c r="I460" s="44" t="s">
        <v>1286</v>
      </c>
      <c r="J460" s="253" t="s">
        <v>1287</v>
      </c>
      <c r="K460" s="345">
        <v>1</v>
      </c>
      <c r="L460" s="829">
        <v>44013</v>
      </c>
      <c r="M460" s="829">
        <v>44073</v>
      </c>
      <c r="N460" s="275">
        <f t="shared" si="15"/>
        <v>9</v>
      </c>
      <c r="O460" s="407">
        <v>0</v>
      </c>
      <c r="P460" s="141" t="s">
        <v>24</v>
      </c>
      <c r="Q460" s="141" t="s">
        <v>1288</v>
      </c>
      <c r="R460" s="44" t="s">
        <v>7633</v>
      </c>
      <c r="S460" s="387">
        <f t="shared" si="14"/>
        <v>342</v>
      </c>
      <c r="T460" s="297"/>
      <c r="U460" s="297"/>
      <c r="V460" s="297" t="s">
        <v>937</v>
      </c>
      <c r="W460" s="297" t="s">
        <v>937</v>
      </c>
      <c r="X460" s="297" t="s">
        <v>937</v>
      </c>
      <c r="Y460" s="297" t="s">
        <v>937</v>
      </c>
      <c r="Z460" s="297" t="s">
        <v>937</v>
      </c>
      <c r="AA460" s="297" t="s">
        <v>937</v>
      </c>
      <c r="AB460" s="297" t="s">
        <v>937</v>
      </c>
      <c r="AC460" s="297" t="s">
        <v>937</v>
      </c>
      <c r="AD460" s="297" t="s">
        <v>937</v>
      </c>
      <c r="AE460" s="297" t="s">
        <v>1153</v>
      </c>
      <c r="AF460" s="357"/>
      <c r="AG460" s="44" t="s">
        <v>9144</v>
      </c>
      <c r="AH460" s="44" t="s">
        <v>1849</v>
      </c>
      <c r="AI460" s="44" t="s">
        <v>7634</v>
      </c>
      <c r="AJ460" s="44" t="s">
        <v>2257</v>
      </c>
      <c r="AK460" s="44" t="s">
        <v>7635</v>
      </c>
      <c r="AL460" s="44" t="s">
        <v>1153</v>
      </c>
      <c r="AM460" s="322" t="s">
        <v>7636</v>
      </c>
      <c r="AN460" s="301" t="s">
        <v>2622</v>
      </c>
      <c r="AO460" s="301" t="s">
        <v>3874</v>
      </c>
      <c r="AP460" s="44" t="s">
        <v>1153</v>
      </c>
      <c r="AQ460" s="301" t="s">
        <v>3874</v>
      </c>
      <c r="AR460" s="301" t="s">
        <v>1153</v>
      </c>
      <c r="AS460" s="301" t="s">
        <v>3874</v>
      </c>
      <c r="AT460" s="301" t="s">
        <v>1153</v>
      </c>
      <c r="AU460" s="301" t="s">
        <v>3874</v>
      </c>
      <c r="AV460" s="301" t="s">
        <v>1153</v>
      </c>
      <c r="AW460" s="301" t="s">
        <v>3874</v>
      </c>
      <c r="AX460" s="301" t="s">
        <v>1153</v>
      </c>
      <c r="AY460" s="301" t="s">
        <v>3874</v>
      </c>
      <c r="AZ460" s="269" t="s">
        <v>957</v>
      </c>
      <c r="BA460" s="336">
        <v>44377</v>
      </c>
      <c r="BB460" s="269" t="s">
        <v>1810</v>
      </c>
      <c r="BC460" s="336">
        <v>44377</v>
      </c>
      <c r="BD460" s="301" t="s">
        <v>2780</v>
      </c>
      <c r="BE460" s="332" t="s">
        <v>9033</v>
      </c>
      <c r="BF460" s="332" t="s">
        <v>1153</v>
      </c>
      <c r="BG460" s="332" t="s">
        <v>1153</v>
      </c>
      <c r="BH460" s="280" t="s">
        <v>4388</v>
      </c>
      <c r="BI460" s="340" t="s">
        <v>2587</v>
      </c>
      <c r="BJ460" s="340" t="s">
        <v>3073</v>
      </c>
      <c r="BO460" s="141" t="s">
        <v>5412</v>
      </c>
      <c r="BP460" s="141" t="s">
        <v>9186</v>
      </c>
      <c r="BQ460" s="141" t="s">
        <v>5413</v>
      </c>
      <c r="BR460" s="141"/>
    </row>
    <row r="461" spans="1:70" ht="90" hidden="1" customHeight="1">
      <c r="A461" s="342" t="s">
        <v>1693</v>
      </c>
      <c r="B461" s="253" t="s">
        <v>1328</v>
      </c>
      <c r="C461" s="336">
        <v>43991</v>
      </c>
      <c r="D461" s="336" t="s">
        <v>4308</v>
      </c>
      <c r="E461" s="441" t="s">
        <v>1062</v>
      </c>
      <c r="F461" s="44" t="s">
        <v>7637</v>
      </c>
      <c r="G461" s="323" t="s">
        <v>1289</v>
      </c>
      <c r="H461" s="44" t="s">
        <v>1290</v>
      </c>
      <c r="I461" s="332" t="s">
        <v>1291</v>
      </c>
      <c r="J461" s="327" t="s">
        <v>314</v>
      </c>
      <c r="K461" s="340">
        <v>1</v>
      </c>
      <c r="L461" s="829">
        <v>44044</v>
      </c>
      <c r="M461" s="829">
        <v>44165</v>
      </c>
      <c r="N461" s="275">
        <f t="shared" si="15"/>
        <v>18</v>
      </c>
      <c r="O461" s="389">
        <v>1</v>
      </c>
      <c r="P461" s="141" t="s">
        <v>48</v>
      </c>
      <c r="Q461" s="141"/>
      <c r="R461" s="396" t="s">
        <v>7638</v>
      </c>
      <c r="S461" s="387">
        <f t="shared" si="14"/>
        <v>386</v>
      </c>
      <c r="T461" s="297"/>
      <c r="U461" s="297"/>
      <c r="V461" s="297" t="s">
        <v>937</v>
      </c>
      <c r="W461" s="297" t="s">
        <v>937</v>
      </c>
      <c r="X461" s="297" t="s">
        <v>937</v>
      </c>
      <c r="Y461" s="297" t="s">
        <v>937</v>
      </c>
      <c r="Z461" s="297" t="s">
        <v>937</v>
      </c>
      <c r="AA461" s="297" t="s">
        <v>937</v>
      </c>
      <c r="AB461" s="297" t="s">
        <v>937</v>
      </c>
      <c r="AC461" s="297" t="s">
        <v>937</v>
      </c>
      <c r="AD461" s="297" t="s">
        <v>937</v>
      </c>
      <c r="AE461" s="297" t="s">
        <v>1153</v>
      </c>
      <c r="AF461" s="357"/>
      <c r="AG461" s="44" t="s">
        <v>9144</v>
      </c>
      <c r="AH461" s="44" t="s">
        <v>1876</v>
      </c>
      <c r="AI461" s="44" t="s">
        <v>7639</v>
      </c>
      <c r="AJ461" s="44" t="s">
        <v>2227</v>
      </c>
      <c r="AK461" s="44" t="s">
        <v>7640</v>
      </c>
      <c r="AL461" s="44" t="s">
        <v>2622</v>
      </c>
      <c r="AM461" s="301" t="s">
        <v>7641</v>
      </c>
      <c r="AN461" s="44" t="s">
        <v>2622</v>
      </c>
      <c r="AO461" s="44" t="s">
        <v>3802</v>
      </c>
      <c r="AP461" s="44" t="s">
        <v>1153</v>
      </c>
      <c r="AQ461" s="44" t="s">
        <v>3802</v>
      </c>
      <c r="AR461" s="44" t="s">
        <v>1153</v>
      </c>
      <c r="AS461" s="44" t="s">
        <v>3802</v>
      </c>
      <c r="AT461" s="44" t="s">
        <v>1153</v>
      </c>
      <c r="AU461" s="44" t="s">
        <v>3802</v>
      </c>
      <c r="AV461" s="44" t="s">
        <v>1153</v>
      </c>
      <c r="AW461" s="44" t="s">
        <v>3802</v>
      </c>
      <c r="AX461" s="44" t="s">
        <v>1153</v>
      </c>
      <c r="AY461" s="44" t="s">
        <v>3802</v>
      </c>
      <c r="AZ461" s="269" t="s">
        <v>902</v>
      </c>
      <c r="BA461" s="336">
        <v>44315</v>
      </c>
      <c r="BB461" s="269" t="s">
        <v>903</v>
      </c>
      <c r="BC461" s="356"/>
      <c r="BD461" s="357"/>
      <c r="BE461" s="357"/>
      <c r="BF461" s="357"/>
      <c r="BG461" s="357"/>
      <c r="BH461" s="280" t="s">
        <v>956</v>
      </c>
      <c r="BI461" s="356"/>
      <c r="BJ461" s="356"/>
      <c r="BO461" s="141" t="s">
        <v>5338</v>
      </c>
      <c r="BP461" s="141" t="s">
        <v>5414</v>
      </c>
      <c r="BQ461" s="141" t="s">
        <v>5415</v>
      </c>
      <c r="BR461" s="141"/>
    </row>
    <row r="462" spans="1:70" ht="90" hidden="1" customHeight="1">
      <c r="A462" s="342" t="s">
        <v>1694</v>
      </c>
      <c r="B462" s="253" t="s">
        <v>1328</v>
      </c>
      <c r="C462" s="336">
        <v>43991</v>
      </c>
      <c r="D462" s="336" t="s">
        <v>4308</v>
      </c>
      <c r="E462" s="441" t="s">
        <v>1062</v>
      </c>
      <c r="F462" s="44" t="s">
        <v>7637</v>
      </c>
      <c r="G462" s="323" t="s">
        <v>1289</v>
      </c>
      <c r="H462" s="44" t="s">
        <v>1290</v>
      </c>
      <c r="I462" s="44" t="s">
        <v>1292</v>
      </c>
      <c r="J462" s="253" t="s">
        <v>1293</v>
      </c>
      <c r="K462" s="345">
        <v>4</v>
      </c>
      <c r="L462" s="829">
        <v>44044</v>
      </c>
      <c r="M462" s="829">
        <v>44165</v>
      </c>
      <c r="N462" s="275">
        <f t="shared" si="15"/>
        <v>18</v>
      </c>
      <c r="O462" s="389">
        <v>4</v>
      </c>
      <c r="P462" s="141" t="s">
        <v>48</v>
      </c>
      <c r="Q462" s="141"/>
      <c r="R462" s="396" t="s">
        <v>7642</v>
      </c>
      <c r="S462" s="387">
        <f t="shared" si="14"/>
        <v>231</v>
      </c>
      <c r="T462" s="297"/>
      <c r="U462" s="297"/>
      <c r="V462" s="297" t="s">
        <v>937</v>
      </c>
      <c r="W462" s="297" t="s">
        <v>937</v>
      </c>
      <c r="X462" s="297" t="s">
        <v>937</v>
      </c>
      <c r="Y462" s="297" t="s">
        <v>937</v>
      </c>
      <c r="Z462" s="297" t="s">
        <v>937</v>
      </c>
      <c r="AA462" s="297" t="s">
        <v>937</v>
      </c>
      <c r="AB462" s="297" t="s">
        <v>937</v>
      </c>
      <c r="AC462" s="297" t="s">
        <v>937</v>
      </c>
      <c r="AD462" s="297" t="s">
        <v>937</v>
      </c>
      <c r="AE462" s="297" t="s">
        <v>1153</v>
      </c>
      <c r="AF462" s="357"/>
      <c r="AG462" s="44" t="s">
        <v>9144</v>
      </c>
      <c r="AH462" s="44" t="s">
        <v>1875</v>
      </c>
      <c r="AI462" s="44" t="s">
        <v>7643</v>
      </c>
      <c r="AJ462" s="44" t="s">
        <v>7644</v>
      </c>
      <c r="AK462" s="44" t="s">
        <v>7645</v>
      </c>
      <c r="AL462" s="44" t="s">
        <v>2622</v>
      </c>
      <c r="AM462" s="435" t="s">
        <v>7646</v>
      </c>
      <c r="AN462" s="44" t="s">
        <v>2622</v>
      </c>
      <c r="AO462" s="44" t="s">
        <v>3802</v>
      </c>
      <c r="AP462" s="44" t="s">
        <v>1153</v>
      </c>
      <c r="AQ462" s="44" t="s">
        <v>3802</v>
      </c>
      <c r="AR462" s="44" t="s">
        <v>1153</v>
      </c>
      <c r="AS462" s="44" t="s">
        <v>3802</v>
      </c>
      <c r="AT462" s="44" t="s">
        <v>1153</v>
      </c>
      <c r="AU462" s="44" t="s">
        <v>3802</v>
      </c>
      <c r="AV462" s="44" t="s">
        <v>1153</v>
      </c>
      <c r="AW462" s="44" t="s">
        <v>3802</v>
      </c>
      <c r="AX462" s="44" t="s">
        <v>1153</v>
      </c>
      <c r="AY462" s="44" t="s">
        <v>3802</v>
      </c>
      <c r="AZ462" s="269" t="s">
        <v>902</v>
      </c>
      <c r="BA462" s="336">
        <v>44330</v>
      </c>
      <c r="BB462" s="269" t="s">
        <v>903</v>
      </c>
      <c r="BC462" s="356"/>
      <c r="BD462" s="357"/>
      <c r="BE462" s="357"/>
      <c r="BF462" s="357"/>
      <c r="BG462" s="357"/>
      <c r="BH462" s="280" t="s">
        <v>956</v>
      </c>
      <c r="BI462" s="356"/>
      <c r="BJ462" s="356"/>
      <c r="BO462" s="141" t="s">
        <v>5338</v>
      </c>
      <c r="BP462" s="141" t="s">
        <v>5414</v>
      </c>
      <c r="BQ462" s="141" t="s">
        <v>5415</v>
      </c>
      <c r="BR462" s="141"/>
    </row>
    <row r="463" spans="1:70" ht="90" hidden="1" customHeight="1">
      <c r="A463" s="342" t="s">
        <v>1695</v>
      </c>
      <c r="B463" s="253" t="s">
        <v>1328</v>
      </c>
      <c r="C463" s="336">
        <v>43991</v>
      </c>
      <c r="D463" s="336" t="s">
        <v>4308</v>
      </c>
      <c r="E463" s="441" t="s">
        <v>1062</v>
      </c>
      <c r="F463" s="44" t="s">
        <v>7637</v>
      </c>
      <c r="G463" s="323" t="s">
        <v>1289</v>
      </c>
      <c r="H463" s="44" t="s">
        <v>1290</v>
      </c>
      <c r="I463" s="332" t="s">
        <v>1294</v>
      </c>
      <c r="J463" s="327" t="s">
        <v>1293</v>
      </c>
      <c r="K463" s="340">
        <v>4</v>
      </c>
      <c r="L463" s="829">
        <v>44044</v>
      </c>
      <c r="M463" s="829">
        <v>44165</v>
      </c>
      <c r="N463" s="275">
        <f t="shared" si="15"/>
        <v>18</v>
      </c>
      <c r="O463" s="389">
        <v>4</v>
      </c>
      <c r="P463" s="141" t="s">
        <v>48</v>
      </c>
      <c r="Q463" s="141"/>
      <c r="R463" s="396" t="s">
        <v>7647</v>
      </c>
      <c r="S463" s="387">
        <f t="shared" si="14"/>
        <v>252</v>
      </c>
      <c r="T463" s="297"/>
      <c r="U463" s="297"/>
      <c r="V463" s="297" t="s">
        <v>937</v>
      </c>
      <c r="W463" s="297" t="s">
        <v>937</v>
      </c>
      <c r="X463" s="297" t="s">
        <v>937</v>
      </c>
      <c r="Y463" s="297" t="s">
        <v>937</v>
      </c>
      <c r="Z463" s="297" t="s">
        <v>937</v>
      </c>
      <c r="AA463" s="297" t="s">
        <v>937</v>
      </c>
      <c r="AB463" s="297" t="s">
        <v>937</v>
      </c>
      <c r="AC463" s="297" t="s">
        <v>937</v>
      </c>
      <c r="AD463" s="297" t="s">
        <v>937</v>
      </c>
      <c r="AE463" s="297" t="s">
        <v>1153</v>
      </c>
      <c r="AF463" s="357"/>
      <c r="AG463" s="44" t="s">
        <v>9144</v>
      </c>
      <c r="AH463" s="44" t="s">
        <v>1877</v>
      </c>
      <c r="AI463" s="44" t="s">
        <v>7648</v>
      </c>
      <c r="AJ463" s="44" t="s">
        <v>2228</v>
      </c>
      <c r="AK463" s="44" t="s">
        <v>7649</v>
      </c>
      <c r="AL463" s="44" t="s">
        <v>2622</v>
      </c>
      <c r="AM463" s="313" t="s">
        <v>7650</v>
      </c>
      <c r="AN463" s="44" t="s">
        <v>2622</v>
      </c>
      <c r="AO463" s="44" t="s">
        <v>3802</v>
      </c>
      <c r="AP463" s="44" t="s">
        <v>1153</v>
      </c>
      <c r="AQ463" s="44" t="s">
        <v>3802</v>
      </c>
      <c r="AR463" s="44" t="s">
        <v>1153</v>
      </c>
      <c r="AS463" s="44" t="s">
        <v>3802</v>
      </c>
      <c r="AT463" s="44" t="s">
        <v>1153</v>
      </c>
      <c r="AU463" s="44" t="s">
        <v>3802</v>
      </c>
      <c r="AV463" s="44" t="s">
        <v>1153</v>
      </c>
      <c r="AW463" s="44" t="s">
        <v>3802</v>
      </c>
      <c r="AX463" s="44" t="s">
        <v>1153</v>
      </c>
      <c r="AY463" s="44" t="s">
        <v>3802</v>
      </c>
      <c r="AZ463" s="269" t="s">
        <v>902</v>
      </c>
      <c r="BA463" s="336">
        <v>44330</v>
      </c>
      <c r="BB463" s="269" t="s">
        <v>903</v>
      </c>
      <c r="BC463" s="356"/>
      <c r="BD463" s="357"/>
      <c r="BE463" s="357"/>
      <c r="BF463" s="357"/>
      <c r="BG463" s="357"/>
      <c r="BH463" s="280" t="s">
        <v>956</v>
      </c>
      <c r="BI463" s="356"/>
      <c r="BJ463" s="356"/>
      <c r="BO463" s="141" t="s">
        <v>5338</v>
      </c>
      <c r="BP463" s="141" t="s">
        <v>5414</v>
      </c>
      <c r="BQ463" s="141" t="s">
        <v>5415</v>
      </c>
      <c r="BR463" s="141"/>
    </row>
    <row r="464" spans="1:70" ht="90" hidden="1" customHeight="1">
      <c r="A464" s="342" t="s">
        <v>1696</v>
      </c>
      <c r="B464" s="253" t="s">
        <v>1328</v>
      </c>
      <c r="C464" s="336">
        <v>43991</v>
      </c>
      <c r="D464" s="336" t="s">
        <v>4308</v>
      </c>
      <c r="E464" s="441" t="s">
        <v>1062</v>
      </c>
      <c r="F464" s="44" t="s">
        <v>7637</v>
      </c>
      <c r="G464" s="323" t="s">
        <v>1289</v>
      </c>
      <c r="H464" s="44" t="s">
        <v>1290</v>
      </c>
      <c r="I464" s="332" t="s">
        <v>1295</v>
      </c>
      <c r="J464" s="327" t="s">
        <v>1296</v>
      </c>
      <c r="K464" s="340">
        <v>2</v>
      </c>
      <c r="L464" s="829">
        <v>44044</v>
      </c>
      <c r="M464" s="829">
        <v>44227</v>
      </c>
      <c r="N464" s="275">
        <f t="shared" si="15"/>
        <v>27</v>
      </c>
      <c r="O464" s="389">
        <v>2</v>
      </c>
      <c r="P464" s="141" t="s">
        <v>48</v>
      </c>
      <c r="Q464" s="141"/>
      <c r="R464" s="44" t="s">
        <v>7651</v>
      </c>
      <c r="S464" s="387">
        <f t="shared" si="14"/>
        <v>365</v>
      </c>
      <c r="T464" s="297"/>
      <c r="U464" s="297"/>
      <c r="V464" s="297" t="s">
        <v>937</v>
      </c>
      <c r="W464" s="297" t="s">
        <v>937</v>
      </c>
      <c r="X464" s="297" t="s">
        <v>937</v>
      </c>
      <c r="Y464" s="297" t="s">
        <v>937</v>
      </c>
      <c r="Z464" s="297" t="s">
        <v>937</v>
      </c>
      <c r="AA464" s="297" t="s">
        <v>937</v>
      </c>
      <c r="AB464" s="297" t="s">
        <v>937</v>
      </c>
      <c r="AC464" s="297" t="s">
        <v>937</v>
      </c>
      <c r="AD464" s="297" t="s">
        <v>937</v>
      </c>
      <c r="AE464" s="297" t="s">
        <v>1153</v>
      </c>
      <c r="AF464" s="357"/>
      <c r="AG464" s="44" t="s">
        <v>9144</v>
      </c>
      <c r="AH464" s="44" t="s">
        <v>1878</v>
      </c>
      <c r="AI464" s="44" t="s">
        <v>7652</v>
      </c>
      <c r="AJ464" s="44" t="s">
        <v>2229</v>
      </c>
      <c r="AK464" s="44" t="s">
        <v>7653</v>
      </c>
      <c r="AL464" s="44" t="s">
        <v>2622</v>
      </c>
      <c r="AM464" s="313" t="s">
        <v>7654</v>
      </c>
      <c r="AN464" s="44" t="s">
        <v>2622</v>
      </c>
      <c r="AO464" s="44" t="s">
        <v>3802</v>
      </c>
      <c r="AP464" s="44" t="s">
        <v>1153</v>
      </c>
      <c r="AQ464" s="44" t="s">
        <v>3802</v>
      </c>
      <c r="AR464" s="44" t="s">
        <v>1153</v>
      </c>
      <c r="AS464" s="44" t="s">
        <v>3802</v>
      </c>
      <c r="AT464" s="44" t="s">
        <v>1153</v>
      </c>
      <c r="AU464" s="44" t="s">
        <v>3802</v>
      </c>
      <c r="AV464" s="44" t="s">
        <v>1153</v>
      </c>
      <c r="AW464" s="44" t="s">
        <v>3802</v>
      </c>
      <c r="AX464" s="44" t="s">
        <v>1153</v>
      </c>
      <c r="AY464" s="44" t="s">
        <v>3802</v>
      </c>
      <c r="AZ464" s="269" t="s">
        <v>781</v>
      </c>
      <c r="BA464" s="336">
        <v>44315</v>
      </c>
      <c r="BB464" s="269" t="s">
        <v>903</v>
      </c>
      <c r="BC464" s="356"/>
      <c r="BD464" s="357"/>
      <c r="BE464" s="357"/>
      <c r="BF464" s="357"/>
      <c r="BG464" s="357"/>
      <c r="BH464" s="280" t="s">
        <v>956</v>
      </c>
      <c r="BI464" s="356"/>
      <c r="BJ464" s="356"/>
      <c r="BO464" s="141" t="s">
        <v>5338</v>
      </c>
      <c r="BP464" s="141" t="s">
        <v>5414</v>
      </c>
      <c r="BQ464" s="141" t="s">
        <v>5415</v>
      </c>
      <c r="BR464" s="141"/>
    </row>
    <row r="465" spans="1:275" ht="90" hidden="1" customHeight="1">
      <c r="A465" s="342" t="s">
        <v>1697</v>
      </c>
      <c r="B465" s="253" t="s">
        <v>1328</v>
      </c>
      <c r="C465" s="336">
        <v>43991</v>
      </c>
      <c r="D465" s="336" t="s">
        <v>4307</v>
      </c>
      <c r="E465" s="441" t="s">
        <v>1063</v>
      </c>
      <c r="F465" s="44" t="s">
        <v>7655</v>
      </c>
      <c r="G465" s="301" t="s">
        <v>1297</v>
      </c>
      <c r="H465" s="44" t="s">
        <v>1298</v>
      </c>
      <c r="I465" s="44" t="s">
        <v>1299</v>
      </c>
      <c r="J465" s="253" t="s">
        <v>1300</v>
      </c>
      <c r="K465" s="340">
        <v>1</v>
      </c>
      <c r="L465" s="829">
        <v>44013</v>
      </c>
      <c r="M465" s="829">
        <v>44378</v>
      </c>
      <c r="N465" s="275">
        <f t="shared" si="15"/>
        <v>53</v>
      </c>
      <c r="O465" s="341">
        <v>1</v>
      </c>
      <c r="P465" s="141" t="s">
        <v>44</v>
      </c>
      <c r="Q465" s="141"/>
      <c r="R465" s="396" t="s">
        <v>7656</v>
      </c>
      <c r="S465" s="387">
        <f t="shared" si="14"/>
        <v>211</v>
      </c>
      <c r="T465" s="297"/>
      <c r="U465" s="297"/>
      <c r="V465" s="297" t="s">
        <v>937</v>
      </c>
      <c r="W465" s="297" t="s">
        <v>937</v>
      </c>
      <c r="X465" s="297" t="s">
        <v>937</v>
      </c>
      <c r="Y465" s="297" t="s">
        <v>937</v>
      </c>
      <c r="Z465" s="297" t="s">
        <v>937</v>
      </c>
      <c r="AA465" s="297" t="s">
        <v>937</v>
      </c>
      <c r="AB465" s="297" t="s">
        <v>937</v>
      </c>
      <c r="AC465" s="297" t="s">
        <v>937</v>
      </c>
      <c r="AD465" s="297" t="s">
        <v>937</v>
      </c>
      <c r="AE465" s="297" t="s">
        <v>1153</v>
      </c>
      <c r="AF465" s="357"/>
      <c r="AG465" s="44" t="s">
        <v>9144</v>
      </c>
      <c r="AH465" s="44" t="s">
        <v>9187</v>
      </c>
      <c r="AI465" s="44" t="s">
        <v>7657</v>
      </c>
      <c r="AJ465" s="44" t="s">
        <v>9188</v>
      </c>
      <c r="AK465" s="44" t="s">
        <v>7658</v>
      </c>
      <c r="AL465" s="44" t="s">
        <v>2808</v>
      </c>
      <c r="AM465" s="44" t="s">
        <v>9189</v>
      </c>
      <c r="AN465" s="44" t="s">
        <v>2622</v>
      </c>
      <c r="AO465" s="44" t="s">
        <v>3802</v>
      </c>
      <c r="AP465" s="44" t="s">
        <v>1153</v>
      </c>
      <c r="AQ465" s="44" t="s">
        <v>4301</v>
      </c>
      <c r="AR465" s="44" t="s">
        <v>1153</v>
      </c>
      <c r="AS465" s="44" t="s">
        <v>4301</v>
      </c>
      <c r="AT465" s="44" t="s">
        <v>1153</v>
      </c>
      <c r="AU465" s="44" t="s">
        <v>4301</v>
      </c>
      <c r="AV465" s="44" t="s">
        <v>1153</v>
      </c>
      <c r="AW465" s="44" t="s">
        <v>4301</v>
      </c>
      <c r="AX465" s="44" t="s">
        <v>1153</v>
      </c>
      <c r="AY465" s="44" t="s">
        <v>4301</v>
      </c>
      <c r="AZ465" s="269" t="s">
        <v>3069</v>
      </c>
      <c r="BA465" s="336">
        <v>44399</v>
      </c>
      <c r="BB465" s="269" t="s">
        <v>903</v>
      </c>
      <c r="BC465" s="356"/>
      <c r="BD465" s="357"/>
      <c r="BE465" s="357"/>
      <c r="BF465" s="357"/>
      <c r="BG465" s="357"/>
      <c r="BH465" s="280" t="s">
        <v>956</v>
      </c>
      <c r="BI465" s="356"/>
      <c r="BJ465" s="356"/>
      <c r="BO465" s="253" t="s">
        <v>5295</v>
      </c>
      <c r="BP465" s="253" t="s">
        <v>5296</v>
      </c>
      <c r="BQ465" s="141" t="s">
        <v>5416</v>
      </c>
      <c r="BR465" s="141"/>
    </row>
    <row r="466" spans="1:275" ht="90" hidden="1" customHeight="1">
      <c r="A466" s="342" t="s">
        <v>1698</v>
      </c>
      <c r="B466" s="253" t="s">
        <v>1328</v>
      </c>
      <c r="C466" s="336">
        <v>43991</v>
      </c>
      <c r="D466" s="336" t="s">
        <v>4307</v>
      </c>
      <c r="E466" s="441" t="s">
        <v>1063</v>
      </c>
      <c r="F466" s="44" t="s">
        <v>7655</v>
      </c>
      <c r="G466" s="301" t="s">
        <v>1297</v>
      </c>
      <c r="H466" s="44" t="s">
        <v>1298</v>
      </c>
      <c r="I466" s="44" t="s">
        <v>1301</v>
      </c>
      <c r="J466" s="253" t="s">
        <v>1302</v>
      </c>
      <c r="K466" s="449">
        <v>1</v>
      </c>
      <c r="L466" s="829">
        <v>44013</v>
      </c>
      <c r="M466" s="829">
        <v>44378</v>
      </c>
      <c r="N466" s="275">
        <f t="shared" si="15"/>
        <v>53</v>
      </c>
      <c r="O466" s="450">
        <v>1</v>
      </c>
      <c r="P466" s="141" t="s">
        <v>44</v>
      </c>
      <c r="Q466" s="141"/>
      <c r="R466" s="396" t="s">
        <v>7659</v>
      </c>
      <c r="S466" s="387">
        <f t="shared" si="14"/>
        <v>204</v>
      </c>
      <c r="T466" s="297"/>
      <c r="U466" s="297"/>
      <c r="V466" s="297" t="s">
        <v>937</v>
      </c>
      <c r="W466" s="297" t="s">
        <v>937</v>
      </c>
      <c r="X466" s="297" t="s">
        <v>937</v>
      </c>
      <c r="Y466" s="297" t="s">
        <v>937</v>
      </c>
      <c r="Z466" s="297" t="s">
        <v>937</v>
      </c>
      <c r="AA466" s="297" t="s">
        <v>937</v>
      </c>
      <c r="AB466" s="297" t="s">
        <v>937</v>
      </c>
      <c r="AC466" s="297" t="s">
        <v>937</v>
      </c>
      <c r="AD466" s="297" t="s">
        <v>937</v>
      </c>
      <c r="AE466" s="297" t="s">
        <v>1153</v>
      </c>
      <c r="AF466" s="357"/>
      <c r="AG466" s="44" t="s">
        <v>9144</v>
      </c>
      <c r="AH466" s="44" t="s">
        <v>1853</v>
      </c>
      <c r="AI466" s="334" t="s">
        <v>7660</v>
      </c>
      <c r="AJ466" s="44" t="s">
        <v>2258</v>
      </c>
      <c r="AK466" s="334" t="s">
        <v>7661</v>
      </c>
      <c r="AL466" s="44" t="s">
        <v>2809</v>
      </c>
      <c r="AM466" s="334" t="s">
        <v>9190</v>
      </c>
      <c r="AN466" s="44" t="s">
        <v>2622</v>
      </c>
      <c r="AO466" s="44" t="s">
        <v>3802</v>
      </c>
      <c r="AP466" s="44" t="s">
        <v>1153</v>
      </c>
      <c r="AQ466" s="44" t="s">
        <v>4301</v>
      </c>
      <c r="AR466" s="44" t="s">
        <v>1153</v>
      </c>
      <c r="AS466" s="44" t="s">
        <v>4301</v>
      </c>
      <c r="AT466" s="44" t="s">
        <v>1153</v>
      </c>
      <c r="AU466" s="44" t="s">
        <v>4301</v>
      </c>
      <c r="AV466" s="44" t="s">
        <v>1153</v>
      </c>
      <c r="AW466" s="44" t="s">
        <v>4301</v>
      </c>
      <c r="AX466" s="44" t="s">
        <v>1153</v>
      </c>
      <c r="AY466" s="44" t="s">
        <v>4301</v>
      </c>
      <c r="AZ466" s="269" t="s">
        <v>3069</v>
      </c>
      <c r="BA466" s="336">
        <v>44396</v>
      </c>
      <c r="BB466" s="269" t="s">
        <v>903</v>
      </c>
      <c r="BC466" s="356"/>
      <c r="BD466" s="357"/>
      <c r="BE466" s="357"/>
      <c r="BF466" s="357"/>
      <c r="BG466" s="357"/>
      <c r="BH466" s="280" t="s">
        <v>956</v>
      </c>
      <c r="BI466" s="356"/>
      <c r="BJ466" s="356"/>
      <c r="BO466" s="253" t="s">
        <v>5295</v>
      </c>
      <c r="BP466" s="253" t="s">
        <v>5296</v>
      </c>
      <c r="BQ466" s="141" t="s">
        <v>5416</v>
      </c>
      <c r="BR466" s="141"/>
    </row>
    <row r="467" spans="1:275" ht="90" hidden="1" customHeight="1">
      <c r="A467" s="342" t="s">
        <v>1699</v>
      </c>
      <c r="B467" s="253" t="s">
        <v>1328</v>
      </c>
      <c r="C467" s="336">
        <v>43991</v>
      </c>
      <c r="D467" s="336" t="s">
        <v>4307</v>
      </c>
      <c r="E467" s="441" t="s">
        <v>1063</v>
      </c>
      <c r="F467" s="44" t="s">
        <v>7655</v>
      </c>
      <c r="G467" s="301" t="s">
        <v>1297</v>
      </c>
      <c r="H467" s="44" t="s">
        <v>1298</v>
      </c>
      <c r="I467" s="44" t="s">
        <v>1303</v>
      </c>
      <c r="J467" s="253" t="s">
        <v>1304</v>
      </c>
      <c r="K467" s="340">
        <v>2</v>
      </c>
      <c r="L467" s="829">
        <v>44013</v>
      </c>
      <c r="M467" s="829">
        <v>44378</v>
      </c>
      <c r="N467" s="275">
        <f t="shared" si="15"/>
        <v>53</v>
      </c>
      <c r="O467" s="341">
        <v>2</v>
      </c>
      <c r="P467" s="141" t="s">
        <v>44</v>
      </c>
      <c r="Q467" s="141"/>
      <c r="R467" s="514" t="s">
        <v>7662</v>
      </c>
      <c r="S467" s="387">
        <f t="shared" si="14"/>
        <v>209</v>
      </c>
      <c r="T467" s="297"/>
      <c r="U467" s="297"/>
      <c r="V467" s="297" t="s">
        <v>937</v>
      </c>
      <c r="W467" s="297" t="s">
        <v>937</v>
      </c>
      <c r="X467" s="297" t="s">
        <v>937</v>
      </c>
      <c r="Y467" s="297" t="s">
        <v>937</v>
      </c>
      <c r="Z467" s="297" t="s">
        <v>937</v>
      </c>
      <c r="AA467" s="297" t="s">
        <v>937</v>
      </c>
      <c r="AB467" s="297" t="s">
        <v>937</v>
      </c>
      <c r="AC467" s="297" t="s">
        <v>937</v>
      </c>
      <c r="AD467" s="297" t="s">
        <v>937</v>
      </c>
      <c r="AE467" s="297" t="s">
        <v>1153</v>
      </c>
      <c r="AF467" s="357"/>
      <c r="AG467" s="44" t="s">
        <v>9144</v>
      </c>
      <c r="AH467" s="44" t="s">
        <v>9191</v>
      </c>
      <c r="AI467" s="44" t="s">
        <v>7663</v>
      </c>
      <c r="AJ467" s="44" t="s">
        <v>9192</v>
      </c>
      <c r="AK467" s="44" t="s">
        <v>7664</v>
      </c>
      <c r="AL467" s="44" t="s">
        <v>9193</v>
      </c>
      <c r="AM467" s="334" t="s">
        <v>9194</v>
      </c>
      <c r="AN467" s="44" t="s">
        <v>2622</v>
      </c>
      <c r="AO467" s="44" t="s">
        <v>3802</v>
      </c>
      <c r="AP467" s="44" t="s">
        <v>1153</v>
      </c>
      <c r="AQ467" s="44" t="s">
        <v>4301</v>
      </c>
      <c r="AR467" s="44" t="s">
        <v>1153</v>
      </c>
      <c r="AS467" s="44" t="s">
        <v>4301</v>
      </c>
      <c r="AT467" s="44" t="s">
        <v>1153</v>
      </c>
      <c r="AU467" s="44" t="s">
        <v>4301</v>
      </c>
      <c r="AV467" s="44" t="s">
        <v>1153</v>
      </c>
      <c r="AW467" s="44" t="s">
        <v>4301</v>
      </c>
      <c r="AX467" s="44" t="s">
        <v>1153</v>
      </c>
      <c r="AY467" s="44" t="s">
        <v>4301</v>
      </c>
      <c r="AZ467" s="269" t="s">
        <v>3069</v>
      </c>
      <c r="BA467" s="336">
        <v>44399</v>
      </c>
      <c r="BB467" s="269" t="s">
        <v>903</v>
      </c>
      <c r="BC467" s="356"/>
      <c r="BD467" s="357"/>
      <c r="BE467" s="357"/>
      <c r="BF467" s="357"/>
      <c r="BG467" s="357"/>
      <c r="BH467" s="280" t="s">
        <v>956</v>
      </c>
      <c r="BI467" s="356"/>
      <c r="BJ467" s="356"/>
      <c r="BO467" s="253" t="s">
        <v>5295</v>
      </c>
      <c r="BP467" s="253" t="s">
        <v>5296</v>
      </c>
      <c r="BQ467" s="141" t="s">
        <v>5416</v>
      </c>
      <c r="BR467" s="141"/>
    </row>
    <row r="468" spans="1:275" ht="90" hidden="1" customHeight="1">
      <c r="A468" s="342" t="s">
        <v>1700</v>
      </c>
      <c r="B468" s="253" t="s">
        <v>1328</v>
      </c>
      <c r="C468" s="336">
        <v>43991</v>
      </c>
      <c r="D468" s="336" t="s">
        <v>4307</v>
      </c>
      <c r="E468" s="441" t="s">
        <v>1063</v>
      </c>
      <c r="F468" s="44" t="s">
        <v>7655</v>
      </c>
      <c r="G468" s="301" t="s">
        <v>1297</v>
      </c>
      <c r="H468" s="44" t="s">
        <v>1298</v>
      </c>
      <c r="I468" s="44" t="s">
        <v>1305</v>
      </c>
      <c r="J468" s="253" t="s">
        <v>1306</v>
      </c>
      <c r="K468" s="340">
        <v>1</v>
      </c>
      <c r="L468" s="829">
        <v>44013</v>
      </c>
      <c r="M468" s="829">
        <v>44378</v>
      </c>
      <c r="N468" s="275">
        <f t="shared" si="15"/>
        <v>53</v>
      </c>
      <c r="O468" s="341">
        <v>1</v>
      </c>
      <c r="P468" s="141" t="s">
        <v>44</v>
      </c>
      <c r="Q468" s="141"/>
      <c r="R468" s="396" t="s">
        <v>7665</v>
      </c>
      <c r="S468" s="387">
        <f t="shared" si="14"/>
        <v>178</v>
      </c>
      <c r="T468" s="297"/>
      <c r="U468" s="297"/>
      <c r="V468" s="297" t="s">
        <v>937</v>
      </c>
      <c r="W468" s="297" t="s">
        <v>937</v>
      </c>
      <c r="X468" s="297" t="s">
        <v>937</v>
      </c>
      <c r="Y468" s="297" t="s">
        <v>937</v>
      </c>
      <c r="Z468" s="297" t="s">
        <v>937</v>
      </c>
      <c r="AA468" s="297" t="s">
        <v>937</v>
      </c>
      <c r="AB468" s="297" t="s">
        <v>937</v>
      </c>
      <c r="AC468" s="297" t="s">
        <v>937</v>
      </c>
      <c r="AD468" s="297" t="s">
        <v>937</v>
      </c>
      <c r="AE468" s="297" t="s">
        <v>1153</v>
      </c>
      <c r="AF468" s="357"/>
      <c r="AG468" s="44" t="s">
        <v>9144</v>
      </c>
      <c r="AH468" s="44" t="s">
        <v>9195</v>
      </c>
      <c r="AI468" s="44" t="s">
        <v>7666</v>
      </c>
      <c r="AJ468" s="44" t="s">
        <v>9195</v>
      </c>
      <c r="AK468" s="44" t="s">
        <v>7667</v>
      </c>
      <c r="AL468" s="44" t="s">
        <v>2810</v>
      </c>
      <c r="AM468" s="334" t="s">
        <v>9196</v>
      </c>
      <c r="AN468" s="44" t="s">
        <v>2622</v>
      </c>
      <c r="AO468" s="44" t="s">
        <v>3802</v>
      </c>
      <c r="AP468" s="44" t="s">
        <v>1153</v>
      </c>
      <c r="AQ468" s="44" t="s">
        <v>4301</v>
      </c>
      <c r="AR468" s="44" t="s">
        <v>1153</v>
      </c>
      <c r="AS468" s="44" t="s">
        <v>4301</v>
      </c>
      <c r="AT468" s="44" t="s">
        <v>1153</v>
      </c>
      <c r="AU468" s="44" t="s">
        <v>4301</v>
      </c>
      <c r="AV468" s="44" t="s">
        <v>1153</v>
      </c>
      <c r="AW468" s="44" t="s">
        <v>4301</v>
      </c>
      <c r="AX468" s="44" t="s">
        <v>1153</v>
      </c>
      <c r="AY468" s="44" t="s">
        <v>4301</v>
      </c>
      <c r="AZ468" s="269" t="s">
        <v>3069</v>
      </c>
      <c r="BA468" s="336">
        <v>44396</v>
      </c>
      <c r="BB468" s="269" t="s">
        <v>903</v>
      </c>
      <c r="BC468" s="356"/>
      <c r="BD468" s="357"/>
      <c r="BE468" s="357"/>
      <c r="BF468" s="357"/>
      <c r="BG468" s="357"/>
      <c r="BH468" s="280" t="s">
        <v>956</v>
      </c>
      <c r="BI468" s="356"/>
      <c r="BJ468" s="356"/>
      <c r="BO468" s="253" t="s">
        <v>5295</v>
      </c>
      <c r="BP468" s="253" t="s">
        <v>5296</v>
      </c>
      <c r="BQ468" s="141" t="s">
        <v>5416</v>
      </c>
      <c r="BR468" s="141"/>
    </row>
    <row r="469" spans="1:275" ht="90" hidden="1" customHeight="1">
      <c r="A469" s="342" t="s">
        <v>1701</v>
      </c>
      <c r="B469" s="253" t="s">
        <v>1328</v>
      </c>
      <c r="C469" s="336">
        <v>43991</v>
      </c>
      <c r="D469" s="336" t="s">
        <v>4307</v>
      </c>
      <c r="E469" s="441" t="s">
        <v>1063</v>
      </c>
      <c r="F469" s="44" t="s">
        <v>7655</v>
      </c>
      <c r="G469" s="301" t="s">
        <v>1297</v>
      </c>
      <c r="H469" s="44" t="s">
        <v>1307</v>
      </c>
      <c r="I469" s="44" t="s">
        <v>1308</v>
      </c>
      <c r="J469" s="253" t="s">
        <v>1309</v>
      </c>
      <c r="K469" s="340">
        <v>4</v>
      </c>
      <c r="L469" s="829">
        <v>44013</v>
      </c>
      <c r="M469" s="829">
        <v>44378</v>
      </c>
      <c r="N469" s="275">
        <f t="shared" si="15"/>
        <v>53</v>
      </c>
      <c r="O469" s="341">
        <v>4</v>
      </c>
      <c r="P469" s="141" t="s">
        <v>44</v>
      </c>
      <c r="Q469" s="141"/>
      <c r="R469" s="396" t="s">
        <v>7668</v>
      </c>
      <c r="S469" s="387">
        <f t="shared" si="14"/>
        <v>187</v>
      </c>
      <c r="T469" s="297"/>
      <c r="U469" s="297"/>
      <c r="V469" s="297" t="s">
        <v>937</v>
      </c>
      <c r="W469" s="297" t="s">
        <v>937</v>
      </c>
      <c r="X469" s="297" t="s">
        <v>937</v>
      </c>
      <c r="Y469" s="297" t="s">
        <v>937</v>
      </c>
      <c r="Z469" s="297" t="s">
        <v>937</v>
      </c>
      <c r="AA469" s="297" t="s">
        <v>937</v>
      </c>
      <c r="AB469" s="297" t="s">
        <v>937</v>
      </c>
      <c r="AC469" s="297" t="s">
        <v>937</v>
      </c>
      <c r="AD469" s="297" t="s">
        <v>937</v>
      </c>
      <c r="AE469" s="297" t="s">
        <v>1153</v>
      </c>
      <c r="AF469" s="357"/>
      <c r="AG469" s="44" t="s">
        <v>9144</v>
      </c>
      <c r="AH469" s="44" t="s">
        <v>9197</v>
      </c>
      <c r="AI469" s="44" t="s">
        <v>7669</v>
      </c>
      <c r="AJ469" s="44" t="s">
        <v>2259</v>
      </c>
      <c r="AK469" s="44" t="s">
        <v>7670</v>
      </c>
      <c r="AL469" s="44" t="s">
        <v>9198</v>
      </c>
      <c r="AM469" s="44" t="s">
        <v>9199</v>
      </c>
      <c r="AN469" s="44" t="s">
        <v>2622</v>
      </c>
      <c r="AO469" s="44" t="s">
        <v>3802</v>
      </c>
      <c r="AP469" s="44" t="s">
        <v>1153</v>
      </c>
      <c r="AQ469" s="44" t="s">
        <v>4301</v>
      </c>
      <c r="AR469" s="44" t="s">
        <v>1153</v>
      </c>
      <c r="AS469" s="44" t="s">
        <v>4301</v>
      </c>
      <c r="AT469" s="44" t="s">
        <v>1153</v>
      </c>
      <c r="AU469" s="44" t="s">
        <v>4301</v>
      </c>
      <c r="AV469" s="44" t="s">
        <v>1153</v>
      </c>
      <c r="AW469" s="44" t="s">
        <v>4301</v>
      </c>
      <c r="AX469" s="44" t="s">
        <v>1153</v>
      </c>
      <c r="AY469" s="44" t="s">
        <v>4301</v>
      </c>
      <c r="AZ469" s="269" t="s">
        <v>3069</v>
      </c>
      <c r="BA469" s="336">
        <v>44393</v>
      </c>
      <c r="BB469" s="269" t="s">
        <v>903</v>
      </c>
      <c r="BC469" s="356"/>
      <c r="BD469" s="357"/>
      <c r="BE469" s="357"/>
      <c r="BF469" s="357"/>
      <c r="BG469" s="357"/>
      <c r="BH469" s="280" t="s">
        <v>956</v>
      </c>
      <c r="BI469" s="356"/>
      <c r="BJ469" s="356"/>
      <c r="BO469" s="253" t="s">
        <v>5295</v>
      </c>
      <c r="BP469" s="253" t="s">
        <v>5296</v>
      </c>
      <c r="BQ469" s="141" t="s">
        <v>5416</v>
      </c>
      <c r="BR469" s="141"/>
    </row>
    <row r="470" spans="1:275" ht="90" hidden="1" customHeight="1">
      <c r="A470" s="342" t="s">
        <v>1702</v>
      </c>
      <c r="B470" s="253" t="s">
        <v>1328</v>
      </c>
      <c r="C470" s="336">
        <v>43991</v>
      </c>
      <c r="D470" s="336" t="s">
        <v>4307</v>
      </c>
      <c r="E470" s="441" t="s">
        <v>1063</v>
      </c>
      <c r="F470" s="44" t="s">
        <v>7655</v>
      </c>
      <c r="G470" s="301" t="s">
        <v>1297</v>
      </c>
      <c r="H470" s="141" t="s">
        <v>1307</v>
      </c>
      <c r="I470" s="44" t="s">
        <v>1310</v>
      </c>
      <c r="J470" s="253" t="s">
        <v>1309</v>
      </c>
      <c r="K470" s="451">
        <v>4</v>
      </c>
      <c r="L470" s="829">
        <v>44013</v>
      </c>
      <c r="M470" s="829">
        <v>44378</v>
      </c>
      <c r="N470" s="275">
        <f t="shared" si="15"/>
        <v>53</v>
      </c>
      <c r="O470" s="452">
        <v>4</v>
      </c>
      <c r="P470" s="141" t="s">
        <v>44</v>
      </c>
      <c r="Q470" s="141"/>
      <c r="R470" s="514" t="s">
        <v>7671</v>
      </c>
      <c r="S470" s="387">
        <f t="shared" si="14"/>
        <v>187</v>
      </c>
      <c r="T470" s="297"/>
      <c r="U470" s="297"/>
      <c r="V470" s="297" t="s">
        <v>937</v>
      </c>
      <c r="W470" s="297" t="s">
        <v>937</v>
      </c>
      <c r="X470" s="297" t="s">
        <v>937</v>
      </c>
      <c r="Y470" s="297" t="s">
        <v>937</v>
      </c>
      <c r="Z470" s="297" t="s">
        <v>937</v>
      </c>
      <c r="AA470" s="297" t="s">
        <v>937</v>
      </c>
      <c r="AB470" s="297" t="s">
        <v>937</v>
      </c>
      <c r="AC470" s="297" t="s">
        <v>937</v>
      </c>
      <c r="AD470" s="297" t="s">
        <v>937</v>
      </c>
      <c r="AE470" s="297" t="s">
        <v>1153</v>
      </c>
      <c r="AF470" s="357"/>
      <c r="AG470" s="44" t="s">
        <v>9144</v>
      </c>
      <c r="AH470" s="44" t="s">
        <v>1854</v>
      </c>
      <c r="AI470" s="44" t="s">
        <v>7672</v>
      </c>
      <c r="AJ470" s="44" t="s">
        <v>9200</v>
      </c>
      <c r="AK470" s="44" t="s">
        <v>7673</v>
      </c>
      <c r="AL470" s="44" t="s">
        <v>9201</v>
      </c>
      <c r="AM470" s="44" t="s">
        <v>9202</v>
      </c>
      <c r="AN470" s="44" t="s">
        <v>2622</v>
      </c>
      <c r="AO470" s="44" t="s">
        <v>3802</v>
      </c>
      <c r="AP470" s="44" t="s">
        <v>1153</v>
      </c>
      <c r="AQ470" s="44" t="s">
        <v>4301</v>
      </c>
      <c r="AR470" s="44" t="s">
        <v>1153</v>
      </c>
      <c r="AS470" s="44" t="s">
        <v>4301</v>
      </c>
      <c r="AT470" s="44" t="s">
        <v>1153</v>
      </c>
      <c r="AU470" s="44" t="s">
        <v>4301</v>
      </c>
      <c r="AV470" s="44" t="s">
        <v>1153</v>
      </c>
      <c r="AW470" s="44" t="s">
        <v>4301</v>
      </c>
      <c r="AX470" s="44" t="s">
        <v>1153</v>
      </c>
      <c r="AY470" s="44" t="s">
        <v>4301</v>
      </c>
      <c r="AZ470" s="269" t="s">
        <v>3069</v>
      </c>
      <c r="BA470" s="336">
        <v>44393</v>
      </c>
      <c r="BB470" s="269" t="s">
        <v>903</v>
      </c>
      <c r="BC470" s="356"/>
      <c r="BD470" s="357"/>
      <c r="BE470" s="357"/>
      <c r="BF470" s="357"/>
      <c r="BG470" s="357"/>
      <c r="BH470" s="280" t="s">
        <v>956</v>
      </c>
      <c r="BI470" s="356"/>
      <c r="BJ470" s="356"/>
      <c r="BO470" s="253" t="s">
        <v>5295</v>
      </c>
      <c r="BP470" s="253" t="s">
        <v>5296</v>
      </c>
      <c r="BQ470" s="141" t="s">
        <v>5416</v>
      </c>
      <c r="BR470" s="141"/>
    </row>
    <row r="471" spans="1:275" ht="90" hidden="1" customHeight="1">
      <c r="A471" s="342" t="s">
        <v>1703</v>
      </c>
      <c r="B471" s="253" t="s">
        <v>1328</v>
      </c>
      <c r="C471" s="336">
        <v>43991</v>
      </c>
      <c r="D471" s="328" t="s">
        <v>4405</v>
      </c>
      <c r="E471" s="441" t="s">
        <v>1064</v>
      </c>
      <c r="F471" s="44" t="s">
        <v>7674</v>
      </c>
      <c r="G471" s="442" t="s">
        <v>1311</v>
      </c>
      <c r="H471" s="273" t="s">
        <v>1199</v>
      </c>
      <c r="I471" s="273" t="s">
        <v>1200</v>
      </c>
      <c r="J471" s="271" t="s">
        <v>1201</v>
      </c>
      <c r="K471" s="340">
        <v>3</v>
      </c>
      <c r="L471" s="829">
        <v>44044</v>
      </c>
      <c r="M471" s="829">
        <v>44196</v>
      </c>
      <c r="N471" s="275">
        <f t="shared" si="15"/>
        <v>22</v>
      </c>
      <c r="O471" s="389">
        <v>3</v>
      </c>
      <c r="P471" s="141" t="s">
        <v>1134</v>
      </c>
      <c r="Q471" s="141" t="s">
        <v>60</v>
      </c>
      <c r="R471" s="396" t="s">
        <v>7619</v>
      </c>
      <c r="S471" s="387">
        <f t="shared" si="14"/>
        <v>344</v>
      </c>
      <c r="T471" s="297"/>
      <c r="U471" s="297"/>
      <c r="V471" s="297" t="s">
        <v>937</v>
      </c>
      <c r="W471" s="297" t="s">
        <v>937</v>
      </c>
      <c r="X471" s="297" t="s">
        <v>937</v>
      </c>
      <c r="Y471" s="297" t="s">
        <v>937</v>
      </c>
      <c r="Z471" s="297" t="s">
        <v>937</v>
      </c>
      <c r="AA471" s="297" t="s">
        <v>937</v>
      </c>
      <c r="AB471" s="297" t="s">
        <v>937</v>
      </c>
      <c r="AC471" s="297" t="s">
        <v>937</v>
      </c>
      <c r="AD471" s="297" t="s">
        <v>937</v>
      </c>
      <c r="AE471" s="297" t="s">
        <v>1153</v>
      </c>
      <c r="AF471" s="357"/>
      <c r="AG471" s="44" t="s">
        <v>9144</v>
      </c>
      <c r="AH471" s="44" t="s">
        <v>1836</v>
      </c>
      <c r="AI471" s="44" t="s">
        <v>7473</v>
      </c>
      <c r="AJ471" s="44" t="s">
        <v>9147</v>
      </c>
      <c r="AK471" s="44" t="s">
        <v>7474</v>
      </c>
      <c r="AL471" s="44" t="s">
        <v>2622</v>
      </c>
      <c r="AM471" s="44" t="s">
        <v>3656</v>
      </c>
      <c r="AN471" s="44" t="s">
        <v>2622</v>
      </c>
      <c r="AO471" s="44" t="s">
        <v>3656</v>
      </c>
      <c r="AP471" s="44" t="s">
        <v>1153</v>
      </c>
      <c r="AQ471" s="44" t="s">
        <v>3656</v>
      </c>
      <c r="AR471" s="44" t="s">
        <v>1153</v>
      </c>
      <c r="AS471" s="44" t="s">
        <v>3656</v>
      </c>
      <c r="AT471" s="44" t="s">
        <v>1153</v>
      </c>
      <c r="AU471" s="44" t="s">
        <v>3656</v>
      </c>
      <c r="AV471" s="44" t="s">
        <v>1153</v>
      </c>
      <c r="AW471" s="44" t="s">
        <v>3656</v>
      </c>
      <c r="AX471" s="44" t="s">
        <v>1153</v>
      </c>
      <c r="AY471" s="44" t="s">
        <v>3656</v>
      </c>
      <c r="AZ471" s="269" t="s">
        <v>781</v>
      </c>
      <c r="BA471" s="336">
        <v>44211</v>
      </c>
      <c r="BB471" s="269" t="s">
        <v>903</v>
      </c>
      <c r="BC471" s="356"/>
      <c r="BD471" s="357"/>
      <c r="BE471" s="357"/>
      <c r="BF471" s="357"/>
      <c r="BG471" s="357"/>
      <c r="BH471" s="280" t="s">
        <v>956</v>
      </c>
      <c r="BI471" s="356"/>
      <c r="BJ471" s="356"/>
      <c r="BO471" s="253" t="s">
        <v>5275</v>
      </c>
      <c r="BP471" s="141" t="s">
        <v>5406</v>
      </c>
      <c r="BQ471" s="141" t="s">
        <v>5417</v>
      </c>
      <c r="BR471" s="141"/>
    </row>
    <row r="472" spans="1:275" ht="90" hidden="1" customHeight="1">
      <c r="A472" s="342" t="s">
        <v>1704</v>
      </c>
      <c r="B472" s="253" t="s">
        <v>1328</v>
      </c>
      <c r="C472" s="336">
        <v>43991</v>
      </c>
      <c r="D472" s="328" t="s">
        <v>4405</v>
      </c>
      <c r="E472" s="441" t="s">
        <v>1064</v>
      </c>
      <c r="F472" s="44" t="s">
        <v>7674</v>
      </c>
      <c r="G472" s="442" t="s">
        <v>1311</v>
      </c>
      <c r="H472" s="273" t="s">
        <v>1199</v>
      </c>
      <c r="I472" s="442" t="s">
        <v>1273</v>
      </c>
      <c r="J472" s="271" t="s">
        <v>1274</v>
      </c>
      <c r="K472" s="340">
        <v>1</v>
      </c>
      <c r="L472" s="829">
        <v>44044</v>
      </c>
      <c r="M472" s="829">
        <v>44438</v>
      </c>
      <c r="N472" s="275">
        <f t="shared" si="15"/>
        <v>5</v>
      </c>
      <c r="O472" s="389">
        <v>1</v>
      </c>
      <c r="P472" s="141" t="s">
        <v>60</v>
      </c>
      <c r="Q472" s="141" t="s">
        <v>1275</v>
      </c>
      <c r="R472" s="396" t="s">
        <v>7614</v>
      </c>
      <c r="S472" s="387">
        <f t="shared" si="14"/>
        <v>112</v>
      </c>
      <c r="T472" s="297"/>
      <c r="U472" s="297"/>
      <c r="V472" s="297" t="s">
        <v>937</v>
      </c>
      <c r="W472" s="297" t="s">
        <v>937</v>
      </c>
      <c r="X472" s="297" t="s">
        <v>937</v>
      </c>
      <c r="Y472" s="297" t="s">
        <v>937</v>
      </c>
      <c r="Z472" s="297" t="s">
        <v>937</v>
      </c>
      <c r="AA472" s="297" t="s">
        <v>937</v>
      </c>
      <c r="AB472" s="297" t="s">
        <v>937</v>
      </c>
      <c r="AC472" s="297" t="s">
        <v>937</v>
      </c>
      <c r="AD472" s="297" t="s">
        <v>937</v>
      </c>
      <c r="AE472" s="297" t="s">
        <v>1153</v>
      </c>
      <c r="AF472" s="297" t="s">
        <v>1153</v>
      </c>
      <c r="AG472" s="44" t="s">
        <v>9144</v>
      </c>
      <c r="AH472" s="44" t="s">
        <v>9183</v>
      </c>
      <c r="AI472" s="44" t="s">
        <v>7615</v>
      </c>
      <c r="AJ472" s="44" t="s">
        <v>2232</v>
      </c>
      <c r="AK472" s="44" t="s">
        <v>7616</v>
      </c>
      <c r="AL472" s="44" t="s">
        <v>9184</v>
      </c>
      <c r="AM472" s="44" t="s">
        <v>7675</v>
      </c>
      <c r="AN472" s="44" t="s">
        <v>2622</v>
      </c>
      <c r="AO472" s="44" t="s">
        <v>3802</v>
      </c>
      <c r="AP472" s="44" t="s">
        <v>1153</v>
      </c>
      <c r="AQ472" s="44" t="s">
        <v>4301</v>
      </c>
      <c r="AR472" s="44" t="s">
        <v>1153</v>
      </c>
      <c r="AS472" s="44" t="s">
        <v>4301</v>
      </c>
      <c r="AT472" s="44" t="s">
        <v>1153</v>
      </c>
      <c r="AU472" s="44" t="s">
        <v>4301</v>
      </c>
      <c r="AV472" s="44" t="s">
        <v>1153</v>
      </c>
      <c r="AW472" s="44" t="s">
        <v>4301</v>
      </c>
      <c r="AX472" s="44" t="s">
        <v>1153</v>
      </c>
      <c r="AY472" s="44" t="s">
        <v>4301</v>
      </c>
      <c r="AZ472" s="269" t="s">
        <v>3069</v>
      </c>
      <c r="BA472" s="336">
        <v>44384</v>
      </c>
      <c r="BB472" s="269" t="s">
        <v>903</v>
      </c>
      <c r="BC472" s="356"/>
      <c r="BD472" s="357"/>
      <c r="BE472" s="357"/>
      <c r="BF472" s="357"/>
      <c r="BG472" s="357"/>
      <c r="BH472" s="280" t="s">
        <v>956</v>
      </c>
      <c r="BI472" s="356"/>
      <c r="BJ472" s="356"/>
      <c r="BO472" s="253" t="s">
        <v>5275</v>
      </c>
      <c r="BP472" s="141" t="s">
        <v>5406</v>
      </c>
      <c r="BQ472" s="141" t="s">
        <v>5417</v>
      </c>
      <c r="BR472" s="141"/>
    </row>
    <row r="473" spans="1:275" ht="90" hidden="1" customHeight="1">
      <c r="A473" s="342" t="s">
        <v>1705</v>
      </c>
      <c r="B473" s="253" t="s">
        <v>1328</v>
      </c>
      <c r="C473" s="336">
        <v>43991</v>
      </c>
      <c r="D473" s="328" t="s">
        <v>4405</v>
      </c>
      <c r="E473" s="441" t="s">
        <v>1022</v>
      </c>
      <c r="F473" s="44" t="s">
        <v>7676</v>
      </c>
      <c r="G473" s="442" t="s">
        <v>1312</v>
      </c>
      <c r="H473" s="442" t="s">
        <v>1313</v>
      </c>
      <c r="I473" s="442" t="s">
        <v>1314</v>
      </c>
      <c r="J473" s="401" t="s">
        <v>1315</v>
      </c>
      <c r="K473" s="423">
        <v>2</v>
      </c>
      <c r="L473" s="829">
        <v>44040</v>
      </c>
      <c r="M473" s="829">
        <v>44196</v>
      </c>
      <c r="N473" s="275">
        <f t="shared" si="15"/>
        <v>23</v>
      </c>
      <c r="O473" s="389">
        <v>2</v>
      </c>
      <c r="P473" s="141" t="s">
        <v>158</v>
      </c>
      <c r="Q473" s="141" t="s">
        <v>1316</v>
      </c>
      <c r="R473" s="396" t="s">
        <v>7677</v>
      </c>
      <c r="S473" s="387">
        <f t="shared" si="14"/>
        <v>355</v>
      </c>
      <c r="T473" s="297"/>
      <c r="U473" s="297"/>
      <c r="V473" s="297" t="s">
        <v>937</v>
      </c>
      <c r="W473" s="297" t="s">
        <v>937</v>
      </c>
      <c r="X473" s="297" t="s">
        <v>937</v>
      </c>
      <c r="Y473" s="297" t="s">
        <v>937</v>
      </c>
      <c r="Z473" s="297" t="s">
        <v>937</v>
      </c>
      <c r="AA473" s="297" t="s">
        <v>937</v>
      </c>
      <c r="AB473" s="297" t="s">
        <v>937</v>
      </c>
      <c r="AC473" s="297" t="s">
        <v>937</v>
      </c>
      <c r="AD473" s="297" t="s">
        <v>937</v>
      </c>
      <c r="AE473" s="297" t="s">
        <v>1153</v>
      </c>
      <c r="AF473" s="357"/>
      <c r="AG473" s="44" t="s">
        <v>9144</v>
      </c>
      <c r="AH473" s="44" t="s">
        <v>9203</v>
      </c>
      <c r="AI473" s="44" t="s">
        <v>7678</v>
      </c>
      <c r="AJ473" s="44" t="s">
        <v>2239</v>
      </c>
      <c r="AK473" s="334" t="s">
        <v>7679</v>
      </c>
      <c r="AL473" s="44" t="s">
        <v>2622</v>
      </c>
      <c r="AM473" s="44" t="s">
        <v>3656</v>
      </c>
      <c r="AN473" s="44" t="s">
        <v>2622</v>
      </c>
      <c r="AO473" s="44" t="s">
        <v>3656</v>
      </c>
      <c r="AP473" s="44" t="s">
        <v>1153</v>
      </c>
      <c r="AQ473" s="44" t="s">
        <v>3656</v>
      </c>
      <c r="AR473" s="44" t="s">
        <v>1153</v>
      </c>
      <c r="AS473" s="44" t="s">
        <v>3656</v>
      </c>
      <c r="AT473" s="44" t="s">
        <v>1153</v>
      </c>
      <c r="AU473" s="44" t="s">
        <v>3656</v>
      </c>
      <c r="AV473" s="44" t="s">
        <v>1153</v>
      </c>
      <c r="AW473" s="44" t="s">
        <v>3656</v>
      </c>
      <c r="AX473" s="44" t="s">
        <v>1153</v>
      </c>
      <c r="AY473" s="44" t="s">
        <v>3656</v>
      </c>
      <c r="AZ473" s="269" t="s">
        <v>781</v>
      </c>
      <c r="BA473" s="336">
        <v>44215</v>
      </c>
      <c r="BB473" s="269" t="s">
        <v>903</v>
      </c>
      <c r="BC473" s="356"/>
      <c r="BD473" s="357"/>
      <c r="BE473" s="357"/>
      <c r="BF473" s="357"/>
      <c r="BG473" s="357"/>
      <c r="BH473" s="280" t="s">
        <v>956</v>
      </c>
      <c r="BI473" s="356"/>
      <c r="BJ473" s="356"/>
      <c r="BO473" s="141" t="s">
        <v>5418</v>
      </c>
      <c r="BP473" s="141" t="s">
        <v>5419</v>
      </c>
      <c r="BQ473" s="141"/>
      <c r="BR473" s="141"/>
    </row>
    <row r="474" spans="1:275" ht="90" hidden="1" customHeight="1">
      <c r="A474" s="268" t="s">
        <v>1706</v>
      </c>
      <c r="B474" s="271" t="s">
        <v>1328</v>
      </c>
      <c r="C474" s="283">
        <v>43991</v>
      </c>
      <c r="D474" s="336" t="s">
        <v>4308</v>
      </c>
      <c r="E474" s="443" t="s">
        <v>1024</v>
      </c>
      <c r="F474" s="273" t="s">
        <v>7680</v>
      </c>
      <c r="G474" s="323" t="s">
        <v>1317</v>
      </c>
      <c r="H474" s="323" t="s">
        <v>1318</v>
      </c>
      <c r="I474" s="323" t="s">
        <v>1319</v>
      </c>
      <c r="J474" s="432" t="s">
        <v>1246</v>
      </c>
      <c r="K474" s="426">
        <v>1</v>
      </c>
      <c r="L474" s="830">
        <v>44046</v>
      </c>
      <c r="M474" s="830">
        <v>44439</v>
      </c>
      <c r="N474" s="275">
        <f t="shared" si="15"/>
        <v>5</v>
      </c>
      <c r="O474" s="391">
        <v>1</v>
      </c>
      <c r="P474" s="141" t="s">
        <v>116</v>
      </c>
      <c r="Q474" s="141" t="s">
        <v>60</v>
      </c>
      <c r="R474" s="396" t="s">
        <v>7681</v>
      </c>
      <c r="S474" s="387">
        <f t="shared" si="14"/>
        <v>179</v>
      </c>
      <c r="T474" s="297"/>
      <c r="U474" s="297"/>
      <c r="V474" s="297" t="s">
        <v>937</v>
      </c>
      <c r="W474" s="297" t="s">
        <v>937</v>
      </c>
      <c r="X474" s="297" t="s">
        <v>937</v>
      </c>
      <c r="Y474" s="297" t="s">
        <v>937</v>
      </c>
      <c r="Z474" s="297" t="s">
        <v>937</v>
      </c>
      <c r="AA474" s="297" t="s">
        <v>937</v>
      </c>
      <c r="AB474" s="297" t="s">
        <v>937</v>
      </c>
      <c r="AC474" s="297" t="s">
        <v>937</v>
      </c>
      <c r="AD474" s="297" t="s">
        <v>937</v>
      </c>
      <c r="AE474" s="297" t="s">
        <v>1153</v>
      </c>
      <c r="AF474" s="357"/>
      <c r="AG474" s="44" t="s">
        <v>9144</v>
      </c>
      <c r="AH474" s="44" t="s">
        <v>1841</v>
      </c>
      <c r="AI474" s="44" t="s">
        <v>7682</v>
      </c>
      <c r="AJ474" s="44" t="s">
        <v>2237</v>
      </c>
      <c r="AK474" s="44" t="s">
        <v>7683</v>
      </c>
      <c r="AL474" s="44" t="s">
        <v>2639</v>
      </c>
      <c r="AM474" s="44" t="s">
        <v>7684</v>
      </c>
      <c r="AN474" s="44" t="s">
        <v>4007</v>
      </c>
      <c r="AO474" s="44" t="s">
        <v>7685</v>
      </c>
      <c r="AP474" s="44" t="s">
        <v>1153</v>
      </c>
      <c r="AQ474" s="44" t="s">
        <v>4145</v>
      </c>
      <c r="AR474" s="44" t="s">
        <v>1153</v>
      </c>
      <c r="AS474" s="44" t="s">
        <v>4145</v>
      </c>
      <c r="AT474" s="44" t="s">
        <v>1153</v>
      </c>
      <c r="AU474" s="44" t="s">
        <v>4145</v>
      </c>
      <c r="AV474" s="44" t="s">
        <v>1153</v>
      </c>
      <c r="AW474" s="44" t="s">
        <v>4145</v>
      </c>
      <c r="AX474" s="44" t="s">
        <v>1153</v>
      </c>
      <c r="AY474" s="44" t="s">
        <v>4145</v>
      </c>
      <c r="AZ474" s="269" t="s">
        <v>781</v>
      </c>
      <c r="BA474" s="336">
        <v>44482</v>
      </c>
      <c r="BB474" s="269" t="s">
        <v>903</v>
      </c>
      <c r="BC474" s="356"/>
      <c r="BD474" s="357"/>
      <c r="BE474" s="357"/>
      <c r="BF474" s="357"/>
      <c r="BG474" s="357"/>
      <c r="BH474" s="280" t="s">
        <v>956</v>
      </c>
      <c r="BI474" s="356"/>
      <c r="BJ474" s="356"/>
      <c r="BO474" s="141" t="s">
        <v>5420</v>
      </c>
      <c r="BP474" s="141" t="s">
        <v>5421</v>
      </c>
      <c r="BQ474" s="141"/>
      <c r="BR474" s="141"/>
    </row>
    <row r="475" spans="1:275" ht="90" hidden="1" customHeight="1">
      <c r="A475" s="268" t="s">
        <v>1707</v>
      </c>
      <c r="B475" s="271" t="s">
        <v>1328</v>
      </c>
      <c r="C475" s="283">
        <v>43991</v>
      </c>
      <c r="D475" s="336" t="s">
        <v>4308</v>
      </c>
      <c r="E475" s="443" t="s">
        <v>1024</v>
      </c>
      <c r="F475" s="273" t="s">
        <v>7680</v>
      </c>
      <c r="G475" s="323" t="s">
        <v>1317</v>
      </c>
      <c r="H475" s="323" t="s">
        <v>1318</v>
      </c>
      <c r="I475" s="323" t="s">
        <v>1320</v>
      </c>
      <c r="J475" s="432" t="s">
        <v>1321</v>
      </c>
      <c r="K475" s="426">
        <v>1</v>
      </c>
      <c r="L475" s="830">
        <v>44046</v>
      </c>
      <c r="M475" s="830">
        <v>44439</v>
      </c>
      <c r="N475" s="275">
        <f t="shared" si="15"/>
        <v>5</v>
      </c>
      <c r="O475" s="391">
        <v>1</v>
      </c>
      <c r="P475" s="141" t="s">
        <v>202</v>
      </c>
      <c r="Q475" s="141"/>
      <c r="R475" s="44" t="s">
        <v>7686</v>
      </c>
      <c r="S475" s="387">
        <f t="shared" si="14"/>
        <v>131</v>
      </c>
      <c r="T475" s="297"/>
      <c r="U475" s="297"/>
      <c r="V475" s="297" t="s">
        <v>937</v>
      </c>
      <c r="W475" s="297" t="s">
        <v>937</v>
      </c>
      <c r="X475" s="297" t="s">
        <v>937</v>
      </c>
      <c r="Y475" s="297" t="s">
        <v>937</v>
      </c>
      <c r="Z475" s="297" t="s">
        <v>937</v>
      </c>
      <c r="AA475" s="297" t="s">
        <v>937</v>
      </c>
      <c r="AB475" s="297" t="s">
        <v>937</v>
      </c>
      <c r="AC475" s="297" t="s">
        <v>937</v>
      </c>
      <c r="AD475" s="297" t="s">
        <v>937</v>
      </c>
      <c r="AE475" s="297" t="s">
        <v>1153</v>
      </c>
      <c r="AF475" s="357"/>
      <c r="AG475" s="44" t="s">
        <v>9144</v>
      </c>
      <c r="AH475" s="44" t="s">
        <v>1837</v>
      </c>
      <c r="AI475" s="44" t="s">
        <v>7687</v>
      </c>
      <c r="AJ475" s="44" t="s">
        <v>7688</v>
      </c>
      <c r="AK475" s="44" t="s">
        <v>7689</v>
      </c>
      <c r="AL475" s="44" t="s">
        <v>2736</v>
      </c>
      <c r="AM475" s="44" t="s">
        <v>9204</v>
      </c>
      <c r="AN475" s="44" t="s">
        <v>7690</v>
      </c>
      <c r="AO475" s="44" t="s">
        <v>7691</v>
      </c>
      <c r="AP475" s="44" t="s">
        <v>1153</v>
      </c>
      <c r="AQ475" s="44" t="s">
        <v>4145</v>
      </c>
      <c r="AR475" s="44" t="s">
        <v>1153</v>
      </c>
      <c r="AS475" s="44" t="s">
        <v>4145</v>
      </c>
      <c r="AT475" s="44" t="s">
        <v>1153</v>
      </c>
      <c r="AU475" s="44" t="s">
        <v>4145</v>
      </c>
      <c r="AV475" s="44" t="s">
        <v>1153</v>
      </c>
      <c r="AW475" s="44" t="s">
        <v>4145</v>
      </c>
      <c r="AX475" s="44" t="s">
        <v>1153</v>
      </c>
      <c r="AY475" s="44" t="s">
        <v>4145</v>
      </c>
      <c r="AZ475" s="269" t="s">
        <v>781</v>
      </c>
      <c r="BA475" s="336">
        <v>44476</v>
      </c>
      <c r="BB475" s="269" t="s">
        <v>903</v>
      </c>
      <c r="BC475" s="356"/>
      <c r="BD475" s="357"/>
      <c r="BE475" s="357"/>
      <c r="BF475" s="357"/>
      <c r="BG475" s="357"/>
      <c r="BH475" s="280" t="s">
        <v>956</v>
      </c>
      <c r="BI475" s="356"/>
      <c r="BJ475" s="356"/>
      <c r="BO475" s="141" t="s">
        <v>5420</v>
      </c>
      <c r="BP475" s="141" t="s">
        <v>5421</v>
      </c>
      <c r="BQ475" s="141"/>
      <c r="BR475" s="141"/>
    </row>
    <row r="476" spans="1:275" s="298" customFormat="1" ht="90" hidden="1" customHeight="1">
      <c r="A476" s="342" t="s">
        <v>1708</v>
      </c>
      <c r="B476" s="253" t="s">
        <v>1328</v>
      </c>
      <c r="C476" s="336">
        <v>43991</v>
      </c>
      <c r="D476" s="336" t="s">
        <v>4308</v>
      </c>
      <c r="E476" s="441" t="s">
        <v>1024</v>
      </c>
      <c r="F476" s="44" t="s">
        <v>7692</v>
      </c>
      <c r="G476" s="442" t="s">
        <v>1317</v>
      </c>
      <c r="H476" s="442" t="s">
        <v>1318</v>
      </c>
      <c r="I476" s="442" t="s">
        <v>1322</v>
      </c>
      <c r="J476" s="401" t="s">
        <v>1323</v>
      </c>
      <c r="K476" s="423">
        <v>1</v>
      </c>
      <c r="L476" s="829">
        <v>44039</v>
      </c>
      <c r="M476" s="829">
        <v>44196</v>
      </c>
      <c r="N476" s="275">
        <f t="shared" si="15"/>
        <v>23</v>
      </c>
      <c r="O476" s="389">
        <v>1</v>
      </c>
      <c r="P476" s="141" t="s">
        <v>116</v>
      </c>
      <c r="Q476" s="141" t="s">
        <v>60</v>
      </c>
      <c r="R476" s="44" t="s">
        <v>7693</v>
      </c>
      <c r="S476" s="387">
        <f t="shared" si="14"/>
        <v>350</v>
      </c>
      <c r="T476" s="297"/>
      <c r="U476" s="297"/>
      <c r="V476" s="297" t="s">
        <v>937</v>
      </c>
      <c r="W476" s="297" t="s">
        <v>937</v>
      </c>
      <c r="X476" s="297" t="s">
        <v>937</v>
      </c>
      <c r="Y476" s="297" t="s">
        <v>937</v>
      </c>
      <c r="Z476" s="297" t="s">
        <v>937</v>
      </c>
      <c r="AA476" s="297" t="s">
        <v>937</v>
      </c>
      <c r="AB476" s="297" t="s">
        <v>937</v>
      </c>
      <c r="AC476" s="297" t="s">
        <v>937</v>
      </c>
      <c r="AD476" s="297" t="s">
        <v>937</v>
      </c>
      <c r="AE476" s="297" t="s">
        <v>1153</v>
      </c>
      <c r="AF476" s="357"/>
      <c r="AG476" s="44" t="s">
        <v>9144</v>
      </c>
      <c r="AH476" s="44" t="s">
        <v>1842</v>
      </c>
      <c r="AI476" s="44" t="s">
        <v>7694</v>
      </c>
      <c r="AJ476" s="44" t="s">
        <v>2238</v>
      </c>
      <c r="AK476" s="44" t="s">
        <v>7695</v>
      </c>
      <c r="AL476" s="44" t="s">
        <v>2622</v>
      </c>
      <c r="AM476" s="44" t="s">
        <v>3656</v>
      </c>
      <c r="AN476" s="44" t="s">
        <v>2622</v>
      </c>
      <c r="AO476" s="44" t="s">
        <v>3656</v>
      </c>
      <c r="AP476" s="44" t="s">
        <v>1153</v>
      </c>
      <c r="AQ476" s="44" t="s">
        <v>3656</v>
      </c>
      <c r="AR476" s="44" t="s">
        <v>1153</v>
      </c>
      <c r="AS476" s="44" t="s">
        <v>3656</v>
      </c>
      <c r="AT476" s="44" t="s">
        <v>1153</v>
      </c>
      <c r="AU476" s="44" t="s">
        <v>3656</v>
      </c>
      <c r="AV476" s="44" t="s">
        <v>1153</v>
      </c>
      <c r="AW476" s="44" t="s">
        <v>3656</v>
      </c>
      <c r="AX476" s="44" t="s">
        <v>1153</v>
      </c>
      <c r="AY476" s="44" t="s">
        <v>3656</v>
      </c>
      <c r="AZ476" s="269" t="s">
        <v>781</v>
      </c>
      <c r="BA476" s="328">
        <v>44215</v>
      </c>
      <c r="BB476" s="269" t="s">
        <v>903</v>
      </c>
      <c r="BC476" s="356"/>
      <c r="BD476" s="357"/>
      <c r="BE476" s="357"/>
      <c r="BF476" s="357"/>
      <c r="BG476" s="357"/>
      <c r="BH476" s="280" t="s">
        <v>956</v>
      </c>
      <c r="BI476" s="356"/>
      <c r="BJ476" s="356"/>
      <c r="BK476" s="189"/>
      <c r="BL476" s="189"/>
      <c r="BM476" s="189"/>
      <c r="BN476" s="189"/>
      <c r="BO476" s="141" t="s">
        <v>5420</v>
      </c>
      <c r="BP476" s="141" t="s">
        <v>5421</v>
      </c>
      <c r="BQ476" s="141"/>
      <c r="BR476" s="253"/>
      <c r="BS476" s="189"/>
      <c r="BT476" s="189"/>
      <c r="BU476" s="189"/>
      <c r="BV476" s="189"/>
      <c r="BW476" s="189"/>
      <c r="BX476" s="189"/>
      <c r="BY476" s="189"/>
      <c r="BZ476" s="189"/>
      <c r="CA476" s="189"/>
      <c r="CB476" s="189"/>
      <c r="CC476" s="189"/>
      <c r="CD476" s="189"/>
      <c r="CE476" s="189"/>
      <c r="CF476" s="189"/>
      <c r="CG476" s="189"/>
      <c r="CH476" s="189"/>
      <c r="CI476" s="189"/>
      <c r="CJ476" s="189"/>
      <c r="CK476" s="189"/>
      <c r="CL476" s="189"/>
      <c r="CM476" s="189"/>
      <c r="CN476" s="189"/>
      <c r="CO476" s="189"/>
      <c r="CP476" s="189"/>
      <c r="CQ476" s="189"/>
      <c r="CR476" s="189"/>
      <c r="CS476" s="189"/>
      <c r="CT476" s="189"/>
      <c r="CU476" s="189"/>
      <c r="CV476" s="189"/>
      <c r="CW476" s="189"/>
      <c r="CX476" s="189"/>
      <c r="CY476" s="189"/>
      <c r="CZ476" s="189"/>
      <c r="DA476" s="189"/>
      <c r="DB476" s="189"/>
      <c r="DC476" s="189"/>
      <c r="DD476" s="189"/>
      <c r="DE476" s="189"/>
      <c r="DF476" s="189"/>
      <c r="DG476" s="189"/>
      <c r="DH476" s="189"/>
      <c r="DI476" s="189"/>
      <c r="DJ476" s="189"/>
      <c r="DK476" s="189"/>
      <c r="DL476" s="189"/>
      <c r="DM476" s="189"/>
      <c r="DN476" s="189"/>
      <c r="DO476" s="189"/>
      <c r="DP476" s="189"/>
      <c r="DQ476" s="189"/>
      <c r="DR476" s="189"/>
      <c r="DS476" s="189"/>
      <c r="DT476" s="189"/>
      <c r="DU476" s="189"/>
      <c r="DV476" s="189"/>
      <c r="DW476" s="189"/>
      <c r="DX476" s="189"/>
      <c r="DY476" s="189"/>
      <c r="DZ476" s="189"/>
      <c r="EA476" s="189"/>
      <c r="EB476" s="189"/>
      <c r="EC476" s="189"/>
      <c r="ED476" s="189"/>
      <c r="EE476" s="189"/>
      <c r="EF476" s="189"/>
      <c r="EG476" s="189"/>
      <c r="EH476" s="189"/>
      <c r="EI476" s="189"/>
      <c r="EJ476" s="189"/>
      <c r="EK476" s="189"/>
      <c r="EL476" s="189"/>
      <c r="EM476" s="189"/>
      <c r="EN476" s="189"/>
      <c r="EO476" s="189"/>
      <c r="EP476" s="189"/>
      <c r="EQ476" s="189"/>
      <c r="ER476" s="189"/>
      <c r="ES476" s="189"/>
      <c r="ET476" s="189"/>
      <c r="EU476" s="189"/>
      <c r="EV476" s="189"/>
      <c r="EW476" s="189"/>
      <c r="EX476" s="189"/>
      <c r="EY476" s="189"/>
      <c r="EZ476" s="189"/>
      <c r="FA476" s="189"/>
      <c r="FB476" s="189"/>
      <c r="FC476" s="189"/>
      <c r="FD476" s="189"/>
      <c r="FE476" s="189"/>
      <c r="FF476" s="189"/>
      <c r="FG476" s="189"/>
      <c r="FH476" s="189"/>
      <c r="FI476" s="189"/>
      <c r="FJ476" s="189"/>
      <c r="FK476" s="189"/>
      <c r="FL476" s="189"/>
      <c r="FM476" s="189"/>
      <c r="FN476" s="189"/>
      <c r="FO476" s="189"/>
      <c r="FP476" s="189"/>
      <c r="FQ476" s="189"/>
      <c r="FR476" s="189"/>
      <c r="FS476" s="189"/>
      <c r="FT476" s="189"/>
      <c r="FU476" s="189"/>
      <c r="FV476" s="189"/>
      <c r="FW476" s="189"/>
      <c r="FX476" s="189"/>
      <c r="FY476" s="189"/>
      <c r="FZ476" s="189"/>
      <c r="GA476" s="189"/>
      <c r="GB476" s="189"/>
      <c r="GC476" s="189"/>
      <c r="GD476" s="189"/>
      <c r="GE476" s="189"/>
      <c r="GF476" s="189"/>
      <c r="GG476" s="189"/>
      <c r="GH476" s="189"/>
      <c r="GI476" s="189"/>
      <c r="GJ476" s="189"/>
      <c r="GK476" s="189"/>
      <c r="GL476" s="189"/>
      <c r="GM476" s="189"/>
      <c r="GN476" s="189"/>
      <c r="GO476" s="189"/>
      <c r="GP476" s="189"/>
      <c r="GQ476" s="189"/>
      <c r="GR476" s="189"/>
      <c r="GS476" s="189"/>
      <c r="GT476" s="189"/>
      <c r="GU476" s="189"/>
      <c r="GV476" s="189"/>
      <c r="GW476" s="189"/>
      <c r="GX476" s="189"/>
      <c r="GY476" s="189"/>
      <c r="GZ476" s="189"/>
      <c r="HA476" s="189"/>
      <c r="HB476" s="189"/>
      <c r="HC476" s="189"/>
      <c r="HD476" s="189"/>
      <c r="HE476" s="189"/>
      <c r="HF476" s="189"/>
      <c r="HG476" s="189"/>
      <c r="HH476" s="189"/>
      <c r="HI476" s="189"/>
      <c r="HJ476" s="189"/>
      <c r="HK476" s="189"/>
      <c r="HL476" s="189"/>
      <c r="HM476" s="189"/>
      <c r="HN476" s="189"/>
      <c r="HO476" s="189"/>
      <c r="HP476" s="189"/>
      <c r="HQ476" s="189"/>
      <c r="HR476" s="189"/>
      <c r="HS476" s="189"/>
      <c r="HT476" s="189"/>
      <c r="HU476" s="189"/>
      <c r="HV476" s="189"/>
      <c r="HW476" s="189"/>
      <c r="HX476" s="189"/>
      <c r="HY476" s="189"/>
      <c r="HZ476" s="189"/>
      <c r="IA476" s="189"/>
      <c r="IB476" s="189"/>
      <c r="IC476" s="189"/>
      <c r="ID476" s="189"/>
      <c r="IE476" s="189"/>
      <c r="IF476" s="189"/>
      <c r="IG476" s="189"/>
      <c r="IH476" s="189"/>
      <c r="II476" s="189"/>
      <c r="IJ476" s="189"/>
      <c r="IK476" s="189"/>
      <c r="IL476" s="189"/>
      <c r="IM476" s="189"/>
      <c r="IN476" s="189"/>
      <c r="IO476" s="189"/>
      <c r="IP476" s="189"/>
      <c r="IQ476" s="189"/>
      <c r="IR476" s="189"/>
      <c r="IS476" s="189"/>
      <c r="IT476" s="189"/>
      <c r="IU476" s="189"/>
      <c r="IV476" s="189"/>
      <c r="IW476" s="189"/>
      <c r="IX476" s="189"/>
      <c r="IY476" s="189"/>
      <c r="IZ476" s="189"/>
      <c r="JA476" s="189"/>
      <c r="JB476" s="189"/>
      <c r="JC476" s="189"/>
      <c r="JD476" s="189"/>
      <c r="JE476" s="189"/>
      <c r="JF476" s="189"/>
      <c r="JG476" s="189"/>
      <c r="JH476" s="189"/>
      <c r="JI476" s="189"/>
      <c r="JJ476" s="189"/>
      <c r="JK476" s="189"/>
      <c r="JL476" s="189"/>
      <c r="JM476" s="189"/>
      <c r="JN476" s="189"/>
      <c r="JO476" s="189"/>
    </row>
    <row r="477" spans="1:275" s="298" customFormat="1" ht="90" hidden="1" customHeight="1">
      <c r="A477" s="268" t="s">
        <v>1709</v>
      </c>
      <c r="B477" s="271" t="s">
        <v>1325</v>
      </c>
      <c r="C477" s="270">
        <v>43630</v>
      </c>
      <c r="D477" s="328" t="s">
        <v>4308</v>
      </c>
      <c r="E477" s="268" t="s">
        <v>1023</v>
      </c>
      <c r="F477" s="344" t="s">
        <v>7048</v>
      </c>
      <c r="G477" s="273" t="s">
        <v>699</v>
      </c>
      <c r="H477" s="273" t="s">
        <v>1344</v>
      </c>
      <c r="I477" s="273" t="s">
        <v>7696</v>
      </c>
      <c r="J477" s="271" t="s">
        <v>207</v>
      </c>
      <c r="K477" s="267">
        <v>2</v>
      </c>
      <c r="L477" s="830">
        <v>44062</v>
      </c>
      <c r="M477" s="830">
        <v>44438</v>
      </c>
      <c r="N477" s="275">
        <f t="shared" si="15"/>
        <v>2</v>
      </c>
      <c r="O477" s="391">
        <v>2</v>
      </c>
      <c r="P477" s="402" t="s">
        <v>24</v>
      </c>
      <c r="Q477" s="402"/>
      <c r="R477" s="44" t="s">
        <v>7697</v>
      </c>
      <c r="S477" s="387">
        <f t="shared" si="14"/>
        <v>249</v>
      </c>
      <c r="T477" s="402"/>
      <c r="U477" s="402"/>
      <c r="V477" s="402" t="s">
        <v>937</v>
      </c>
      <c r="W477" s="402" t="s">
        <v>937</v>
      </c>
      <c r="X477" s="402" t="s">
        <v>937</v>
      </c>
      <c r="Y477" s="402" t="s">
        <v>937</v>
      </c>
      <c r="Z477" s="402" t="s">
        <v>937</v>
      </c>
      <c r="AA477" s="44" t="s">
        <v>937</v>
      </c>
      <c r="AB477" s="44" t="s">
        <v>936</v>
      </c>
      <c r="AC477" s="297" t="s">
        <v>937</v>
      </c>
      <c r="AD477" s="297" t="s">
        <v>937</v>
      </c>
      <c r="AE477" s="297" t="s">
        <v>937</v>
      </c>
      <c r="AF477" s="297" t="s">
        <v>937</v>
      </c>
      <c r="AG477" s="297" t="s">
        <v>937</v>
      </c>
      <c r="AH477" s="44" t="s">
        <v>1850</v>
      </c>
      <c r="AI477" s="44" t="s">
        <v>7698</v>
      </c>
      <c r="AJ477" s="44" t="s">
        <v>2260</v>
      </c>
      <c r="AK477" s="44" t="s">
        <v>7699</v>
      </c>
      <c r="AL477" s="44" t="s">
        <v>2811</v>
      </c>
      <c r="AM477" s="44" t="s">
        <v>7700</v>
      </c>
      <c r="AN477" s="44" t="s">
        <v>4031</v>
      </c>
      <c r="AO477" s="44" t="s">
        <v>7701</v>
      </c>
      <c r="AP477" s="44" t="s">
        <v>1153</v>
      </c>
      <c r="AQ477" s="44" t="s">
        <v>4145</v>
      </c>
      <c r="AR477" s="44" t="s">
        <v>1153</v>
      </c>
      <c r="AS477" s="44" t="s">
        <v>4145</v>
      </c>
      <c r="AT477" s="44" t="s">
        <v>1153</v>
      </c>
      <c r="AU477" s="44" t="s">
        <v>4145</v>
      </c>
      <c r="AV477" s="44" t="s">
        <v>1153</v>
      </c>
      <c r="AW477" s="44" t="s">
        <v>4145</v>
      </c>
      <c r="AX477" s="44" t="s">
        <v>1153</v>
      </c>
      <c r="AY477" s="44" t="s">
        <v>4145</v>
      </c>
      <c r="AZ477" s="269" t="s">
        <v>781</v>
      </c>
      <c r="BA477" s="336">
        <v>44496</v>
      </c>
      <c r="BB477" s="269" t="s">
        <v>903</v>
      </c>
      <c r="BC477" s="340"/>
      <c r="BD477" s="332"/>
      <c r="BE477" s="332"/>
      <c r="BF477" s="332"/>
      <c r="BG477" s="332"/>
      <c r="BH477" s="280" t="s">
        <v>956</v>
      </c>
      <c r="BI477" s="340"/>
      <c r="BJ477" s="340"/>
      <c r="BO477" s="141" t="s">
        <v>5338</v>
      </c>
      <c r="BP477" s="405" t="s">
        <v>5341</v>
      </c>
      <c r="BQ477" s="405" t="s">
        <v>24</v>
      </c>
      <c r="BR477" s="327"/>
    </row>
    <row r="478" spans="1:275" ht="90" hidden="1" customHeight="1">
      <c r="A478" s="268" t="s">
        <v>2124</v>
      </c>
      <c r="B478" s="271" t="s">
        <v>2198</v>
      </c>
      <c r="C478" s="283">
        <v>44109</v>
      </c>
      <c r="D478" s="283" t="s">
        <v>4308</v>
      </c>
      <c r="E478" s="453" t="s">
        <v>1020</v>
      </c>
      <c r="F478" s="322" t="s">
        <v>7702</v>
      </c>
      <c r="G478" s="322" t="s">
        <v>1893</v>
      </c>
      <c r="H478" s="322" t="s">
        <v>1894</v>
      </c>
      <c r="I478" s="322" t="s">
        <v>1895</v>
      </c>
      <c r="J478" s="432" t="s">
        <v>1896</v>
      </c>
      <c r="K478" s="454">
        <v>12</v>
      </c>
      <c r="L478" s="835">
        <v>44228</v>
      </c>
      <c r="M478" s="835">
        <v>44561</v>
      </c>
      <c r="N478" s="275">
        <f t="shared" si="15"/>
        <v>48</v>
      </c>
      <c r="O478" s="346">
        <v>6</v>
      </c>
      <c r="P478" s="253" t="s">
        <v>112</v>
      </c>
      <c r="Q478" s="253"/>
      <c r="R478" s="334" t="s">
        <v>7703</v>
      </c>
      <c r="S478" s="387">
        <f t="shared" si="14"/>
        <v>380</v>
      </c>
      <c r="T478" s="297" t="s">
        <v>937</v>
      </c>
      <c r="U478" s="297" t="s">
        <v>937</v>
      </c>
      <c r="V478" s="327" t="s">
        <v>937</v>
      </c>
      <c r="W478" s="327" t="s">
        <v>937</v>
      </c>
      <c r="X478" s="327" t="s">
        <v>937</v>
      </c>
      <c r="Y478" s="327" t="s">
        <v>937</v>
      </c>
      <c r="Z478" s="327" t="s">
        <v>937</v>
      </c>
      <c r="AA478" s="327" t="s">
        <v>937</v>
      </c>
      <c r="AB478" s="327" t="s">
        <v>937</v>
      </c>
      <c r="AC478" s="327" t="s">
        <v>937</v>
      </c>
      <c r="AD478" s="327" t="s">
        <v>937</v>
      </c>
      <c r="AE478" s="327" t="s">
        <v>937</v>
      </c>
      <c r="AF478" s="327" t="s">
        <v>937</v>
      </c>
      <c r="AG478" s="327" t="s">
        <v>937</v>
      </c>
      <c r="AH478" s="327" t="s">
        <v>937</v>
      </c>
      <c r="AI478" s="44" t="s">
        <v>2210</v>
      </c>
      <c r="AJ478" s="44" t="s">
        <v>2274</v>
      </c>
      <c r="AK478" s="44" t="s">
        <v>7704</v>
      </c>
      <c r="AL478" s="273" t="s">
        <v>2657</v>
      </c>
      <c r="AM478" s="44" t="s">
        <v>7705</v>
      </c>
      <c r="AN478" s="44" t="s">
        <v>4070</v>
      </c>
      <c r="AO478" s="44" t="s">
        <v>7706</v>
      </c>
      <c r="AP478" s="44" t="s">
        <v>1153</v>
      </c>
      <c r="AQ478" s="44" t="s">
        <v>7707</v>
      </c>
      <c r="AR478" s="44" t="s">
        <v>1153</v>
      </c>
      <c r="AS478" s="44" t="s">
        <v>4305</v>
      </c>
      <c r="AT478" s="44" t="s">
        <v>1153</v>
      </c>
      <c r="AU478" s="44" t="s">
        <v>4305</v>
      </c>
      <c r="AV478" s="44" t="s">
        <v>1153</v>
      </c>
      <c r="AW478" s="44" t="s">
        <v>4305</v>
      </c>
      <c r="AX478" s="44" t="s">
        <v>1153</v>
      </c>
      <c r="AY478" s="44" t="s">
        <v>4305</v>
      </c>
      <c r="AZ478" s="269" t="s">
        <v>1330</v>
      </c>
      <c r="BA478" s="336">
        <v>44529</v>
      </c>
      <c r="BB478" s="269" t="s">
        <v>1810</v>
      </c>
      <c r="BC478" s="336">
        <v>44529</v>
      </c>
      <c r="BD478" s="301" t="s">
        <v>4178</v>
      </c>
      <c r="BE478" s="332" t="s">
        <v>5207</v>
      </c>
      <c r="BF478" s="332" t="s">
        <v>1153</v>
      </c>
      <c r="BG478" s="332" t="s">
        <v>1153</v>
      </c>
      <c r="BH478" s="280" t="s">
        <v>4388</v>
      </c>
      <c r="BI478" s="340" t="s">
        <v>1153</v>
      </c>
      <c r="BJ478" s="340" t="s">
        <v>2124</v>
      </c>
      <c r="BO478" s="280" t="s">
        <v>5422</v>
      </c>
      <c r="BP478" s="253" t="s">
        <v>5423</v>
      </c>
      <c r="BQ478" s="327" t="s">
        <v>5424</v>
      </c>
      <c r="BR478" s="253" t="s">
        <v>5425</v>
      </c>
    </row>
    <row r="479" spans="1:275" ht="90" hidden="1" customHeight="1">
      <c r="A479" s="268" t="s">
        <v>2124</v>
      </c>
      <c r="B479" s="271" t="s">
        <v>2198</v>
      </c>
      <c r="C479" s="283">
        <v>44109</v>
      </c>
      <c r="D479" s="283" t="s">
        <v>4308</v>
      </c>
      <c r="E479" s="453" t="s">
        <v>1020</v>
      </c>
      <c r="F479" s="322" t="s">
        <v>7702</v>
      </c>
      <c r="G479" s="322" t="s">
        <v>1893</v>
      </c>
      <c r="H479" s="322" t="s">
        <v>1894</v>
      </c>
      <c r="I479" s="322" t="s">
        <v>1895</v>
      </c>
      <c r="J479" s="432" t="s">
        <v>1896</v>
      </c>
      <c r="K479" s="454">
        <v>12</v>
      </c>
      <c r="L479" s="835">
        <v>44228</v>
      </c>
      <c r="M479" s="835">
        <v>44648</v>
      </c>
      <c r="N479" s="275">
        <f t="shared" si="15"/>
        <v>8</v>
      </c>
      <c r="O479" s="343">
        <v>12</v>
      </c>
      <c r="P479" s="271" t="s">
        <v>2199</v>
      </c>
      <c r="Q479" s="253"/>
      <c r="R479" s="44" t="s">
        <v>7708</v>
      </c>
      <c r="S479" s="387">
        <f t="shared" si="14"/>
        <v>245</v>
      </c>
      <c r="T479" s="327"/>
      <c r="U479" s="327"/>
      <c r="V479" s="327" t="s">
        <v>937</v>
      </c>
      <c r="W479" s="327" t="s">
        <v>937</v>
      </c>
      <c r="X479" s="327" t="s">
        <v>937</v>
      </c>
      <c r="Y479" s="327" t="s">
        <v>937</v>
      </c>
      <c r="Z479" s="327" t="s">
        <v>937</v>
      </c>
      <c r="AA479" s="327" t="s">
        <v>937</v>
      </c>
      <c r="AB479" s="327" t="s">
        <v>937</v>
      </c>
      <c r="AC479" s="327" t="s">
        <v>937</v>
      </c>
      <c r="AD479" s="327" t="s">
        <v>937</v>
      </c>
      <c r="AE479" s="327" t="s">
        <v>937</v>
      </c>
      <c r="AF479" s="327" t="s">
        <v>937</v>
      </c>
      <c r="AG479" s="327" t="s">
        <v>937</v>
      </c>
      <c r="AH479" s="327" t="s">
        <v>937</v>
      </c>
      <c r="AI479" s="44" t="s">
        <v>2210</v>
      </c>
      <c r="AJ479" s="44" t="s">
        <v>2274</v>
      </c>
      <c r="AK479" s="44" t="s">
        <v>7704</v>
      </c>
      <c r="AL479" s="273" t="s">
        <v>2657</v>
      </c>
      <c r="AM479" s="44" t="s">
        <v>7705</v>
      </c>
      <c r="AN479" s="44" t="s">
        <v>4070</v>
      </c>
      <c r="AO479" s="44" t="s">
        <v>7706</v>
      </c>
      <c r="AP479" s="44" t="s">
        <v>4189</v>
      </c>
      <c r="AQ479" s="44" t="s">
        <v>7709</v>
      </c>
      <c r="AR479" s="44" t="s">
        <v>4311</v>
      </c>
      <c r="AS479" s="44" t="s">
        <v>7710</v>
      </c>
      <c r="AT479" s="44" t="s">
        <v>1153</v>
      </c>
      <c r="AU479" s="44" t="s">
        <v>4921</v>
      </c>
      <c r="AV479" s="44" t="s">
        <v>1153</v>
      </c>
      <c r="AW479" s="44" t="s">
        <v>4921</v>
      </c>
      <c r="AX479" s="44" t="s">
        <v>1153</v>
      </c>
      <c r="AY479" s="44" t="s">
        <v>4921</v>
      </c>
      <c r="AZ479" s="269" t="s">
        <v>781</v>
      </c>
      <c r="BA479" s="336">
        <v>44652</v>
      </c>
      <c r="BB479" s="269" t="s">
        <v>903</v>
      </c>
      <c r="BC479" s="356"/>
      <c r="BD479" s="357"/>
      <c r="BE479" s="357"/>
      <c r="BF479" s="357"/>
      <c r="BG479" s="357"/>
      <c r="BH479" s="280" t="s">
        <v>956</v>
      </c>
      <c r="BI479" s="356"/>
      <c r="BJ479" s="356"/>
      <c r="BO479" s="280" t="s">
        <v>5422</v>
      </c>
      <c r="BP479" s="253" t="s">
        <v>5423</v>
      </c>
      <c r="BQ479" s="327" t="s">
        <v>5424</v>
      </c>
      <c r="BR479" s="253" t="s">
        <v>5425</v>
      </c>
    </row>
    <row r="480" spans="1:275" ht="90" hidden="1" customHeight="1">
      <c r="A480" s="268" t="s">
        <v>2125</v>
      </c>
      <c r="B480" s="271" t="s">
        <v>2198</v>
      </c>
      <c r="C480" s="283">
        <v>44109</v>
      </c>
      <c r="D480" s="283" t="s">
        <v>4308</v>
      </c>
      <c r="E480" s="453" t="s">
        <v>1020</v>
      </c>
      <c r="F480" s="322" t="s">
        <v>7702</v>
      </c>
      <c r="G480" s="322" t="s">
        <v>1893</v>
      </c>
      <c r="H480" s="322" t="s">
        <v>1897</v>
      </c>
      <c r="I480" s="322" t="s">
        <v>1898</v>
      </c>
      <c r="J480" s="432" t="s">
        <v>1899</v>
      </c>
      <c r="K480" s="454">
        <v>5</v>
      </c>
      <c r="L480" s="835">
        <v>44197</v>
      </c>
      <c r="M480" s="835">
        <v>44561</v>
      </c>
      <c r="N480" s="275">
        <f t="shared" si="15"/>
        <v>52</v>
      </c>
      <c r="O480" s="343">
        <v>5</v>
      </c>
      <c r="P480" s="253" t="s">
        <v>2199</v>
      </c>
      <c r="Q480" s="253"/>
      <c r="R480" s="44" t="s">
        <v>7711</v>
      </c>
      <c r="S480" s="387">
        <f t="shared" si="14"/>
        <v>278</v>
      </c>
      <c r="T480" s="327"/>
      <c r="U480" s="327"/>
      <c r="V480" s="327" t="s">
        <v>937</v>
      </c>
      <c r="W480" s="327" t="s">
        <v>937</v>
      </c>
      <c r="X480" s="327" t="s">
        <v>937</v>
      </c>
      <c r="Y480" s="327" t="s">
        <v>937</v>
      </c>
      <c r="Z480" s="327" t="s">
        <v>937</v>
      </c>
      <c r="AA480" s="327" t="s">
        <v>937</v>
      </c>
      <c r="AB480" s="327" t="s">
        <v>937</v>
      </c>
      <c r="AC480" s="327" t="s">
        <v>937</v>
      </c>
      <c r="AD480" s="327" t="s">
        <v>937</v>
      </c>
      <c r="AE480" s="327" t="s">
        <v>937</v>
      </c>
      <c r="AF480" s="327" t="s">
        <v>937</v>
      </c>
      <c r="AG480" s="327" t="s">
        <v>937</v>
      </c>
      <c r="AH480" s="327" t="s">
        <v>937</v>
      </c>
      <c r="AI480" s="44" t="s">
        <v>2210</v>
      </c>
      <c r="AJ480" s="44" t="s">
        <v>2275</v>
      </c>
      <c r="AK480" s="44" t="s">
        <v>7712</v>
      </c>
      <c r="AL480" s="273" t="s">
        <v>2658</v>
      </c>
      <c r="AM480" s="44" t="s">
        <v>7713</v>
      </c>
      <c r="AN480" s="44" t="s">
        <v>4071</v>
      </c>
      <c r="AO480" s="334" t="s">
        <v>7714</v>
      </c>
      <c r="AP480" s="44" t="s">
        <v>9205</v>
      </c>
      <c r="AQ480" s="334" t="s">
        <v>7715</v>
      </c>
      <c r="AR480" s="44" t="s">
        <v>1153</v>
      </c>
      <c r="AS480" s="44" t="s">
        <v>4297</v>
      </c>
      <c r="AT480" s="44" t="s">
        <v>1153</v>
      </c>
      <c r="AU480" s="44" t="s">
        <v>4297</v>
      </c>
      <c r="AV480" s="44" t="s">
        <v>1153</v>
      </c>
      <c r="AW480" s="44" t="s">
        <v>4297</v>
      </c>
      <c r="AX480" s="44" t="s">
        <v>1153</v>
      </c>
      <c r="AY480" s="44" t="s">
        <v>4297</v>
      </c>
      <c r="AZ480" s="269" t="s">
        <v>781</v>
      </c>
      <c r="BA480" s="336">
        <v>44578</v>
      </c>
      <c r="BB480" s="269" t="s">
        <v>903</v>
      </c>
      <c r="BC480" s="356"/>
      <c r="BD480" s="357"/>
      <c r="BE480" s="357"/>
      <c r="BF480" s="357"/>
      <c r="BG480" s="357"/>
      <c r="BH480" s="280" t="s">
        <v>956</v>
      </c>
      <c r="BI480" s="356"/>
      <c r="BJ480" s="356"/>
      <c r="BO480" s="280" t="s">
        <v>5422</v>
      </c>
      <c r="BP480" s="253" t="s">
        <v>5423</v>
      </c>
      <c r="BQ480" s="327" t="s">
        <v>5424</v>
      </c>
      <c r="BR480" s="253" t="s">
        <v>5425</v>
      </c>
    </row>
    <row r="481" spans="1:70" ht="90" hidden="1" customHeight="1">
      <c r="A481" s="342" t="s">
        <v>2126</v>
      </c>
      <c r="B481" s="253" t="s">
        <v>2198</v>
      </c>
      <c r="C481" s="336">
        <v>44109</v>
      </c>
      <c r="D481" s="283" t="s">
        <v>4308</v>
      </c>
      <c r="E481" s="453" t="s">
        <v>1020</v>
      </c>
      <c r="F481" s="322" t="s">
        <v>7702</v>
      </c>
      <c r="G481" s="322" t="s">
        <v>1893</v>
      </c>
      <c r="H481" s="322" t="s">
        <v>1900</v>
      </c>
      <c r="I481" s="322" t="s">
        <v>1901</v>
      </c>
      <c r="J481" s="322" t="s">
        <v>1902</v>
      </c>
      <c r="K481" s="454">
        <v>74</v>
      </c>
      <c r="L481" s="835">
        <v>44226</v>
      </c>
      <c r="M481" s="835">
        <v>44560</v>
      </c>
      <c r="N481" s="275">
        <f t="shared" si="15"/>
        <v>48</v>
      </c>
      <c r="O481" s="455">
        <v>0</v>
      </c>
      <c r="P481" s="253" t="s">
        <v>2199</v>
      </c>
      <c r="Q481" s="253"/>
      <c r="R481" s="44" t="s">
        <v>7716</v>
      </c>
      <c r="S481" s="387">
        <f t="shared" si="14"/>
        <v>298</v>
      </c>
      <c r="T481" s="297" t="s">
        <v>937</v>
      </c>
      <c r="U481" s="297" t="s">
        <v>937</v>
      </c>
      <c r="V481" s="327" t="s">
        <v>937</v>
      </c>
      <c r="W481" s="327" t="s">
        <v>937</v>
      </c>
      <c r="X481" s="327" t="s">
        <v>937</v>
      </c>
      <c r="Y481" s="327" t="s">
        <v>937</v>
      </c>
      <c r="Z481" s="327" t="s">
        <v>937</v>
      </c>
      <c r="AA481" s="327" t="s">
        <v>937</v>
      </c>
      <c r="AB481" s="327" t="s">
        <v>937</v>
      </c>
      <c r="AC481" s="327" t="s">
        <v>937</v>
      </c>
      <c r="AD481" s="327" t="s">
        <v>937</v>
      </c>
      <c r="AE481" s="327" t="s">
        <v>937</v>
      </c>
      <c r="AF481" s="327" t="s">
        <v>937</v>
      </c>
      <c r="AG481" s="327" t="s">
        <v>937</v>
      </c>
      <c r="AH481" s="327" t="s">
        <v>937</v>
      </c>
      <c r="AI481" s="44" t="s">
        <v>2210</v>
      </c>
      <c r="AJ481" s="44" t="s">
        <v>2276</v>
      </c>
      <c r="AK481" s="44" t="s">
        <v>7717</v>
      </c>
      <c r="AL481" s="273" t="s">
        <v>2622</v>
      </c>
      <c r="AM481" s="44" t="s">
        <v>7718</v>
      </c>
      <c r="AN481" s="301" t="s">
        <v>2622</v>
      </c>
      <c r="AO481" s="301" t="s">
        <v>3874</v>
      </c>
      <c r="AP481" s="44" t="s">
        <v>1153</v>
      </c>
      <c r="AQ481" s="301" t="s">
        <v>3874</v>
      </c>
      <c r="AR481" s="301" t="s">
        <v>1153</v>
      </c>
      <c r="AS481" s="301" t="s">
        <v>3874</v>
      </c>
      <c r="AT481" s="301" t="s">
        <v>1153</v>
      </c>
      <c r="AU481" s="301" t="s">
        <v>3874</v>
      </c>
      <c r="AV481" s="301" t="s">
        <v>1153</v>
      </c>
      <c r="AW481" s="301" t="s">
        <v>3874</v>
      </c>
      <c r="AX481" s="301" t="s">
        <v>1153</v>
      </c>
      <c r="AY481" s="301" t="s">
        <v>3874</v>
      </c>
      <c r="AZ481" s="269" t="s">
        <v>1330</v>
      </c>
      <c r="BA481" s="336">
        <v>44377</v>
      </c>
      <c r="BB481" s="269" t="s">
        <v>1810</v>
      </c>
      <c r="BC481" s="336">
        <v>44377</v>
      </c>
      <c r="BD481" s="301" t="s">
        <v>4179</v>
      </c>
      <c r="BE481" s="332" t="s">
        <v>9033</v>
      </c>
      <c r="BF481" s="332" t="s">
        <v>1153</v>
      </c>
      <c r="BG481" s="332" t="s">
        <v>1153</v>
      </c>
      <c r="BH481" s="280" t="s">
        <v>4388</v>
      </c>
      <c r="BI481" s="340" t="s">
        <v>1153</v>
      </c>
      <c r="BJ481" s="340" t="s">
        <v>2126</v>
      </c>
      <c r="BO481" s="280" t="s">
        <v>5422</v>
      </c>
      <c r="BP481" s="253" t="s">
        <v>5423</v>
      </c>
      <c r="BQ481" s="327" t="s">
        <v>5424</v>
      </c>
      <c r="BR481" s="253" t="s">
        <v>5425</v>
      </c>
    </row>
    <row r="482" spans="1:70" ht="90" hidden="1" customHeight="1">
      <c r="A482" s="268" t="s">
        <v>2126</v>
      </c>
      <c r="B482" s="271" t="s">
        <v>2198</v>
      </c>
      <c r="C482" s="283">
        <v>44109</v>
      </c>
      <c r="D482" s="283" t="s">
        <v>4308</v>
      </c>
      <c r="E482" s="453" t="s">
        <v>1020</v>
      </c>
      <c r="F482" s="322" t="s">
        <v>7702</v>
      </c>
      <c r="G482" s="322" t="s">
        <v>2649</v>
      </c>
      <c r="H482" s="322" t="s">
        <v>1900</v>
      </c>
      <c r="I482" s="322" t="s">
        <v>2650</v>
      </c>
      <c r="J482" s="432" t="s">
        <v>2651</v>
      </c>
      <c r="K482" s="456">
        <v>1</v>
      </c>
      <c r="L482" s="835">
        <v>44226</v>
      </c>
      <c r="M482" s="835">
        <v>44561</v>
      </c>
      <c r="N482" s="275">
        <f t="shared" si="15"/>
        <v>48</v>
      </c>
      <c r="O482" s="354">
        <v>1</v>
      </c>
      <c r="P482" s="253" t="s">
        <v>2199</v>
      </c>
      <c r="Q482" s="253"/>
      <c r="R482" s="44" t="s">
        <v>7719</v>
      </c>
      <c r="S482" s="387">
        <f t="shared" si="14"/>
        <v>298</v>
      </c>
      <c r="T482" s="327"/>
      <c r="U482" s="327"/>
      <c r="V482" s="327"/>
      <c r="W482" s="327"/>
      <c r="X482" s="327"/>
      <c r="Y482" s="327"/>
      <c r="Z482" s="327"/>
      <c r="AA482" s="327"/>
      <c r="AB482" s="327"/>
      <c r="AC482" s="327"/>
      <c r="AD482" s="327"/>
      <c r="AE482" s="327"/>
      <c r="AF482" s="327"/>
      <c r="AG482" s="327"/>
      <c r="AH482" s="327"/>
      <c r="AI482" s="44"/>
      <c r="AJ482" s="44"/>
      <c r="AK482" s="44" t="s">
        <v>2622</v>
      </c>
      <c r="AL482" s="273" t="s">
        <v>9206</v>
      </c>
      <c r="AM482" s="44" t="s">
        <v>7720</v>
      </c>
      <c r="AN482" s="44" t="s">
        <v>4072</v>
      </c>
      <c r="AO482" s="44" t="s">
        <v>7721</v>
      </c>
      <c r="AP482" s="44" t="s">
        <v>9207</v>
      </c>
      <c r="AQ482" s="44" t="s">
        <v>7722</v>
      </c>
      <c r="AR482" s="44" t="s">
        <v>1153</v>
      </c>
      <c r="AS482" s="44" t="s">
        <v>4297</v>
      </c>
      <c r="AT482" s="44" t="s">
        <v>1153</v>
      </c>
      <c r="AU482" s="44" t="s">
        <v>4297</v>
      </c>
      <c r="AV482" s="44" t="s">
        <v>1153</v>
      </c>
      <c r="AW482" s="44" t="s">
        <v>4297</v>
      </c>
      <c r="AX482" s="44" t="s">
        <v>1153</v>
      </c>
      <c r="AY482" s="44" t="s">
        <v>4297</v>
      </c>
      <c r="AZ482" s="269" t="s">
        <v>781</v>
      </c>
      <c r="BA482" s="336">
        <v>44579</v>
      </c>
      <c r="BB482" s="269" t="s">
        <v>903</v>
      </c>
      <c r="BC482" s="356"/>
      <c r="BD482" s="357"/>
      <c r="BE482" s="357"/>
      <c r="BF482" s="357"/>
      <c r="BG482" s="357"/>
      <c r="BH482" s="280" t="s">
        <v>956</v>
      </c>
      <c r="BI482" s="356"/>
      <c r="BJ482" s="356"/>
      <c r="BO482" s="280" t="s">
        <v>5422</v>
      </c>
      <c r="BP482" s="253" t="s">
        <v>5423</v>
      </c>
      <c r="BQ482" s="327" t="s">
        <v>5424</v>
      </c>
      <c r="BR482" s="253" t="s">
        <v>5425</v>
      </c>
    </row>
    <row r="483" spans="1:70" ht="90" hidden="1" customHeight="1">
      <c r="A483" s="268" t="s">
        <v>2127</v>
      </c>
      <c r="B483" s="271" t="s">
        <v>2198</v>
      </c>
      <c r="C483" s="283">
        <v>44109</v>
      </c>
      <c r="D483" s="283" t="s">
        <v>4308</v>
      </c>
      <c r="E483" s="453" t="s">
        <v>1108</v>
      </c>
      <c r="F483" s="322" t="s">
        <v>7723</v>
      </c>
      <c r="G483" s="322" t="s">
        <v>1903</v>
      </c>
      <c r="H483" s="322" t="s">
        <v>1904</v>
      </c>
      <c r="I483" s="322" t="s">
        <v>1905</v>
      </c>
      <c r="J483" s="432" t="s">
        <v>1906</v>
      </c>
      <c r="K483" s="454">
        <v>1</v>
      </c>
      <c r="L483" s="837">
        <v>44531</v>
      </c>
      <c r="M483" s="837">
        <v>44742</v>
      </c>
      <c r="N483" s="275">
        <f t="shared" si="15"/>
        <v>31</v>
      </c>
      <c r="O483" s="346">
        <v>0</v>
      </c>
      <c r="P483" s="253" t="s">
        <v>44</v>
      </c>
      <c r="Q483" s="253"/>
      <c r="R483" s="44" t="s">
        <v>7724</v>
      </c>
      <c r="S483" s="387">
        <f t="shared" si="14"/>
        <v>338</v>
      </c>
      <c r="T483" s="327"/>
      <c r="U483" s="327"/>
      <c r="V483" s="327" t="s">
        <v>937</v>
      </c>
      <c r="W483" s="327" t="s">
        <v>937</v>
      </c>
      <c r="X483" s="327" t="s">
        <v>937</v>
      </c>
      <c r="Y483" s="327" t="s">
        <v>937</v>
      </c>
      <c r="Z483" s="327" t="s">
        <v>937</v>
      </c>
      <c r="AA483" s="327" t="s">
        <v>937</v>
      </c>
      <c r="AB483" s="327" t="s">
        <v>937</v>
      </c>
      <c r="AC483" s="327" t="s">
        <v>937</v>
      </c>
      <c r="AD483" s="327" t="s">
        <v>937</v>
      </c>
      <c r="AE483" s="327" t="s">
        <v>937</v>
      </c>
      <c r="AF483" s="327" t="s">
        <v>937</v>
      </c>
      <c r="AG483" s="327" t="s">
        <v>937</v>
      </c>
      <c r="AH483" s="327" t="s">
        <v>937</v>
      </c>
      <c r="AI483" s="44" t="s">
        <v>2210</v>
      </c>
      <c r="AJ483" s="44" t="s">
        <v>2261</v>
      </c>
      <c r="AK483" s="44" t="s">
        <v>7725</v>
      </c>
      <c r="AL483" s="44" t="s">
        <v>2812</v>
      </c>
      <c r="AM483" s="44" t="s">
        <v>7726</v>
      </c>
      <c r="AN483" s="444" t="s">
        <v>4035</v>
      </c>
      <c r="AO483" s="44" t="s">
        <v>7727</v>
      </c>
      <c r="AP483" s="44" t="s">
        <v>1153</v>
      </c>
      <c r="AQ483" s="44" t="s">
        <v>6343</v>
      </c>
      <c r="AR483" s="44" t="s">
        <v>1153</v>
      </c>
      <c r="AS483" s="44" t="s">
        <v>4305</v>
      </c>
      <c r="AT483" s="44" t="s">
        <v>1153</v>
      </c>
      <c r="AU483" s="44" t="s">
        <v>4305</v>
      </c>
      <c r="AV483" s="44" t="s">
        <v>1153</v>
      </c>
      <c r="AW483" s="44" t="s">
        <v>4305</v>
      </c>
      <c r="AX483" s="44" t="s">
        <v>1153</v>
      </c>
      <c r="AY483" s="44" t="s">
        <v>4305</v>
      </c>
      <c r="AZ483" s="269" t="s">
        <v>1330</v>
      </c>
      <c r="BA483" s="336">
        <v>44529</v>
      </c>
      <c r="BB483" s="269" t="s">
        <v>1810</v>
      </c>
      <c r="BC483" s="336">
        <v>44529</v>
      </c>
      <c r="BD483" s="301" t="s">
        <v>4180</v>
      </c>
      <c r="BE483" s="332" t="s">
        <v>5207</v>
      </c>
      <c r="BF483" s="332" t="s">
        <v>1153</v>
      </c>
      <c r="BG483" s="332" t="s">
        <v>1153</v>
      </c>
      <c r="BH483" s="280" t="s">
        <v>4388</v>
      </c>
      <c r="BI483" s="340" t="s">
        <v>1153</v>
      </c>
      <c r="BJ483" s="340" t="s">
        <v>2127</v>
      </c>
      <c r="BO483" s="280" t="s">
        <v>9208</v>
      </c>
      <c r="BP483" s="384" t="s">
        <v>5426</v>
      </c>
      <c r="BQ483" s="384"/>
      <c r="BR483" s="384"/>
    </row>
    <row r="484" spans="1:70" ht="89.25" customHeight="1">
      <c r="A484" s="342" t="s">
        <v>2127</v>
      </c>
      <c r="B484" s="253" t="s">
        <v>2198</v>
      </c>
      <c r="C484" s="336">
        <v>44109</v>
      </c>
      <c r="D484" s="336" t="s">
        <v>4308</v>
      </c>
      <c r="E484" s="457" t="s">
        <v>1108</v>
      </c>
      <c r="F484" s="325" t="s">
        <v>7728</v>
      </c>
      <c r="G484" s="325" t="s">
        <v>1910</v>
      </c>
      <c r="H484" s="325" t="s">
        <v>4155</v>
      </c>
      <c r="I484" s="325" t="s">
        <v>4156</v>
      </c>
      <c r="J484" s="432" t="s">
        <v>4157</v>
      </c>
      <c r="K484" s="454">
        <v>1</v>
      </c>
      <c r="L484" s="837">
        <v>44531</v>
      </c>
      <c r="M484" s="837">
        <v>45107</v>
      </c>
      <c r="N484" s="275">
        <f t="shared" si="15"/>
        <v>31</v>
      </c>
      <c r="O484" s="348">
        <v>0</v>
      </c>
      <c r="P484" s="253" t="s">
        <v>44</v>
      </c>
      <c r="Q484" s="253"/>
      <c r="R484" s="44" t="s">
        <v>8803</v>
      </c>
      <c r="S484" s="387">
        <f t="shared" si="14"/>
        <v>321</v>
      </c>
      <c r="T484" s="327"/>
      <c r="U484" s="327"/>
      <c r="V484" s="327" t="s">
        <v>937</v>
      </c>
      <c r="W484" s="327" t="s">
        <v>937</v>
      </c>
      <c r="X484" s="327" t="s">
        <v>937</v>
      </c>
      <c r="Y484" s="327" t="s">
        <v>937</v>
      </c>
      <c r="Z484" s="327" t="s">
        <v>937</v>
      </c>
      <c r="AA484" s="327" t="s">
        <v>937</v>
      </c>
      <c r="AB484" s="327" t="s">
        <v>937</v>
      </c>
      <c r="AC484" s="327" t="s">
        <v>937</v>
      </c>
      <c r="AD484" s="327" t="s">
        <v>937</v>
      </c>
      <c r="AE484" s="327" t="s">
        <v>937</v>
      </c>
      <c r="AF484" s="327" t="s">
        <v>937</v>
      </c>
      <c r="AG484" s="327" t="s">
        <v>937</v>
      </c>
      <c r="AH484" s="327" t="s">
        <v>937</v>
      </c>
      <c r="AI484" s="44" t="s">
        <v>2210</v>
      </c>
      <c r="AJ484" s="44" t="s">
        <v>2261</v>
      </c>
      <c r="AK484" s="44" t="s">
        <v>7725</v>
      </c>
      <c r="AL484" s="44" t="s">
        <v>2812</v>
      </c>
      <c r="AM484" s="44" t="s">
        <v>7729</v>
      </c>
      <c r="AN484" s="444" t="s">
        <v>4035</v>
      </c>
      <c r="AO484" s="44" t="s">
        <v>7727</v>
      </c>
      <c r="AP484" s="44" t="s">
        <v>4255</v>
      </c>
      <c r="AQ484" s="44" t="s">
        <v>7730</v>
      </c>
      <c r="AR484" s="253" t="s">
        <v>4331</v>
      </c>
      <c r="AS484" s="253" t="s">
        <v>7731</v>
      </c>
      <c r="AT484" s="253" t="s">
        <v>5067</v>
      </c>
      <c r="AU484" s="44" t="s">
        <v>7732</v>
      </c>
      <c r="AV484" s="44" t="s">
        <v>9209</v>
      </c>
      <c r="AW484" s="44" t="s">
        <v>7733</v>
      </c>
      <c r="AX484" s="392" t="s">
        <v>9210</v>
      </c>
      <c r="AY484" s="511" t="s">
        <v>8802</v>
      </c>
      <c r="AZ484" s="269" t="s">
        <v>783</v>
      </c>
      <c r="BA484" s="336">
        <v>44908</v>
      </c>
      <c r="BB484" s="269" t="s">
        <v>783</v>
      </c>
      <c r="BC484" s="356"/>
      <c r="BD484" s="357"/>
      <c r="BE484" s="357"/>
      <c r="BF484" s="357"/>
      <c r="BG484" s="357"/>
      <c r="BH484" s="280" t="s">
        <v>956</v>
      </c>
      <c r="BI484" s="356"/>
      <c r="BJ484" s="356"/>
      <c r="BO484" s="280" t="s">
        <v>9208</v>
      </c>
      <c r="BP484" s="384" t="s">
        <v>5426</v>
      </c>
      <c r="BQ484" s="253"/>
      <c r="BR484" s="253"/>
    </row>
    <row r="485" spans="1:70" ht="90" hidden="1" customHeight="1">
      <c r="A485" s="342" t="s">
        <v>2128</v>
      </c>
      <c r="B485" s="253" t="s">
        <v>2198</v>
      </c>
      <c r="C485" s="336">
        <v>44109</v>
      </c>
      <c r="D485" s="283" t="s">
        <v>4308</v>
      </c>
      <c r="E485" s="453" t="s">
        <v>1108</v>
      </c>
      <c r="F485" s="322" t="s">
        <v>7723</v>
      </c>
      <c r="G485" s="322" t="s">
        <v>1903</v>
      </c>
      <c r="H485" s="322" t="s">
        <v>1907</v>
      </c>
      <c r="I485" s="322" t="s">
        <v>1908</v>
      </c>
      <c r="J485" s="432" t="s">
        <v>1909</v>
      </c>
      <c r="K485" s="454">
        <v>1</v>
      </c>
      <c r="L485" s="837">
        <v>44214</v>
      </c>
      <c r="M485" s="837">
        <v>44286</v>
      </c>
      <c r="N485" s="275">
        <f t="shared" si="15"/>
        <v>11</v>
      </c>
      <c r="O485" s="341">
        <v>1</v>
      </c>
      <c r="P485" s="253" t="s">
        <v>44</v>
      </c>
      <c r="Q485" s="253"/>
      <c r="R485" s="44" t="s">
        <v>7734</v>
      </c>
      <c r="S485" s="387">
        <f t="shared" si="14"/>
        <v>176</v>
      </c>
      <c r="T485" s="327"/>
      <c r="U485" s="327"/>
      <c r="V485" s="327" t="s">
        <v>937</v>
      </c>
      <c r="W485" s="327" t="s">
        <v>937</v>
      </c>
      <c r="X485" s="327" t="s">
        <v>937</v>
      </c>
      <c r="Y485" s="327" t="s">
        <v>937</v>
      </c>
      <c r="Z485" s="327" t="s">
        <v>937</v>
      </c>
      <c r="AA485" s="327" t="s">
        <v>937</v>
      </c>
      <c r="AB485" s="327" t="s">
        <v>937</v>
      </c>
      <c r="AC485" s="327" t="s">
        <v>937</v>
      </c>
      <c r="AD485" s="327" t="s">
        <v>937</v>
      </c>
      <c r="AE485" s="327" t="s">
        <v>937</v>
      </c>
      <c r="AF485" s="327" t="s">
        <v>937</v>
      </c>
      <c r="AG485" s="327" t="s">
        <v>937</v>
      </c>
      <c r="AH485" s="327" t="s">
        <v>937</v>
      </c>
      <c r="AI485" s="44" t="s">
        <v>2210</v>
      </c>
      <c r="AJ485" s="44" t="s">
        <v>2262</v>
      </c>
      <c r="AK485" s="44" t="s">
        <v>7735</v>
      </c>
      <c r="AL485" s="141" t="s">
        <v>2813</v>
      </c>
      <c r="AM485" s="141" t="s">
        <v>9211</v>
      </c>
      <c r="AN485" s="44" t="s">
        <v>2622</v>
      </c>
      <c r="AO485" s="44" t="s">
        <v>3802</v>
      </c>
      <c r="AP485" s="44" t="s">
        <v>1153</v>
      </c>
      <c r="AQ485" s="44" t="s">
        <v>3802</v>
      </c>
      <c r="AR485" s="44" t="s">
        <v>1153</v>
      </c>
      <c r="AS485" s="44" t="s">
        <v>3802</v>
      </c>
      <c r="AT485" s="44" t="s">
        <v>1153</v>
      </c>
      <c r="AU485" s="44" t="s">
        <v>3802</v>
      </c>
      <c r="AV485" s="44" t="s">
        <v>1153</v>
      </c>
      <c r="AW485" s="44" t="s">
        <v>3802</v>
      </c>
      <c r="AX485" s="44" t="s">
        <v>1153</v>
      </c>
      <c r="AY485" s="44" t="s">
        <v>3802</v>
      </c>
      <c r="AZ485" s="269" t="s">
        <v>781</v>
      </c>
      <c r="BA485" s="336">
        <v>44393</v>
      </c>
      <c r="BB485" s="269" t="s">
        <v>903</v>
      </c>
      <c r="BC485" s="356"/>
      <c r="BD485" s="357"/>
      <c r="BE485" s="357"/>
      <c r="BF485" s="357"/>
      <c r="BG485" s="357"/>
      <c r="BH485" s="280" t="s">
        <v>956</v>
      </c>
      <c r="BI485" s="356"/>
      <c r="BJ485" s="356"/>
      <c r="BO485" s="280" t="s">
        <v>9208</v>
      </c>
      <c r="BP485" s="384" t="s">
        <v>5426</v>
      </c>
      <c r="BQ485" s="253"/>
      <c r="BR485" s="253"/>
    </row>
    <row r="486" spans="1:70" ht="90" hidden="1" customHeight="1">
      <c r="A486" s="268" t="s">
        <v>2129</v>
      </c>
      <c r="B486" s="271" t="s">
        <v>2198</v>
      </c>
      <c r="C486" s="283">
        <v>44109</v>
      </c>
      <c r="D486" s="283" t="s">
        <v>4308</v>
      </c>
      <c r="E486" s="453" t="s">
        <v>1108</v>
      </c>
      <c r="F486" s="322" t="s">
        <v>7723</v>
      </c>
      <c r="G486" s="322" t="s">
        <v>1910</v>
      </c>
      <c r="H486" s="322" t="s">
        <v>4105</v>
      </c>
      <c r="I486" s="322" t="s">
        <v>1911</v>
      </c>
      <c r="J486" s="432" t="s">
        <v>1912</v>
      </c>
      <c r="K486" s="454">
        <v>4</v>
      </c>
      <c r="L486" s="837">
        <v>44214</v>
      </c>
      <c r="M486" s="837">
        <v>44547</v>
      </c>
      <c r="N486" s="275">
        <f t="shared" si="15"/>
        <v>48</v>
      </c>
      <c r="O486" s="343">
        <v>4</v>
      </c>
      <c r="P486" s="253" t="s">
        <v>44</v>
      </c>
      <c r="Q486" s="253"/>
      <c r="R486" s="334" t="s">
        <v>7736</v>
      </c>
      <c r="S486" s="387">
        <f t="shared" si="14"/>
        <v>231</v>
      </c>
      <c r="T486" s="327"/>
      <c r="U486" s="327"/>
      <c r="V486" s="327" t="s">
        <v>937</v>
      </c>
      <c r="W486" s="327" t="s">
        <v>937</v>
      </c>
      <c r="X486" s="327" t="s">
        <v>937</v>
      </c>
      <c r="Y486" s="327" t="s">
        <v>937</v>
      </c>
      <c r="Z486" s="327" t="s">
        <v>937</v>
      </c>
      <c r="AA486" s="327" t="s">
        <v>937</v>
      </c>
      <c r="AB486" s="327" t="s">
        <v>937</v>
      </c>
      <c r="AC486" s="327" t="s">
        <v>937</v>
      </c>
      <c r="AD486" s="327" t="s">
        <v>937</v>
      </c>
      <c r="AE486" s="327" t="s">
        <v>937</v>
      </c>
      <c r="AF486" s="327" t="s">
        <v>937</v>
      </c>
      <c r="AG486" s="327" t="s">
        <v>937</v>
      </c>
      <c r="AH486" s="327" t="s">
        <v>937</v>
      </c>
      <c r="AI486" s="44" t="s">
        <v>2210</v>
      </c>
      <c r="AJ486" s="44" t="s">
        <v>2263</v>
      </c>
      <c r="AK486" s="44" t="s">
        <v>7737</v>
      </c>
      <c r="AL486" s="44" t="s">
        <v>2263</v>
      </c>
      <c r="AM486" s="44" t="s">
        <v>7738</v>
      </c>
      <c r="AN486" s="253" t="s">
        <v>9212</v>
      </c>
      <c r="AO486" s="44" t="s">
        <v>7739</v>
      </c>
      <c r="AP486" s="44" t="s">
        <v>4256</v>
      </c>
      <c r="AQ486" s="44" t="s">
        <v>7740</v>
      </c>
      <c r="AR486" s="253" t="s">
        <v>9213</v>
      </c>
      <c r="AS486" s="333" t="s">
        <v>7741</v>
      </c>
      <c r="AT486" s="44" t="s">
        <v>1153</v>
      </c>
      <c r="AU486" s="44" t="s">
        <v>4921</v>
      </c>
      <c r="AV486" s="44" t="s">
        <v>1153</v>
      </c>
      <c r="AW486" s="44" t="s">
        <v>4921</v>
      </c>
      <c r="AX486" s="44" t="s">
        <v>1153</v>
      </c>
      <c r="AY486" s="44" t="s">
        <v>4921</v>
      </c>
      <c r="AZ486" s="269" t="s">
        <v>902</v>
      </c>
      <c r="BA486" s="336">
        <v>44673</v>
      </c>
      <c r="BB486" s="269" t="s">
        <v>903</v>
      </c>
      <c r="BC486" s="356"/>
      <c r="BD486" s="357"/>
      <c r="BE486" s="357"/>
      <c r="BF486" s="357"/>
      <c r="BG486" s="357"/>
      <c r="BH486" s="280" t="s">
        <v>956</v>
      </c>
      <c r="BI486" s="356"/>
      <c r="BJ486" s="356"/>
      <c r="BO486" s="280" t="s">
        <v>9208</v>
      </c>
      <c r="BP486" s="384" t="s">
        <v>5426</v>
      </c>
      <c r="BQ486" s="253"/>
      <c r="BR486" s="253"/>
    </row>
    <row r="487" spans="1:70" ht="90" hidden="1" customHeight="1">
      <c r="A487" s="268" t="s">
        <v>2130</v>
      </c>
      <c r="B487" s="271" t="s">
        <v>2198</v>
      </c>
      <c r="C487" s="283">
        <v>44109</v>
      </c>
      <c r="D487" s="283" t="s">
        <v>4308</v>
      </c>
      <c r="E487" s="453" t="s">
        <v>1108</v>
      </c>
      <c r="F487" s="322" t="s">
        <v>7723</v>
      </c>
      <c r="G487" s="322" t="s">
        <v>1910</v>
      </c>
      <c r="H487" s="322" t="s">
        <v>1913</v>
      </c>
      <c r="I487" s="322" t="s">
        <v>1914</v>
      </c>
      <c r="J487" s="432" t="s">
        <v>1915</v>
      </c>
      <c r="K487" s="454">
        <v>1</v>
      </c>
      <c r="L487" s="837">
        <v>44198</v>
      </c>
      <c r="M487" s="837">
        <v>44560</v>
      </c>
      <c r="N487" s="275">
        <f t="shared" si="15"/>
        <v>52</v>
      </c>
      <c r="O487" s="346">
        <v>0</v>
      </c>
      <c r="P487" s="253" t="s">
        <v>44</v>
      </c>
      <c r="Q487" s="253"/>
      <c r="R487" s="44" t="s">
        <v>7724</v>
      </c>
      <c r="S487" s="387">
        <f t="shared" si="14"/>
        <v>338</v>
      </c>
      <c r="T487" s="327"/>
      <c r="U487" s="327"/>
      <c r="V487" s="327" t="s">
        <v>937</v>
      </c>
      <c r="W487" s="327" t="s">
        <v>937</v>
      </c>
      <c r="X487" s="327" t="s">
        <v>937</v>
      </c>
      <c r="Y487" s="327" t="s">
        <v>937</v>
      </c>
      <c r="Z487" s="327" t="s">
        <v>937</v>
      </c>
      <c r="AA487" s="327" t="s">
        <v>937</v>
      </c>
      <c r="AB487" s="327" t="s">
        <v>937</v>
      </c>
      <c r="AC487" s="327" t="s">
        <v>937</v>
      </c>
      <c r="AD487" s="327" t="s">
        <v>937</v>
      </c>
      <c r="AE487" s="327" t="s">
        <v>937</v>
      </c>
      <c r="AF487" s="327" t="s">
        <v>937</v>
      </c>
      <c r="AG487" s="327" t="s">
        <v>937</v>
      </c>
      <c r="AH487" s="327" t="s">
        <v>937</v>
      </c>
      <c r="AI487" s="44" t="s">
        <v>2210</v>
      </c>
      <c r="AJ487" s="44" t="s">
        <v>2264</v>
      </c>
      <c r="AK487" s="44" t="s">
        <v>7742</v>
      </c>
      <c r="AL487" s="44" t="s">
        <v>2264</v>
      </c>
      <c r="AM487" s="44" t="s">
        <v>7743</v>
      </c>
      <c r="AN487" s="253" t="s">
        <v>2264</v>
      </c>
      <c r="AO487" s="44" t="s">
        <v>7744</v>
      </c>
      <c r="AP487" s="44" t="s">
        <v>1153</v>
      </c>
      <c r="AQ487" s="44" t="s">
        <v>6343</v>
      </c>
      <c r="AR487" s="44" t="s">
        <v>1153</v>
      </c>
      <c r="AS487" s="44" t="s">
        <v>4305</v>
      </c>
      <c r="AT487" s="44" t="s">
        <v>1153</v>
      </c>
      <c r="AU487" s="44" t="s">
        <v>4305</v>
      </c>
      <c r="AV487" s="44" t="s">
        <v>1153</v>
      </c>
      <c r="AW487" s="44" t="s">
        <v>4305</v>
      </c>
      <c r="AX487" s="44" t="s">
        <v>1153</v>
      </c>
      <c r="AY487" s="44" t="s">
        <v>4305</v>
      </c>
      <c r="AZ487" s="269" t="s">
        <v>1330</v>
      </c>
      <c r="BA487" s="336">
        <v>44529</v>
      </c>
      <c r="BB487" s="269" t="s">
        <v>1810</v>
      </c>
      <c r="BC487" s="336">
        <v>44529</v>
      </c>
      <c r="BD487" s="301" t="s">
        <v>4180</v>
      </c>
      <c r="BE487" s="332" t="s">
        <v>5207</v>
      </c>
      <c r="BF487" s="332" t="s">
        <v>1153</v>
      </c>
      <c r="BG487" s="332" t="s">
        <v>1153</v>
      </c>
      <c r="BH487" s="280" t="s">
        <v>4388</v>
      </c>
      <c r="BI487" s="340" t="s">
        <v>1153</v>
      </c>
      <c r="BJ487" s="340" t="s">
        <v>2130</v>
      </c>
      <c r="BO487" s="280" t="s">
        <v>9208</v>
      </c>
      <c r="BP487" s="384" t="s">
        <v>5426</v>
      </c>
      <c r="BQ487" s="253"/>
      <c r="BR487" s="253"/>
    </row>
    <row r="488" spans="1:70" ht="90" customHeight="1">
      <c r="A488" s="342" t="s">
        <v>2130</v>
      </c>
      <c r="B488" s="253" t="s">
        <v>2198</v>
      </c>
      <c r="C488" s="336">
        <v>44109</v>
      </c>
      <c r="D488" s="336" t="s">
        <v>4308</v>
      </c>
      <c r="E488" s="457" t="s">
        <v>1108</v>
      </c>
      <c r="F488" s="325" t="s">
        <v>7728</v>
      </c>
      <c r="G488" s="325" t="s">
        <v>1910</v>
      </c>
      <c r="H488" s="325" t="s">
        <v>4158</v>
      </c>
      <c r="I488" s="325" t="s">
        <v>4159</v>
      </c>
      <c r="J488" s="432" t="s">
        <v>4160</v>
      </c>
      <c r="K488" s="454">
        <v>1</v>
      </c>
      <c r="L488" s="837">
        <v>44198</v>
      </c>
      <c r="M488" s="837">
        <v>45261</v>
      </c>
      <c r="N488" s="275">
        <f t="shared" si="15"/>
        <v>48</v>
      </c>
      <c r="O488" s="348">
        <v>0</v>
      </c>
      <c r="P488" s="253" t="s">
        <v>44</v>
      </c>
      <c r="Q488" s="253"/>
      <c r="R488" s="334" t="s">
        <v>8804</v>
      </c>
      <c r="S488" s="387">
        <f t="shared" si="14"/>
        <v>326</v>
      </c>
      <c r="T488" s="327"/>
      <c r="U488" s="327"/>
      <c r="V488" s="327" t="s">
        <v>937</v>
      </c>
      <c r="W488" s="327" t="s">
        <v>937</v>
      </c>
      <c r="X488" s="327" t="s">
        <v>937</v>
      </c>
      <c r="Y488" s="327" t="s">
        <v>937</v>
      </c>
      <c r="Z488" s="327" t="s">
        <v>937</v>
      </c>
      <c r="AA488" s="327" t="s">
        <v>937</v>
      </c>
      <c r="AB488" s="327" t="s">
        <v>937</v>
      </c>
      <c r="AC488" s="327" t="s">
        <v>937</v>
      </c>
      <c r="AD488" s="327" t="s">
        <v>937</v>
      </c>
      <c r="AE488" s="327" t="s">
        <v>937</v>
      </c>
      <c r="AF488" s="327" t="s">
        <v>937</v>
      </c>
      <c r="AG488" s="327" t="s">
        <v>937</v>
      </c>
      <c r="AH488" s="327" t="s">
        <v>937</v>
      </c>
      <c r="AI488" s="44" t="s">
        <v>2210</v>
      </c>
      <c r="AJ488" s="44" t="s">
        <v>2264</v>
      </c>
      <c r="AK488" s="44" t="s">
        <v>7742</v>
      </c>
      <c r="AL488" s="44" t="s">
        <v>2264</v>
      </c>
      <c r="AM488" s="44" t="s">
        <v>7743</v>
      </c>
      <c r="AN488" s="253" t="s">
        <v>2264</v>
      </c>
      <c r="AO488" s="44" t="s">
        <v>7744</v>
      </c>
      <c r="AP488" s="44" t="s">
        <v>4257</v>
      </c>
      <c r="AQ488" s="44" t="s">
        <v>7745</v>
      </c>
      <c r="AR488" s="253" t="s">
        <v>9214</v>
      </c>
      <c r="AS488" s="253" t="s">
        <v>7746</v>
      </c>
      <c r="AT488" s="253" t="s">
        <v>5068</v>
      </c>
      <c r="AU488" s="44" t="s">
        <v>7747</v>
      </c>
      <c r="AV488" s="44" t="s">
        <v>7748</v>
      </c>
      <c r="AW488" s="44" t="s">
        <v>7749</v>
      </c>
      <c r="AX488" s="392" t="s">
        <v>6456</v>
      </c>
      <c r="AY488" s="392" t="s">
        <v>7750</v>
      </c>
      <c r="AZ488" s="269" t="s">
        <v>783</v>
      </c>
      <c r="BA488" s="336">
        <v>44908</v>
      </c>
      <c r="BB488" s="269" t="s">
        <v>783</v>
      </c>
      <c r="BC488" s="356"/>
      <c r="BD488" s="357"/>
      <c r="BE488" s="357"/>
      <c r="BF488" s="357"/>
      <c r="BG488" s="357"/>
      <c r="BH488" s="280" t="s">
        <v>956</v>
      </c>
      <c r="BI488" s="356"/>
      <c r="BJ488" s="356"/>
      <c r="BO488" s="280" t="s">
        <v>9208</v>
      </c>
      <c r="BP488" s="384" t="s">
        <v>5426</v>
      </c>
      <c r="BQ488" s="253"/>
      <c r="BR488" s="253"/>
    </row>
    <row r="489" spans="1:70" ht="90" hidden="1" customHeight="1">
      <c r="A489" s="268" t="s">
        <v>2131</v>
      </c>
      <c r="B489" s="271" t="s">
        <v>2198</v>
      </c>
      <c r="C489" s="283">
        <v>44109</v>
      </c>
      <c r="D489" s="283" t="s">
        <v>4308</v>
      </c>
      <c r="E489" s="453" t="s">
        <v>1021</v>
      </c>
      <c r="F489" s="322" t="s">
        <v>7751</v>
      </c>
      <c r="G489" s="322" t="s">
        <v>1916</v>
      </c>
      <c r="H489" s="322" t="s">
        <v>1917</v>
      </c>
      <c r="I489" s="322" t="s">
        <v>1918</v>
      </c>
      <c r="J489" s="432" t="s">
        <v>1919</v>
      </c>
      <c r="K489" s="454">
        <v>2</v>
      </c>
      <c r="L489" s="835">
        <v>44125</v>
      </c>
      <c r="M489" s="835">
        <v>44561</v>
      </c>
      <c r="N489" s="275">
        <f t="shared" si="15"/>
        <v>11</v>
      </c>
      <c r="O489" s="343">
        <v>2</v>
      </c>
      <c r="P489" s="253" t="s">
        <v>60</v>
      </c>
      <c r="Q489" s="253" t="s">
        <v>116</v>
      </c>
      <c r="R489" s="44" t="s">
        <v>7752</v>
      </c>
      <c r="S489" s="387">
        <f t="shared" si="14"/>
        <v>227</v>
      </c>
      <c r="T489" s="327"/>
      <c r="U489" s="327"/>
      <c r="V489" s="327" t="s">
        <v>937</v>
      </c>
      <c r="W489" s="327" t="s">
        <v>937</v>
      </c>
      <c r="X489" s="327" t="s">
        <v>937</v>
      </c>
      <c r="Y489" s="327" t="s">
        <v>937</v>
      </c>
      <c r="Z489" s="327" t="s">
        <v>937</v>
      </c>
      <c r="AA489" s="327" t="s">
        <v>937</v>
      </c>
      <c r="AB489" s="327" t="s">
        <v>937</v>
      </c>
      <c r="AC489" s="327" t="s">
        <v>937</v>
      </c>
      <c r="AD489" s="327" t="s">
        <v>937</v>
      </c>
      <c r="AE489" s="327" t="s">
        <v>937</v>
      </c>
      <c r="AF489" s="327" t="s">
        <v>937</v>
      </c>
      <c r="AG489" s="327" t="s">
        <v>937</v>
      </c>
      <c r="AH489" s="327" t="s">
        <v>937</v>
      </c>
      <c r="AI489" s="44" t="s">
        <v>2210</v>
      </c>
      <c r="AJ489" s="44" t="s">
        <v>9215</v>
      </c>
      <c r="AK489" s="44" t="s">
        <v>7753</v>
      </c>
      <c r="AL489" s="44" t="s">
        <v>9216</v>
      </c>
      <c r="AM489" s="44" t="s">
        <v>7754</v>
      </c>
      <c r="AN489" s="44" t="s">
        <v>4002</v>
      </c>
      <c r="AO489" s="44" t="s">
        <v>7755</v>
      </c>
      <c r="AP489" s="44" t="s">
        <v>9217</v>
      </c>
      <c r="AQ489" s="44" t="s">
        <v>7756</v>
      </c>
      <c r="AR489" s="44" t="s">
        <v>1153</v>
      </c>
      <c r="AS489" s="44" t="s">
        <v>4297</v>
      </c>
      <c r="AT489" s="44" t="s">
        <v>1153</v>
      </c>
      <c r="AU489" s="44" t="s">
        <v>4297</v>
      </c>
      <c r="AV489" s="44" t="s">
        <v>1153</v>
      </c>
      <c r="AW489" s="44" t="s">
        <v>4297</v>
      </c>
      <c r="AX489" s="44" t="s">
        <v>1153</v>
      </c>
      <c r="AY489" s="44" t="s">
        <v>4297</v>
      </c>
      <c r="AZ489" s="269" t="s">
        <v>781</v>
      </c>
      <c r="BA489" s="336">
        <v>44573</v>
      </c>
      <c r="BB489" s="269" t="s">
        <v>903</v>
      </c>
      <c r="BC489" s="356"/>
      <c r="BD489" s="357"/>
      <c r="BE489" s="357"/>
      <c r="BF489" s="357"/>
      <c r="BG489" s="357"/>
      <c r="BH489" s="280" t="s">
        <v>956</v>
      </c>
      <c r="BI489" s="356"/>
      <c r="BJ489" s="356"/>
      <c r="BO489" s="253" t="s">
        <v>5433</v>
      </c>
      <c r="BP489" s="253" t="s">
        <v>5427</v>
      </c>
      <c r="BQ489" s="271" t="s">
        <v>5428</v>
      </c>
      <c r="BR489" s="253"/>
    </row>
    <row r="490" spans="1:70" ht="90" hidden="1" customHeight="1">
      <c r="A490" s="268" t="s">
        <v>2132</v>
      </c>
      <c r="B490" s="271" t="s">
        <v>2198</v>
      </c>
      <c r="C490" s="283">
        <v>44109</v>
      </c>
      <c r="D490" s="283" t="s">
        <v>4308</v>
      </c>
      <c r="E490" s="453" t="s">
        <v>1021</v>
      </c>
      <c r="F490" s="322" t="s">
        <v>7751</v>
      </c>
      <c r="G490" s="322" t="s">
        <v>1916</v>
      </c>
      <c r="H490" s="322" t="s">
        <v>1917</v>
      </c>
      <c r="I490" s="322" t="s">
        <v>7757</v>
      </c>
      <c r="J490" s="432" t="s">
        <v>1920</v>
      </c>
      <c r="K490" s="454">
        <v>1</v>
      </c>
      <c r="L490" s="835">
        <v>44197</v>
      </c>
      <c r="M490" s="835">
        <v>44561</v>
      </c>
      <c r="N490" s="275">
        <f t="shared" si="15"/>
        <v>52</v>
      </c>
      <c r="O490" s="343">
        <v>1</v>
      </c>
      <c r="P490" s="253" t="s">
        <v>60</v>
      </c>
      <c r="Q490" s="253" t="s">
        <v>116</v>
      </c>
      <c r="R490" s="44" t="s">
        <v>7758</v>
      </c>
      <c r="S490" s="387">
        <f t="shared" si="14"/>
        <v>164</v>
      </c>
      <c r="T490" s="327"/>
      <c r="U490" s="327"/>
      <c r="V490" s="327" t="s">
        <v>937</v>
      </c>
      <c r="W490" s="327" t="s">
        <v>937</v>
      </c>
      <c r="X490" s="327" t="s">
        <v>937</v>
      </c>
      <c r="Y490" s="327" t="s">
        <v>937</v>
      </c>
      <c r="Z490" s="327" t="s">
        <v>937</v>
      </c>
      <c r="AA490" s="327" t="s">
        <v>937</v>
      </c>
      <c r="AB490" s="327" t="s">
        <v>937</v>
      </c>
      <c r="AC490" s="327" t="s">
        <v>937</v>
      </c>
      <c r="AD490" s="327" t="s">
        <v>937</v>
      </c>
      <c r="AE490" s="327" t="s">
        <v>937</v>
      </c>
      <c r="AF490" s="327" t="s">
        <v>937</v>
      </c>
      <c r="AG490" s="327" t="s">
        <v>937</v>
      </c>
      <c r="AH490" s="327" t="s">
        <v>937</v>
      </c>
      <c r="AI490" s="44" t="s">
        <v>2210</v>
      </c>
      <c r="AJ490" s="44" t="s">
        <v>3333</v>
      </c>
      <c r="AK490" s="44" t="s">
        <v>7759</v>
      </c>
      <c r="AL490" s="44" t="s">
        <v>9218</v>
      </c>
      <c r="AM490" s="44" t="s">
        <v>7760</v>
      </c>
      <c r="AN490" s="44" t="s">
        <v>4003</v>
      </c>
      <c r="AO490" s="44" t="s">
        <v>7761</v>
      </c>
      <c r="AP490" s="44" t="s">
        <v>1153</v>
      </c>
      <c r="AQ490" s="44" t="s">
        <v>4300</v>
      </c>
      <c r="AR490" s="44" t="s">
        <v>1153</v>
      </c>
      <c r="AS490" s="44" t="s">
        <v>4300</v>
      </c>
      <c r="AT490" s="44" t="s">
        <v>1153</v>
      </c>
      <c r="AU490" s="44" t="s">
        <v>4300</v>
      </c>
      <c r="AV490" s="44" t="s">
        <v>1153</v>
      </c>
      <c r="AW490" s="44" t="s">
        <v>4300</v>
      </c>
      <c r="AX490" s="44" t="s">
        <v>1153</v>
      </c>
      <c r="AY490" s="44" t="s">
        <v>4300</v>
      </c>
      <c r="AZ490" s="269" t="s">
        <v>3069</v>
      </c>
      <c r="BA490" s="336">
        <v>44482</v>
      </c>
      <c r="BB490" s="269" t="s">
        <v>903</v>
      </c>
      <c r="BC490" s="356"/>
      <c r="BD490" s="357"/>
      <c r="BE490" s="357"/>
      <c r="BF490" s="357"/>
      <c r="BG490" s="357"/>
      <c r="BH490" s="280" t="s">
        <v>956</v>
      </c>
      <c r="BI490" s="356"/>
      <c r="BJ490" s="356"/>
      <c r="BO490" s="253" t="s">
        <v>5433</v>
      </c>
      <c r="BP490" s="253" t="s">
        <v>5427</v>
      </c>
      <c r="BQ490" s="271" t="s">
        <v>5428</v>
      </c>
      <c r="BR490" s="253"/>
    </row>
    <row r="491" spans="1:70" ht="90" hidden="1" customHeight="1">
      <c r="A491" s="268" t="s">
        <v>2133</v>
      </c>
      <c r="B491" s="271" t="s">
        <v>2198</v>
      </c>
      <c r="C491" s="283">
        <v>44109</v>
      </c>
      <c r="D491" s="283" t="s">
        <v>4308</v>
      </c>
      <c r="E491" s="453" t="s">
        <v>1021</v>
      </c>
      <c r="F491" s="322" t="s">
        <v>7751</v>
      </c>
      <c r="G491" s="322" t="s">
        <v>1916</v>
      </c>
      <c r="H491" s="322" t="s">
        <v>1917</v>
      </c>
      <c r="I491" s="322" t="s">
        <v>7762</v>
      </c>
      <c r="J491" s="432" t="s">
        <v>1921</v>
      </c>
      <c r="K491" s="454">
        <v>6</v>
      </c>
      <c r="L491" s="835">
        <v>44348</v>
      </c>
      <c r="M491" s="835">
        <v>44561</v>
      </c>
      <c r="N491" s="275">
        <f t="shared" si="15"/>
        <v>31</v>
      </c>
      <c r="O491" s="343">
        <v>6</v>
      </c>
      <c r="P491" s="253" t="s">
        <v>60</v>
      </c>
      <c r="Q491" s="253"/>
      <c r="R491" s="44" t="s">
        <v>7763</v>
      </c>
      <c r="S491" s="387">
        <f t="shared" si="14"/>
        <v>215</v>
      </c>
      <c r="T491" s="327"/>
      <c r="U491" s="327"/>
      <c r="V491" s="327" t="s">
        <v>937</v>
      </c>
      <c r="W491" s="327" t="s">
        <v>937</v>
      </c>
      <c r="X491" s="327" t="s">
        <v>937</v>
      </c>
      <c r="Y491" s="327" t="s">
        <v>937</v>
      </c>
      <c r="Z491" s="327" t="s">
        <v>937</v>
      </c>
      <c r="AA491" s="327" t="s">
        <v>937</v>
      </c>
      <c r="AB491" s="327" t="s">
        <v>937</v>
      </c>
      <c r="AC491" s="327" t="s">
        <v>937</v>
      </c>
      <c r="AD491" s="327" t="s">
        <v>937</v>
      </c>
      <c r="AE491" s="327" t="s">
        <v>937</v>
      </c>
      <c r="AF491" s="327" t="s">
        <v>937</v>
      </c>
      <c r="AG491" s="327" t="s">
        <v>937</v>
      </c>
      <c r="AH491" s="327" t="s">
        <v>937</v>
      </c>
      <c r="AI491" s="44" t="s">
        <v>2210</v>
      </c>
      <c r="AJ491" s="44" t="s">
        <v>3333</v>
      </c>
      <c r="AK491" s="44" t="s">
        <v>7764</v>
      </c>
      <c r="AL491" s="44" t="s">
        <v>2640</v>
      </c>
      <c r="AM491" s="44" t="s">
        <v>7765</v>
      </c>
      <c r="AN491" s="44" t="s">
        <v>9219</v>
      </c>
      <c r="AO491" s="44" t="s">
        <v>7766</v>
      </c>
      <c r="AP491" s="44" t="s">
        <v>4210</v>
      </c>
      <c r="AQ491" s="44" t="s">
        <v>7767</v>
      </c>
      <c r="AR491" s="44" t="s">
        <v>1153</v>
      </c>
      <c r="AS491" s="44" t="s">
        <v>4297</v>
      </c>
      <c r="AT491" s="44" t="s">
        <v>1153</v>
      </c>
      <c r="AU491" s="44" t="s">
        <v>4297</v>
      </c>
      <c r="AV491" s="44" t="s">
        <v>1153</v>
      </c>
      <c r="AW491" s="44" t="s">
        <v>4297</v>
      </c>
      <c r="AX491" s="44" t="s">
        <v>1153</v>
      </c>
      <c r="AY491" s="44" t="s">
        <v>4297</v>
      </c>
      <c r="AZ491" s="269" t="s">
        <v>781</v>
      </c>
      <c r="BA491" s="336">
        <v>44573</v>
      </c>
      <c r="BB491" s="269" t="s">
        <v>903</v>
      </c>
      <c r="BC491" s="356"/>
      <c r="BD491" s="357"/>
      <c r="BE491" s="357"/>
      <c r="BF491" s="357"/>
      <c r="BG491" s="357"/>
      <c r="BH491" s="280" t="s">
        <v>956</v>
      </c>
      <c r="BI491" s="356"/>
      <c r="BJ491" s="356"/>
      <c r="BO491" s="253" t="s">
        <v>5433</v>
      </c>
      <c r="BP491" s="253" t="s">
        <v>5427</v>
      </c>
      <c r="BQ491" s="271" t="s">
        <v>5428</v>
      </c>
      <c r="BR491" s="253"/>
    </row>
    <row r="492" spans="1:70" ht="90" hidden="1" customHeight="1">
      <c r="A492" s="268" t="s">
        <v>2134</v>
      </c>
      <c r="B492" s="271" t="s">
        <v>2198</v>
      </c>
      <c r="C492" s="283">
        <v>44109</v>
      </c>
      <c r="D492" s="283" t="s">
        <v>4308</v>
      </c>
      <c r="E492" s="453" t="s">
        <v>1037</v>
      </c>
      <c r="F492" s="322" t="s">
        <v>7768</v>
      </c>
      <c r="G492" s="322" t="s">
        <v>1922</v>
      </c>
      <c r="H492" s="322" t="s">
        <v>1923</v>
      </c>
      <c r="I492" s="322" t="s">
        <v>1924</v>
      </c>
      <c r="J492" s="432" t="s">
        <v>1925</v>
      </c>
      <c r="K492" s="454">
        <v>13</v>
      </c>
      <c r="L492" s="835">
        <v>44136</v>
      </c>
      <c r="M492" s="835">
        <v>44561</v>
      </c>
      <c r="N492" s="275">
        <f t="shared" si="15"/>
        <v>9</v>
      </c>
      <c r="O492" s="343">
        <v>13</v>
      </c>
      <c r="P492" s="253" t="s">
        <v>60</v>
      </c>
      <c r="Q492" s="253" t="s">
        <v>116</v>
      </c>
      <c r="R492" s="44" t="s">
        <v>7769</v>
      </c>
      <c r="S492" s="387">
        <f t="shared" si="14"/>
        <v>165</v>
      </c>
      <c r="T492" s="327"/>
      <c r="U492" s="327"/>
      <c r="V492" s="327" t="s">
        <v>937</v>
      </c>
      <c r="W492" s="327" t="s">
        <v>937</v>
      </c>
      <c r="X492" s="327" t="s">
        <v>937</v>
      </c>
      <c r="Y492" s="327" t="s">
        <v>937</v>
      </c>
      <c r="Z492" s="327" t="s">
        <v>937</v>
      </c>
      <c r="AA492" s="327" t="s">
        <v>937</v>
      </c>
      <c r="AB492" s="327" t="s">
        <v>937</v>
      </c>
      <c r="AC492" s="327" t="s">
        <v>937</v>
      </c>
      <c r="AD492" s="327" t="s">
        <v>937</v>
      </c>
      <c r="AE492" s="327" t="s">
        <v>937</v>
      </c>
      <c r="AF492" s="327" t="s">
        <v>937</v>
      </c>
      <c r="AG492" s="327" t="s">
        <v>937</v>
      </c>
      <c r="AH492" s="327" t="s">
        <v>937</v>
      </c>
      <c r="AI492" s="44" t="s">
        <v>2210</v>
      </c>
      <c r="AJ492" s="44" t="s">
        <v>9215</v>
      </c>
      <c r="AK492" s="44" t="s">
        <v>7770</v>
      </c>
      <c r="AL492" s="44" t="s">
        <v>9220</v>
      </c>
      <c r="AM492" s="44" t="s">
        <v>7771</v>
      </c>
      <c r="AN492" s="44" t="s">
        <v>4004</v>
      </c>
      <c r="AO492" s="44" t="s">
        <v>7772</v>
      </c>
      <c r="AP492" s="44" t="s">
        <v>4211</v>
      </c>
      <c r="AQ492" s="44" t="s">
        <v>7773</v>
      </c>
      <c r="AR492" s="44" t="s">
        <v>1153</v>
      </c>
      <c r="AS492" s="44" t="s">
        <v>4297</v>
      </c>
      <c r="AT492" s="44" t="s">
        <v>1153</v>
      </c>
      <c r="AU492" s="44" t="s">
        <v>4297</v>
      </c>
      <c r="AV492" s="44" t="s">
        <v>1153</v>
      </c>
      <c r="AW492" s="44" t="s">
        <v>4297</v>
      </c>
      <c r="AX492" s="44" t="s">
        <v>1153</v>
      </c>
      <c r="AY492" s="44" t="s">
        <v>4297</v>
      </c>
      <c r="AZ492" s="269" t="s">
        <v>781</v>
      </c>
      <c r="BA492" s="336">
        <v>44573</v>
      </c>
      <c r="BB492" s="269" t="s">
        <v>903</v>
      </c>
      <c r="BC492" s="356"/>
      <c r="BD492" s="357"/>
      <c r="BE492" s="357"/>
      <c r="BF492" s="357"/>
      <c r="BG492" s="357"/>
      <c r="BH492" s="280" t="s">
        <v>956</v>
      </c>
      <c r="BI492" s="356"/>
      <c r="BJ492" s="356"/>
      <c r="BO492" s="253" t="s">
        <v>5429</v>
      </c>
      <c r="BP492" s="253" t="s">
        <v>5430</v>
      </c>
      <c r="BQ492" s="253"/>
      <c r="BR492" s="253"/>
    </row>
    <row r="493" spans="1:70" ht="90" hidden="1" customHeight="1">
      <c r="A493" s="268" t="s">
        <v>2135</v>
      </c>
      <c r="B493" s="271" t="s">
        <v>2198</v>
      </c>
      <c r="C493" s="283">
        <v>44109</v>
      </c>
      <c r="D493" s="283" t="s">
        <v>4308</v>
      </c>
      <c r="E493" s="453" t="s">
        <v>1027</v>
      </c>
      <c r="F493" s="322" t="s">
        <v>7774</v>
      </c>
      <c r="G493" s="322" t="s">
        <v>1926</v>
      </c>
      <c r="H493" s="322" t="s">
        <v>1927</v>
      </c>
      <c r="I493" s="322" t="s">
        <v>1928</v>
      </c>
      <c r="J493" s="432" t="s">
        <v>1929</v>
      </c>
      <c r="K493" s="454">
        <v>2</v>
      </c>
      <c r="L493" s="835">
        <v>44197</v>
      </c>
      <c r="M493" s="835">
        <v>44561</v>
      </c>
      <c r="N493" s="275">
        <f t="shared" si="15"/>
        <v>52</v>
      </c>
      <c r="O493" s="343">
        <v>2</v>
      </c>
      <c r="P493" s="253" t="s">
        <v>116</v>
      </c>
      <c r="Q493" s="253"/>
      <c r="R493" s="44" t="s">
        <v>7775</v>
      </c>
      <c r="S493" s="387">
        <f t="shared" si="14"/>
        <v>263</v>
      </c>
      <c r="T493" s="327"/>
      <c r="U493" s="327"/>
      <c r="V493" s="327" t="s">
        <v>937</v>
      </c>
      <c r="W493" s="327" t="s">
        <v>937</v>
      </c>
      <c r="X493" s="327" t="s">
        <v>937</v>
      </c>
      <c r="Y493" s="327" t="s">
        <v>937</v>
      </c>
      <c r="Z493" s="327" t="s">
        <v>937</v>
      </c>
      <c r="AA493" s="327" t="s">
        <v>937</v>
      </c>
      <c r="AB493" s="327" t="s">
        <v>937</v>
      </c>
      <c r="AC493" s="327" t="s">
        <v>937</v>
      </c>
      <c r="AD493" s="327" t="s">
        <v>937</v>
      </c>
      <c r="AE493" s="327" t="s">
        <v>937</v>
      </c>
      <c r="AF493" s="327" t="s">
        <v>937</v>
      </c>
      <c r="AG493" s="327" t="s">
        <v>937</v>
      </c>
      <c r="AH493" s="327" t="s">
        <v>937</v>
      </c>
      <c r="AI493" s="44" t="s">
        <v>2210</v>
      </c>
      <c r="AJ493" s="44" t="s">
        <v>3333</v>
      </c>
      <c r="AK493" s="44" t="s">
        <v>7776</v>
      </c>
      <c r="AL493" s="44" t="s">
        <v>9221</v>
      </c>
      <c r="AM493" s="44" t="s">
        <v>7777</v>
      </c>
      <c r="AN493" s="44" t="s">
        <v>4008</v>
      </c>
      <c r="AO493" s="44" t="s">
        <v>7778</v>
      </c>
      <c r="AP493" s="44" t="s">
        <v>4212</v>
      </c>
      <c r="AQ493" s="44" t="s">
        <v>7779</v>
      </c>
      <c r="AR493" s="44" t="s">
        <v>1153</v>
      </c>
      <c r="AS493" s="44" t="s">
        <v>4297</v>
      </c>
      <c r="AT493" s="44" t="s">
        <v>1153</v>
      </c>
      <c r="AU493" s="44" t="s">
        <v>4297</v>
      </c>
      <c r="AV493" s="44" t="s">
        <v>1153</v>
      </c>
      <c r="AW493" s="44" t="s">
        <v>4297</v>
      </c>
      <c r="AX493" s="44" t="s">
        <v>1153</v>
      </c>
      <c r="AY493" s="44" t="s">
        <v>4297</v>
      </c>
      <c r="AZ493" s="269" t="s">
        <v>781</v>
      </c>
      <c r="BA493" s="336">
        <v>44573</v>
      </c>
      <c r="BB493" s="269" t="s">
        <v>903</v>
      </c>
      <c r="BC493" s="356"/>
      <c r="BD493" s="357"/>
      <c r="BE493" s="357"/>
      <c r="BF493" s="357"/>
      <c r="BG493" s="357"/>
      <c r="BH493" s="280" t="s">
        <v>956</v>
      </c>
      <c r="BI493" s="356"/>
      <c r="BJ493" s="356"/>
      <c r="BO493" s="253" t="s">
        <v>9222</v>
      </c>
      <c r="BP493" s="253" t="s">
        <v>5431</v>
      </c>
      <c r="BQ493" s="253" t="s">
        <v>9223</v>
      </c>
      <c r="BR493" s="253"/>
    </row>
    <row r="494" spans="1:70" ht="90" hidden="1" customHeight="1">
      <c r="A494" s="268" t="s">
        <v>2136</v>
      </c>
      <c r="B494" s="271" t="s">
        <v>2198</v>
      </c>
      <c r="C494" s="283">
        <v>44109</v>
      </c>
      <c r="D494" s="283" t="s">
        <v>4308</v>
      </c>
      <c r="E494" s="453" t="s">
        <v>1025</v>
      </c>
      <c r="F494" s="322" t="s">
        <v>7780</v>
      </c>
      <c r="G494" s="322" t="s">
        <v>1930</v>
      </c>
      <c r="H494" s="322" t="s">
        <v>1931</v>
      </c>
      <c r="I494" s="322" t="s">
        <v>4126</v>
      </c>
      <c r="J494" s="432" t="s">
        <v>1932</v>
      </c>
      <c r="K494" s="454">
        <v>40000</v>
      </c>
      <c r="L494" s="837">
        <v>44242</v>
      </c>
      <c r="M494" s="837">
        <v>44561</v>
      </c>
      <c r="N494" s="275">
        <f t="shared" si="15"/>
        <v>46</v>
      </c>
      <c r="O494" s="346">
        <v>0</v>
      </c>
      <c r="P494" s="253" t="s">
        <v>76</v>
      </c>
      <c r="Q494" s="253"/>
      <c r="R494" s="44" t="s">
        <v>7781</v>
      </c>
      <c r="S494" s="387">
        <f t="shared" si="14"/>
        <v>338</v>
      </c>
      <c r="T494" s="327"/>
      <c r="U494" s="327"/>
      <c r="V494" s="327" t="s">
        <v>937</v>
      </c>
      <c r="W494" s="327" t="s">
        <v>937</v>
      </c>
      <c r="X494" s="327" t="s">
        <v>937</v>
      </c>
      <c r="Y494" s="327" t="s">
        <v>937</v>
      </c>
      <c r="Z494" s="327" t="s">
        <v>937</v>
      </c>
      <c r="AA494" s="327" t="s">
        <v>937</v>
      </c>
      <c r="AB494" s="327" t="s">
        <v>937</v>
      </c>
      <c r="AC494" s="327" t="s">
        <v>937</v>
      </c>
      <c r="AD494" s="327" t="s">
        <v>937</v>
      </c>
      <c r="AE494" s="327" t="s">
        <v>937</v>
      </c>
      <c r="AF494" s="327" t="s">
        <v>937</v>
      </c>
      <c r="AG494" s="327" t="s">
        <v>937</v>
      </c>
      <c r="AH494" s="327" t="s">
        <v>937</v>
      </c>
      <c r="AI494" s="44" t="s">
        <v>2210</v>
      </c>
      <c r="AJ494" s="44" t="s">
        <v>2265</v>
      </c>
      <c r="AK494" s="44" t="s">
        <v>7782</v>
      </c>
      <c r="AL494" s="44" t="s">
        <v>7783</v>
      </c>
      <c r="AM494" s="44" t="s">
        <v>7784</v>
      </c>
      <c r="AN494" s="141" t="s">
        <v>4036</v>
      </c>
      <c r="AO494" s="44" t="s">
        <v>7785</v>
      </c>
      <c r="AP494" s="44" t="s">
        <v>1153</v>
      </c>
      <c r="AQ494" s="44" t="s">
        <v>6343</v>
      </c>
      <c r="AR494" s="44" t="s">
        <v>1153</v>
      </c>
      <c r="AS494" s="44" t="s">
        <v>4305</v>
      </c>
      <c r="AT494" s="44" t="s">
        <v>1153</v>
      </c>
      <c r="AU494" s="44" t="s">
        <v>4305</v>
      </c>
      <c r="AV494" s="44" t="s">
        <v>1153</v>
      </c>
      <c r="AW494" s="44" t="s">
        <v>4305</v>
      </c>
      <c r="AX494" s="44" t="s">
        <v>1153</v>
      </c>
      <c r="AY494" s="44" t="s">
        <v>4305</v>
      </c>
      <c r="AZ494" s="269" t="s">
        <v>957</v>
      </c>
      <c r="BA494" s="336">
        <v>44529</v>
      </c>
      <c r="BB494" s="269" t="s">
        <v>1810</v>
      </c>
      <c r="BC494" s="336">
        <v>44529</v>
      </c>
      <c r="BD494" s="301" t="s">
        <v>4180</v>
      </c>
      <c r="BE494" s="332" t="s">
        <v>5207</v>
      </c>
      <c r="BF494" s="332" t="s">
        <v>1153</v>
      </c>
      <c r="BG494" s="332" t="s">
        <v>1153</v>
      </c>
      <c r="BH494" s="280" t="s">
        <v>4388</v>
      </c>
      <c r="BI494" s="340" t="s">
        <v>1153</v>
      </c>
      <c r="BJ494" s="340" t="s">
        <v>2136</v>
      </c>
      <c r="BO494" s="253" t="s">
        <v>5433</v>
      </c>
      <c r="BP494" s="253" t="s">
        <v>5432</v>
      </c>
      <c r="BQ494" s="253"/>
      <c r="BR494" s="253"/>
    </row>
    <row r="495" spans="1:70" ht="90" customHeight="1">
      <c r="A495" s="342" t="s">
        <v>2136</v>
      </c>
      <c r="B495" s="253" t="s">
        <v>2198</v>
      </c>
      <c r="C495" s="336">
        <v>44109</v>
      </c>
      <c r="D495" s="336" t="s">
        <v>4308</v>
      </c>
      <c r="E495" s="457" t="s">
        <v>1025</v>
      </c>
      <c r="F495" s="325" t="s">
        <v>7786</v>
      </c>
      <c r="G495" s="325" t="s">
        <v>9471</v>
      </c>
      <c r="H495" s="325" t="s">
        <v>4161</v>
      </c>
      <c r="I495" s="401" t="s">
        <v>9472</v>
      </c>
      <c r="J495" s="432" t="s">
        <v>4162</v>
      </c>
      <c r="K495" s="454">
        <v>40000</v>
      </c>
      <c r="L495" s="837">
        <v>44242</v>
      </c>
      <c r="M495" s="837">
        <v>45169</v>
      </c>
      <c r="N495" s="275">
        <f t="shared" si="15"/>
        <v>29</v>
      </c>
      <c r="O495" s="446">
        <v>33639</v>
      </c>
      <c r="P495" s="253" t="s">
        <v>76</v>
      </c>
      <c r="Q495" s="253"/>
      <c r="R495" s="44" t="s">
        <v>8785</v>
      </c>
      <c r="S495" s="387">
        <f t="shared" si="14"/>
        <v>384</v>
      </c>
      <c r="T495" s="327"/>
      <c r="U495" s="327"/>
      <c r="V495" s="327" t="s">
        <v>937</v>
      </c>
      <c r="W495" s="327" t="s">
        <v>937</v>
      </c>
      <c r="X495" s="327" t="s">
        <v>937</v>
      </c>
      <c r="Y495" s="327" t="s">
        <v>937</v>
      </c>
      <c r="Z495" s="327" t="s">
        <v>937</v>
      </c>
      <c r="AA495" s="327" t="s">
        <v>937</v>
      </c>
      <c r="AB495" s="327" t="s">
        <v>937</v>
      </c>
      <c r="AC495" s="327" t="s">
        <v>937</v>
      </c>
      <c r="AD495" s="327" t="s">
        <v>937</v>
      </c>
      <c r="AE495" s="327" t="s">
        <v>937</v>
      </c>
      <c r="AF495" s="327" t="s">
        <v>937</v>
      </c>
      <c r="AG495" s="327" t="s">
        <v>937</v>
      </c>
      <c r="AH495" s="327" t="s">
        <v>937</v>
      </c>
      <c r="AI495" s="44" t="s">
        <v>2210</v>
      </c>
      <c r="AJ495" s="44" t="s">
        <v>2265</v>
      </c>
      <c r="AK495" s="44" t="s">
        <v>7782</v>
      </c>
      <c r="AL495" s="44" t="s">
        <v>7783</v>
      </c>
      <c r="AM495" s="44" t="s">
        <v>7784</v>
      </c>
      <c r="AN495" s="141" t="s">
        <v>4036</v>
      </c>
      <c r="AO495" s="44" t="s">
        <v>7785</v>
      </c>
      <c r="AP495" s="44" t="s">
        <v>4188</v>
      </c>
      <c r="AQ495" s="44" t="s">
        <v>7787</v>
      </c>
      <c r="AR495" s="44" t="s">
        <v>4332</v>
      </c>
      <c r="AS495" s="253" t="s">
        <v>7788</v>
      </c>
      <c r="AT495" s="253" t="s">
        <v>5069</v>
      </c>
      <c r="AU495" s="44" t="s">
        <v>7789</v>
      </c>
      <c r="AV495" s="44" t="s">
        <v>7790</v>
      </c>
      <c r="AW495" s="44" t="s">
        <v>7791</v>
      </c>
      <c r="AX495" s="44" t="s">
        <v>6457</v>
      </c>
      <c r="AY495" s="44" t="s">
        <v>8784</v>
      </c>
      <c r="AZ495" s="269" t="s">
        <v>783</v>
      </c>
      <c r="BA495" s="336">
        <v>44945</v>
      </c>
      <c r="BB495" s="269" t="s">
        <v>783</v>
      </c>
      <c r="BC495" s="356"/>
      <c r="BD495" s="357"/>
      <c r="BE495" s="357"/>
      <c r="BF495" s="357"/>
      <c r="BG495" s="357"/>
      <c r="BH495" s="280" t="s">
        <v>956</v>
      </c>
      <c r="BI495" s="356"/>
      <c r="BJ495" s="356"/>
      <c r="BO495" s="253" t="s">
        <v>5433</v>
      </c>
      <c r="BP495" s="253" t="s">
        <v>5432</v>
      </c>
      <c r="BQ495" s="253"/>
      <c r="BR495" s="253"/>
    </row>
    <row r="496" spans="1:70" ht="90" hidden="1" customHeight="1">
      <c r="A496" s="268" t="s">
        <v>2137</v>
      </c>
      <c r="B496" s="271" t="s">
        <v>2198</v>
      </c>
      <c r="C496" s="283">
        <v>44109</v>
      </c>
      <c r="D496" s="283" t="s">
        <v>4308</v>
      </c>
      <c r="E496" s="453" t="s">
        <v>1025</v>
      </c>
      <c r="F496" s="322" t="s">
        <v>7780</v>
      </c>
      <c r="G496" s="322" t="s">
        <v>1930</v>
      </c>
      <c r="H496" s="322" t="s">
        <v>1933</v>
      </c>
      <c r="I496" s="322" t="s">
        <v>1934</v>
      </c>
      <c r="J496" s="432" t="s">
        <v>1935</v>
      </c>
      <c r="K496" s="454">
        <v>30000</v>
      </c>
      <c r="L496" s="837">
        <v>44242</v>
      </c>
      <c r="M496" s="837">
        <v>44561</v>
      </c>
      <c r="N496" s="275">
        <f t="shared" si="15"/>
        <v>46</v>
      </c>
      <c r="O496" s="346">
        <v>2484</v>
      </c>
      <c r="P496" s="253" t="s">
        <v>76</v>
      </c>
      <c r="Q496" s="253"/>
      <c r="R496" s="44" t="s">
        <v>7781</v>
      </c>
      <c r="S496" s="387">
        <f t="shared" si="14"/>
        <v>338</v>
      </c>
      <c r="T496" s="327"/>
      <c r="U496" s="327"/>
      <c r="V496" s="327" t="s">
        <v>937</v>
      </c>
      <c r="W496" s="327" t="s">
        <v>937</v>
      </c>
      <c r="X496" s="327" t="s">
        <v>937</v>
      </c>
      <c r="Y496" s="327" t="s">
        <v>937</v>
      </c>
      <c r="Z496" s="327" t="s">
        <v>937</v>
      </c>
      <c r="AA496" s="327" t="s">
        <v>937</v>
      </c>
      <c r="AB496" s="327" t="s">
        <v>937</v>
      </c>
      <c r="AC496" s="327" t="s">
        <v>937</v>
      </c>
      <c r="AD496" s="327" t="s">
        <v>937</v>
      </c>
      <c r="AE496" s="327" t="s">
        <v>937</v>
      </c>
      <c r="AF496" s="327" t="s">
        <v>937</v>
      </c>
      <c r="AG496" s="327" t="s">
        <v>937</v>
      </c>
      <c r="AH496" s="327" t="s">
        <v>937</v>
      </c>
      <c r="AI496" s="44" t="s">
        <v>2210</v>
      </c>
      <c r="AJ496" s="44" t="s">
        <v>2265</v>
      </c>
      <c r="AK496" s="44" t="s">
        <v>7792</v>
      </c>
      <c r="AL496" s="44" t="s">
        <v>7793</v>
      </c>
      <c r="AM496" s="44" t="s">
        <v>7794</v>
      </c>
      <c r="AN496" s="141" t="s">
        <v>4037</v>
      </c>
      <c r="AO496" s="44" t="s">
        <v>7795</v>
      </c>
      <c r="AP496" s="44" t="s">
        <v>1153</v>
      </c>
      <c r="AQ496" s="44" t="s">
        <v>6343</v>
      </c>
      <c r="AR496" s="44" t="s">
        <v>1153</v>
      </c>
      <c r="AS496" s="44" t="s">
        <v>4305</v>
      </c>
      <c r="AT496" s="44" t="s">
        <v>1153</v>
      </c>
      <c r="AU496" s="44" t="s">
        <v>4305</v>
      </c>
      <c r="AV496" s="44" t="s">
        <v>1153</v>
      </c>
      <c r="AW496" s="44" t="s">
        <v>4305</v>
      </c>
      <c r="AX496" s="44" t="s">
        <v>1153</v>
      </c>
      <c r="AY496" s="44" t="s">
        <v>4305</v>
      </c>
      <c r="AZ496" s="269" t="s">
        <v>957</v>
      </c>
      <c r="BA496" s="336">
        <v>44529</v>
      </c>
      <c r="BB496" s="269" t="s">
        <v>1810</v>
      </c>
      <c r="BC496" s="336">
        <v>44529</v>
      </c>
      <c r="BD496" s="301" t="s">
        <v>4180</v>
      </c>
      <c r="BE496" s="332" t="s">
        <v>5207</v>
      </c>
      <c r="BF496" s="332" t="s">
        <v>1153</v>
      </c>
      <c r="BG496" s="332" t="s">
        <v>1153</v>
      </c>
      <c r="BH496" s="280" t="s">
        <v>4388</v>
      </c>
      <c r="BI496" s="340" t="s">
        <v>1153</v>
      </c>
      <c r="BJ496" s="340" t="s">
        <v>2137</v>
      </c>
      <c r="BO496" s="253" t="s">
        <v>5433</v>
      </c>
      <c r="BP496" s="253" t="s">
        <v>5432</v>
      </c>
      <c r="BQ496" s="253"/>
      <c r="BR496" s="253"/>
    </row>
    <row r="497" spans="1:70" ht="90" customHeight="1">
      <c r="A497" s="342" t="s">
        <v>2137</v>
      </c>
      <c r="B497" s="253" t="s">
        <v>2198</v>
      </c>
      <c r="C497" s="336">
        <v>44109</v>
      </c>
      <c r="D497" s="336" t="s">
        <v>4308</v>
      </c>
      <c r="E497" s="457" t="s">
        <v>1025</v>
      </c>
      <c r="F497" s="325" t="s">
        <v>7786</v>
      </c>
      <c r="G497" s="325" t="s">
        <v>9471</v>
      </c>
      <c r="H497" s="325" t="s">
        <v>4163</v>
      </c>
      <c r="I497" s="325" t="s">
        <v>4164</v>
      </c>
      <c r="J497" s="432" t="s">
        <v>4165</v>
      </c>
      <c r="K497" s="454">
        <v>30000</v>
      </c>
      <c r="L497" s="837">
        <v>44242</v>
      </c>
      <c r="M497" s="837">
        <v>45291</v>
      </c>
      <c r="N497" s="275">
        <f t="shared" si="15"/>
        <v>46</v>
      </c>
      <c r="O497" s="446">
        <v>14001</v>
      </c>
      <c r="P497" s="253" t="s">
        <v>76</v>
      </c>
      <c r="Q497" s="253"/>
      <c r="R497" s="44" t="s">
        <v>8805</v>
      </c>
      <c r="S497" s="387">
        <f t="shared" si="14"/>
        <v>245</v>
      </c>
      <c r="T497" s="327"/>
      <c r="U497" s="327"/>
      <c r="V497" s="327" t="s">
        <v>937</v>
      </c>
      <c r="W497" s="327" t="s">
        <v>937</v>
      </c>
      <c r="X497" s="327" t="s">
        <v>937</v>
      </c>
      <c r="Y497" s="327" t="s">
        <v>937</v>
      </c>
      <c r="Z497" s="327" t="s">
        <v>937</v>
      </c>
      <c r="AA497" s="327" t="s">
        <v>937</v>
      </c>
      <c r="AB497" s="327" t="s">
        <v>937</v>
      </c>
      <c r="AC497" s="327" t="s">
        <v>937</v>
      </c>
      <c r="AD497" s="327" t="s">
        <v>937</v>
      </c>
      <c r="AE497" s="327" t="s">
        <v>937</v>
      </c>
      <c r="AF497" s="327" t="s">
        <v>937</v>
      </c>
      <c r="AG497" s="327" t="s">
        <v>937</v>
      </c>
      <c r="AH497" s="327" t="s">
        <v>937</v>
      </c>
      <c r="AI497" s="44" t="s">
        <v>2210</v>
      </c>
      <c r="AJ497" s="44" t="s">
        <v>2265</v>
      </c>
      <c r="AK497" s="44" t="s">
        <v>7792</v>
      </c>
      <c r="AL497" s="44" t="s">
        <v>7793</v>
      </c>
      <c r="AM497" s="44" t="s">
        <v>7794</v>
      </c>
      <c r="AN497" s="141" t="s">
        <v>4037</v>
      </c>
      <c r="AO497" s="44" t="s">
        <v>7795</v>
      </c>
      <c r="AP497" s="44" t="s">
        <v>4187</v>
      </c>
      <c r="AQ497" s="44" t="s">
        <v>7796</v>
      </c>
      <c r="AR497" s="44" t="s">
        <v>4333</v>
      </c>
      <c r="AS497" s="253" t="s">
        <v>7797</v>
      </c>
      <c r="AT497" s="253" t="s">
        <v>5070</v>
      </c>
      <c r="AU497" s="44" t="s">
        <v>7798</v>
      </c>
      <c r="AV497" s="44" t="s">
        <v>7799</v>
      </c>
      <c r="AW497" s="44" t="s">
        <v>7800</v>
      </c>
      <c r="AX497" s="392" t="s">
        <v>6458</v>
      </c>
      <c r="AY497" s="44" t="s">
        <v>7801</v>
      </c>
      <c r="AZ497" s="269" t="s">
        <v>783</v>
      </c>
      <c r="BA497" s="336">
        <v>44908</v>
      </c>
      <c r="BB497" s="269" t="s">
        <v>783</v>
      </c>
      <c r="BC497" s="356"/>
      <c r="BD497" s="357"/>
      <c r="BE497" s="357"/>
      <c r="BF497" s="357"/>
      <c r="BG497" s="357"/>
      <c r="BH497" s="280" t="s">
        <v>956</v>
      </c>
      <c r="BI497" s="356"/>
      <c r="BJ497" s="356"/>
      <c r="BO497" s="253" t="s">
        <v>5433</v>
      </c>
      <c r="BP497" s="253" t="s">
        <v>5432</v>
      </c>
      <c r="BQ497" s="253"/>
      <c r="BR497" s="253"/>
    </row>
    <row r="498" spans="1:70" ht="90" hidden="1" customHeight="1">
      <c r="A498" s="268" t="s">
        <v>2138</v>
      </c>
      <c r="B498" s="271" t="s">
        <v>2198</v>
      </c>
      <c r="C498" s="283">
        <v>44109</v>
      </c>
      <c r="D498" s="283" t="s">
        <v>4308</v>
      </c>
      <c r="E498" s="453" t="s">
        <v>1025</v>
      </c>
      <c r="F498" s="322" t="s">
        <v>7780</v>
      </c>
      <c r="G498" s="322" t="s">
        <v>1930</v>
      </c>
      <c r="H498" s="322" t="s">
        <v>1933</v>
      </c>
      <c r="I498" s="322" t="s">
        <v>1936</v>
      </c>
      <c r="J498" s="432" t="s">
        <v>1937</v>
      </c>
      <c r="K498" s="454">
        <v>10000</v>
      </c>
      <c r="L498" s="837">
        <v>44270</v>
      </c>
      <c r="M498" s="837">
        <v>44561</v>
      </c>
      <c r="N498" s="275">
        <f t="shared" si="15"/>
        <v>42</v>
      </c>
      <c r="O498" s="346">
        <v>0</v>
      </c>
      <c r="P498" s="253" t="s">
        <v>76</v>
      </c>
      <c r="Q498" s="253"/>
      <c r="R498" s="44" t="s">
        <v>7781</v>
      </c>
      <c r="S498" s="387">
        <f t="shared" si="14"/>
        <v>338</v>
      </c>
      <c r="T498" s="327"/>
      <c r="U498" s="327"/>
      <c r="V498" s="327" t="s">
        <v>937</v>
      </c>
      <c r="W498" s="327" t="s">
        <v>937</v>
      </c>
      <c r="X498" s="327" t="s">
        <v>937</v>
      </c>
      <c r="Y498" s="327" t="s">
        <v>937</v>
      </c>
      <c r="Z498" s="327" t="s">
        <v>937</v>
      </c>
      <c r="AA498" s="327" t="s">
        <v>937</v>
      </c>
      <c r="AB498" s="327" t="s">
        <v>937</v>
      </c>
      <c r="AC498" s="327" t="s">
        <v>937</v>
      </c>
      <c r="AD498" s="327" t="s">
        <v>937</v>
      </c>
      <c r="AE498" s="327" t="s">
        <v>937</v>
      </c>
      <c r="AF498" s="327" t="s">
        <v>937</v>
      </c>
      <c r="AG498" s="327" t="s">
        <v>937</v>
      </c>
      <c r="AH498" s="327" t="s">
        <v>937</v>
      </c>
      <c r="AI498" s="44" t="s">
        <v>2210</v>
      </c>
      <c r="AJ498" s="44" t="s">
        <v>2266</v>
      </c>
      <c r="AK498" s="44" t="s">
        <v>7802</v>
      </c>
      <c r="AL498" s="44" t="s">
        <v>7803</v>
      </c>
      <c r="AM498" s="44" t="s">
        <v>7794</v>
      </c>
      <c r="AN498" s="141" t="s">
        <v>9224</v>
      </c>
      <c r="AO498" s="44" t="s">
        <v>7804</v>
      </c>
      <c r="AP498" s="44" t="s">
        <v>1153</v>
      </c>
      <c r="AQ498" s="44" t="s">
        <v>6343</v>
      </c>
      <c r="AR498" s="44" t="s">
        <v>1153</v>
      </c>
      <c r="AS498" s="44" t="s">
        <v>4305</v>
      </c>
      <c r="AT498" s="44" t="s">
        <v>1153</v>
      </c>
      <c r="AU498" s="44" t="s">
        <v>4305</v>
      </c>
      <c r="AV498" s="44" t="s">
        <v>1153</v>
      </c>
      <c r="AW498" s="44" t="s">
        <v>4305</v>
      </c>
      <c r="AX498" s="44" t="s">
        <v>1153</v>
      </c>
      <c r="AY498" s="44" t="s">
        <v>4305</v>
      </c>
      <c r="AZ498" s="269" t="s">
        <v>957</v>
      </c>
      <c r="BA498" s="336">
        <v>44529</v>
      </c>
      <c r="BB498" s="269" t="s">
        <v>1810</v>
      </c>
      <c r="BC498" s="336">
        <v>44529</v>
      </c>
      <c r="BD498" s="301" t="s">
        <v>4180</v>
      </c>
      <c r="BE498" s="332" t="s">
        <v>5207</v>
      </c>
      <c r="BF498" s="332" t="s">
        <v>1153</v>
      </c>
      <c r="BG498" s="332" t="s">
        <v>1153</v>
      </c>
      <c r="BH498" s="280" t="s">
        <v>4388</v>
      </c>
      <c r="BI498" s="340" t="s">
        <v>1153</v>
      </c>
      <c r="BJ498" s="340" t="s">
        <v>2138</v>
      </c>
      <c r="BO498" s="253" t="s">
        <v>5433</v>
      </c>
      <c r="BP498" s="253" t="s">
        <v>5432</v>
      </c>
      <c r="BQ498" s="253"/>
      <c r="BR498" s="253"/>
    </row>
    <row r="499" spans="1:70" ht="90" hidden="1" customHeight="1">
      <c r="A499" s="342" t="s">
        <v>2138</v>
      </c>
      <c r="B499" s="253" t="s">
        <v>2198</v>
      </c>
      <c r="C499" s="336">
        <v>44109</v>
      </c>
      <c r="D499" s="336" t="s">
        <v>4308</v>
      </c>
      <c r="E499" s="457" t="s">
        <v>1025</v>
      </c>
      <c r="F499" s="325" t="s">
        <v>7786</v>
      </c>
      <c r="G499" s="325" t="s">
        <v>1930</v>
      </c>
      <c r="H499" s="325" t="s">
        <v>9471</v>
      </c>
      <c r="I499" s="325" t="s">
        <v>4290</v>
      </c>
      <c r="J499" s="432" t="s">
        <v>4166</v>
      </c>
      <c r="K499" s="454">
        <v>10000</v>
      </c>
      <c r="L499" s="837">
        <v>44242</v>
      </c>
      <c r="M499" s="837">
        <v>45169</v>
      </c>
      <c r="N499" s="275">
        <f t="shared" si="15"/>
        <v>29</v>
      </c>
      <c r="O499" s="391">
        <v>10000</v>
      </c>
      <c r="P499" s="253" t="s">
        <v>76</v>
      </c>
      <c r="Q499" s="253"/>
      <c r="R499" s="44" t="s">
        <v>7805</v>
      </c>
      <c r="S499" s="387">
        <f t="shared" si="14"/>
        <v>58</v>
      </c>
      <c r="T499" s="327"/>
      <c r="U499" s="327"/>
      <c r="V499" s="327" t="s">
        <v>937</v>
      </c>
      <c r="W499" s="327" t="s">
        <v>937</v>
      </c>
      <c r="X499" s="327" t="s">
        <v>937</v>
      </c>
      <c r="Y499" s="327" t="s">
        <v>937</v>
      </c>
      <c r="Z499" s="327" t="s">
        <v>937</v>
      </c>
      <c r="AA499" s="327" t="s">
        <v>937</v>
      </c>
      <c r="AB499" s="327" t="s">
        <v>937</v>
      </c>
      <c r="AC499" s="327" t="s">
        <v>937</v>
      </c>
      <c r="AD499" s="327" t="s">
        <v>937</v>
      </c>
      <c r="AE499" s="327" t="s">
        <v>937</v>
      </c>
      <c r="AF499" s="327" t="s">
        <v>937</v>
      </c>
      <c r="AG499" s="327" t="s">
        <v>937</v>
      </c>
      <c r="AH499" s="327" t="s">
        <v>937</v>
      </c>
      <c r="AI499" s="44" t="s">
        <v>2210</v>
      </c>
      <c r="AJ499" s="44" t="s">
        <v>2266</v>
      </c>
      <c r="AK499" s="44" t="s">
        <v>7802</v>
      </c>
      <c r="AL499" s="44" t="s">
        <v>7803</v>
      </c>
      <c r="AM499" s="44" t="s">
        <v>7794</v>
      </c>
      <c r="AN499" s="141" t="s">
        <v>9224</v>
      </c>
      <c r="AO499" s="44" t="s">
        <v>7804</v>
      </c>
      <c r="AP499" s="44" t="s">
        <v>4186</v>
      </c>
      <c r="AQ499" s="44" t="s">
        <v>7806</v>
      </c>
      <c r="AR499" s="44" t="s">
        <v>9225</v>
      </c>
      <c r="AS499" s="253" t="s">
        <v>7807</v>
      </c>
      <c r="AT499" s="253" t="s">
        <v>5071</v>
      </c>
      <c r="AU499" s="44" t="s">
        <v>7808</v>
      </c>
      <c r="AV499" s="44" t="s">
        <v>1153</v>
      </c>
      <c r="AW499" s="44" t="s">
        <v>5230</v>
      </c>
      <c r="AX499" s="44" t="s">
        <v>1153</v>
      </c>
      <c r="AY499" s="44" t="s">
        <v>5230</v>
      </c>
      <c r="AZ499" s="269" t="s">
        <v>3069</v>
      </c>
      <c r="BA499" s="336">
        <v>44764</v>
      </c>
      <c r="BB499" s="269" t="s">
        <v>903</v>
      </c>
      <c r="BC499" s="356"/>
      <c r="BD499" s="357"/>
      <c r="BE499" s="357"/>
      <c r="BF499" s="357"/>
      <c r="BG499" s="357"/>
      <c r="BH499" s="280" t="s">
        <v>956</v>
      </c>
      <c r="BI499" s="356"/>
      <c r="BJ499" s="356"/>
      <c r="BO499" s="253" t="s">
        <v>5433</v>
      </c>
      <c r="BP499" s="253" t="s">
        <v>5432</v>
      </c>
      <c r="BQ499" s="253"/>
      <c r="BR499" s="253"/>
    </row>
    <row r="500" spans="1:70" ht="90" hidden="1" customHeight="1">
      <c r="A500" s="268" t="s">
        <v>2139</v>
      </c>
      <c r="B500" s="271" t="s">
        <v>2198</v>
      </c>
      <c r="C500" s="283">
        <v>44109</v>
      </c>
      <c r="D500" s="283" t="s">
        <v>4308</v>
      </c>
      <c r="E500" s="453" t="s">
        <v>1114</v>
      </c>
      <c r="F500" s="322" t="s">
        <v>7809</v>
      </c>
      <c r="G500" s="322" t="s">
        <v>7810</v>
      </c>
      <c r="H500" s="322" t="s">
        <v>1938</v>
      </c>
      <c r="I500" s="322" t="s">
        <v>1939</v>
      </c>
      <c r="J500" s="432" t="s">
        <v>2293</v>
      </c>
      <c r="K500" s="454">
        <v>12</v>
      </c>
      <c r="L500" s="835">
        <v>44227</v>
      </c>
      <c r="M500" s="835">
        <v>44561</v>
      </c>
      <c r="N500" s="275">
        <f t="shared" si="15"/>
        <v>48</v>
      </c>
      <c r="O500" s="346">
        <v>7</v>
      </c>
      <c r="P500" s="253" t="s">
        <v>112</v>
      </c>
      <c r="Q500" s="253"/>
      <c r="R500" s="44" t="s">
        <v>7811</v>
      </c>
      <c r="S500" s="387">
        <f t="shared" si="14"/>
        <v>380</v>
      </c>
      <c r="T500" s="297" t="s">
        <v>937</v>
      </c>
      <c r="U500" s="297" t="s">
        <v>937</v>
      </c>
      <c r="V500" s="327" t="s">
        <v>937</v>
      </c>
      <c r="W500" s="327" t="s">
        <v>937</v>
      </c>
      <c r="X500" s="327" t="s">
        <v>937</v>
      </c>
      <c r="Y500" s="327" t="s">
        <v>937</v>
      </c>
      <c r="Z500" s="327" t="s">
        <v>937</v>
      </c>
      <c r="AA500" s="327" t="s">
        <v>937</v>
      </c>
      <c r="AB500" s="327" t="s">
        <v>937</v>
      </c>
      <c r="AC500" s="327" t="s">
        <v>937</v>
      </c>
      <c r="AD500" s="327" t="s">
        <v>937</v>
      </c>
      <c r="AE500" s="327" t="s">
        <v>937</v>
      </c>
      <c r="AF500" s="327" t="s">
        <v>937</v>
      </c>
      <c r="AG500" s="327" t="s">
        <v>937</v>
      </c>
      <c r="AH500" s="327" t="s">
        <v>937</v>
      </c>
      <c r="AI500" s="44" t="s">
        <v>2210</v>
      </c>
      <c r="AJ500" s="44" t="s">
        <v>2277</v>
      </c>
      <c r="AK500" s="44" t="s">
        <v>7812</v>
      </c>
      <c r="AL500" s="273" t="s">
        <v>2659</v>
      </c>
      <c r="AM500" s="44" t="s">
        <v>7813</v>
      </c>
      <c r="AN500" s="44" t="s">
        <v>4073</v>
      </c>
      <c r="AO500" s="44" t="s">
        <v>7814</v>
      </c>
      <c r="AP500" s="44" t="s">
        <v>1153</v>
      </c>
      <c r="AQ500" s="44" t="s">
        <v>7707</v>
      </c>
      <c r="AR500" s="44" t="s">
        <v>1153</v>
      </c>
      <c r="AS500" s="44" t="s">
        <v>4305</v>
      </c>
      <c r="AT500" s="44" t="s">
        <v>1153</v>
      </c>
      <c r="AU500" s="44" t="s">
        <v>4305</v>
      </c>
      <c r="AV500" s="44" t="s">
        <v>1153</v>
      </c>
      <c r="AW500" s="44" t="s">
        <v>4305</v>
      </c>
      <c r="AX500" s="44" t="s">
        <v>1153</v>
      </c>
      <c r="AY500" s="44" t="s">
        <v>4305</v>
      </c>
      <c r="AZ500" s="269" t="s">
        <v>1330</v>
      </c>
      <c r="BA500" s="336">
        <v>44529</v>
      </c>
      <c r="BB500" s="269" t="s">
        <v>1810</v>
      </c>
      <c r="BC500" s="336">
        <v>44529</v>
      </c>
      <c r="BD500" s="301" t="s">
        <v>4178</v>
      </c>
      <c r="BE500" s="332" t="s">
        <v>5207</v>
      </c>
      <c r="BF500" s="332" t="s">
        <v>1153</v>
      </c>
      <c r="BG500" s="332" t="s">
        <v>1153</v>
      </c>
      <c r="BH500" s="280" t="s">
        <v>4388</v>
      </c>
      <c r="BI500" s="340" t="s">
        <v>1153</v>
      </c>
      <c r="BJ500" s="340" t="s">
        <v>2139</v>
      </c>
      <c r="BO500" s="253" t="s">
        <v>5434</v>
      </c>
      <c r="BP500" s="253" t="s">
        <v>5435</v>
      </c>
      <c r="BQ500" s="253"/>
      <c r="BR500" s="253"/>
    </row>
    <row r="501" spans="1:70" ht="90" hidden="1" customHeight="1">
      <c r="A501" s="268" t="s">
        <v>2139</v>
      </c>
      <c r="B501" s="271" t="s">
        <v>2198</v>
      </c>
      <c r="C501" s="283">
        <v>44109</v>
      </c>
      <c r="D501" s="283" t="s">
        <v>4308</v>
      </c>
      <c r="E501" s="453" t="s">
        <v>1114</v>
      </c>
      <c r="F501" s="322" t="s">
        <v>7815</v>
      </c>
      <c r="G501" s="322" t="s">
        <v>7810</v>
      </c>
      <c r="H501" s="322" t="s">
        <v>1938</v>
      </c>
      <c r="I501" s="322" t="s">
        <v>1939</v>
      </c>
      <c r="J501" s="432" t="s">
        <v>2293</v>
      </c>
      <c r="K501" s="454">
        <v>12</v>
      </c>
      <c r="L501" s="835">
        <v>44227</v>
      </c>
      <c r="M501" s="835">
        <v>44620</v>
      </c>
      <c r="N501" s="275">
        <f t="shared" si="15"/>
        <v>5</v>
      </c>
      <c r="O501" s="343">
        <v>12</v>
      </c>
      <c r="P501" s="253" t="s">
        <v>112</v>
      </c>
      <c r="Q501" s="253"/>
      <c r="R501" s="44" t="s">
        <v>7816</v>
      </c>
      <c r="S501" s="387">
        <f t="shared" si="14"/>
        <v>246</v>
      </c>
      <c r="T501" s="327"/>
      <c r="U501" s="327"/>
      <c r="V501" s="327" t="s">
        <v>937</v>
      </c>
      <c r="W501" s="327" t="s">
        <v>937</v>
      </c>
      <c r="X501" s="327" t="s">
        <v>937</v>
      </c>
      <c r="Y501" s="327" t="s">
        <v>937</v>
      </c>
      <c r="Z501" s="327" t="s">
        <v>937</v>
      </c>
      <c r="AA501" s="327" t="s">
        <v>937</v>
      </c>
      <c r="AB501" s="327" t="s">
        <v>937</v>
      </c>
      <c r="AC501" s="327" t="s">
        <v>937</v>
      </c>
      <c r="AD501" s="327" t="s">
        <v>937</v>
      </c>
      <c r="AE501" s="327" t="s">
        <v>937</v>
      </c>
      <c r="AF501" s="327" t="s">
        <v>937</v>
      </c>
      <c r="AG501" s="327" t="s">
        <v>937</v>
      </c>
      <c r="AH501" s="327" t="s">
        <v>937</v>
      </c>
      <c r="AI501" s="44" t="s">
        <v>2210</v>
      </c>
      <c r="AJ501" s="44" t="s">
        <v>2277</v>
      </c>
      <c r="AK501" s="44" t="s">
        <v>7812</v>
      </c>
      <c r="AL501" s="273" t="s">
        <v>2659</v>
      </c>
      <c r="AM501" s="44" t="s">
        <v>7813</v>
      </c>
      <c r="AN501" s="44" t="s">
        <v>4073</v>
      </c>
      <c r="AO501" s="44" t="s">
        <v>7814</v>
      </c>
      <c r="AP501" s="44" t="s">
        <v>4190</v>
      </c>
      <c r="AQ501" s="44" t="s">
        <v>7817</v>
      </c>
      <c r="AR501" s="44" t="s">
        <v>4312</v>
      </c>
      <c r="AS501" s="44" t="s">
        <v>7818</v>
      </c>
      <c r="AT501" s="44" t="s">
        <v>1153</v>
      </c>
      <c r="AU501" s="44" t="s">
        <v>4921</v>
      </c>
      <c r="AV501" s="44" t="s">
        <v>1153</v>
      </c>
      <c r="AW501" s="44" t="s">
        <v>4921</v>
      </c>
      <c r="AX501" s="44" t="s">
        <v>1153</v>
      </c>
      <c r="AY501" s="44" t="s">
        <v>4921</v>
      </c>
      <c r="AZ501" s="269" t="s">
        <v>781</v>
      </c>
      <c r="BA501" s="336">
        <v>44652</v>
      </c>
      <c r="BB501" s="269" t="s">
        <v>903</v>
      </c>
      <c r="BC501" s="356"/>
      <c r="BD501" s="357"/>
      <c r="BE501" s="357"/>
      <c r="BF501" s="357"/>
      <c r="BG501" s="357"/>
      <c r="BH501" s="280" t="s">
        <v>956</v>
      </c>
      <c r="BI501" s="356"/>
      <c r="BJ501" s="356"/>
      <c r="BO501" s="253" t="s">
        <v>5434</v>
      </c>
      <c r="BP501" s="253" t="s">
        <v>5435</v>
      </c>
      <c r="BQ501" s="253"/>
      <c r="BR501" s="253"/>
    </row>
    <row r="502" spans="1:70" ht="90" hidden="1" customHeight="1">
      <c r="A502" s="268" t="s">
        <v>2140</v>
      </c>
      <c r="B502" s="271" t="s">
        <v>2198</v>
      </c>
      <c r="C502" s="283">
        <v>44109</v>
      </c>
      <c r="D502" s="283" t="s">
        <v>4308</v>
      </c>
      <c r="E502" s="453" t="s">
        <v>1114</v>
      </c>
      <c r="F502" s="322" t="s">
        <v>7815</v>
      </c>
      <c r="G502" s="322" t="s">
        <v>1940</v>
      </c>
      <c r="H502" s="322" t="s">
        <v>1941</v>
      </c>
      <c r="I502" s="322" t="s">
        <v>1942</v>
      </c>
      <c r="J502" s="432" t="s">
        <v>1943</v>
      </c>
      <c r="K502" s="454">
        <v>1</v>
      </c>
      <c r="L502" s="835">
        <v>44197</v>
      </c>
      <c r="M502" s="835">
        <v>44500</v>
      </c>
      <c r="N502" s="275">
        <f t="shared" si="15"/>
        <v>44</v>
      </c>
      <c r="O502" s="343">
        <v>1</v>
      </c>
      <c r="P502" s="253" t="s">
        <v>2199</v>
      </c>
      <c r="Q502" s="253"/>
      <c r="R502" s="44" t="s">
        <v>7819</v>
      </c>
      <c r="S502" s="387">
        <f t="shared" si="14"/>
        <v>208</v>
      </c>
      <c r="T502" s="327"/>
      <c r="U502" s="327"/>
      <c r="V502" s="327" t="s">
        <v>937</v>
      </c>
      <c r="W502" s="327" t="s">
        <v>937</v>
      </c>
      <c r="X502" s="327" t="s">
        <v>937</v>
      </c>
      <c r="Y502" s="327" t="s">
        <v>937</v>
      </c>
      <c r="Z502" s="327" t="s">
        <v>937</v>
      </c>
      <c r="AA502" s="327" t="s">
        <v>937</v>
      </c>
      <c r="AB502" s="327" t="s">
        <v>937</v>
      </c>
      <c r="AC502" s="327" t="s">
        <v>937</v>
      </c>
      <c r="AD502" s="327" t="s">
        <v>937</v>
      </c>
      <c r="AE502" s="327" t="s">
        <v>937</v>
      </c>
      <c r="AF502" s="327" t="s">
        <v>937</v>
      </c>
      <c r="AG502" s="327" t="s">
        <v>937</v>
      </c>
      <c r="AH502" s="327" t="s">
        <v>937</v>
      </c>
      <c r="AI502" s="44" t="s">
        <v>2210</v>
      </c>
      <c r="AJ502" s="44" t="s">
        <v>2278</v>
      </c>
      <c r="AK502" s="44" t="s">
        <v>7820</v>
      </c>
      <c r="AL502" s="273" t="s">
        <v>2660</v>
      </c>
      <c r="AM502" s="44" t="s">
        <v>7821</v>
      </c>
      <c r="AN502" s="44" t="s">
        <v>4074</v>
      </c>
      <c r="AO502" s="44" t="s">
        <v>7822</v>
      </c>
      <c r="AP502" s="44" t="s">
        <v>5208</v>
      </c>
      <c r="AQ502" s="44" t="s">
        <v>7823</v>
      </c>
      <c r="AR502" s="44" t="s">
        <v>1153</v>
      </c>
      <c r="AS502" s="44" t="s">
        <v>4297</v>
      </c>
      <c r="AT502" s="44" t="s">
        <v>1153</v>
      </c>
      <c r="AU502" s="44" t="s">
        <v>4297</v>
      </c>
      <c r="AV502" s="44" t="s">
        <v>1153</v>
      </c>
      <c r="AW502" s="44" t="s">
        <v>4297</v>
      </c>
      <c r="AX502" s="44" t="s">
        <v>1153</v>
      </c>
      <c r="AY502" s="44" t="s">
        <v>4297</v>
      </c>
      <c r="AZ502" s="269" t="s">
        <v>781</v>
      </c>
      <c r="BA502" s="336">
        <v>44578</v>
      </c>
      <c r="BB502" s="269" t="s">
        <v>903</v>
      </c>
      <c r="BC502" s="356"/>
      <c r="BD502" s="357"/>
      <c r="BE502" s="357"/>
      <c r="BF502" s="357"/>
      <c r="BG502" s="357"/>
      <c r="BH502" s="280" t="s">
        <v>956</v>
      </c>
      <c r="BI502" s="356"/>
      <c r="BJ502" s="356"/>
      <c r="BO502" s="253" t="s">
        <v>5434</v>
      </c>
      <c r="BP502" s="253" t="s">
        <v>5435</v>
      </c>
      <c r="BQ502" s="253"/>
      <c r="BR502" s="253"/>
    </row>
    <row r="503" spans="1:70" ht="90" hidden="1" customHeight="1">
      <c r="A503" s="268" t="s">
        <v>2141</v>
      </c>
      <c r="B503" s="271" t="s">
        <v>2198</v>
      </c>
      <c r="C503" s="283">
        <v>44109</v>
      </c>
      <c r="D503" s="283" t="s">
        <v>4308</v>
      </c>
      <c r="E503" s="453" t="s">
        <v>1114</v>
      </c>
      <c r="F503" s="322" t="s">
        <v>7815</v>
      </c>
      <c r="G503" s="322" t="s">
        <v>1944</v>
      </c>
      <c r="H503" s="322" t="s">
        <v>1945</v>
      </c>
      <c r="I503" s="322" t="s">
        <v>4094</v>
      </c>
      <c r="J503" s="432" t="s">
        <v>1946</v>
      </c>
      <c r="K503" s="454">
        <v>5</v>
      </c>
      <c r="L503" s="835">
        <v>44197</v>
      </c>
      <c r="M503" s="835">
        <v>44561</v>
      </c>
      <c r="N503" s="275">
        <f t="shared" si="15"/>
        <v>52</v>
      </c>
      <c r="O503" s="343">
        <v>5</v>
      </c>
      <c r="P503" s="253" t="s">
        <v>2199</v>
      </c>
      <c r="Q503" s="253"/>
      <c r="R503" s="44" t="s">
        <v>7824</v>
      </c>
      <c r="S503" s="387">
        <f t="shared" si="14"/>
        <v>211</v>
      </c>
      <c r="T503" s="327"/>
      <c r="U503" s="327"/>
      <c r="V503" s="327" t="s">
        <v>937</v>
      </c>
      <c r="W503" s="327" t="s">
        <v>937</v>
      </c>
      <c r="X503" s="327" t="s">
        <v>937</v>
      </c>
      <c r="Y503" s="327" t="s">
        <v>937</v>
      </c>
      <c r="Z503" s="327" t="s">
        <v>937</v>
      </c>
      <c r="AA503" s="327" t="s">
        <v>937</v>
      </c>
      <c r="AB503" s="327" t="s">
        <v>937</v>
      </c>
      <c r="AC503" s="327" t="s">
        <v>937</v>
      </c>
      <c r="AD503" s="327" t="s">
        <v>937</v>
      </c>
      <c r="AE503" s="327" t="s">
        <v>937</v>
      </c>
      <c r="AF503" s="327" t="s">
        <v>937</v>
      </c>
      <c r="AG503" s="327" t="s">
        <v>937</v>
      </c>
      <c r="AH503" s="327" t="s">
        <v>937</v>
      </c>
      <c r="AI503" s="44" t="s">
        <v>2210</v>
      </c>
      <c r="AJ503" s="44" t="s">
        <v>2275</v>
      </c>
      <c r="AK503" s="44" t="s">
        <v>7825</v>
      </c>
      <c r="AL503" s="273" t="s">
        <v>2661</v>
      </c>
      <c r="AM503" s="44" t="s">
        <v>7826</v>
      </c>
      <c r="AN503" s="44" t="s">
        <v>5209</v>
      </c>
      <c r="AO503" s="44" t="s">
        <v>7827</v>
      </c>
      <c r="AP503" s="44" t="s">
        <v>9226</v>
      </c>
      <c r="AQ503" s="44" t="s">
        <v>7828</v>
      </c>
      <c r="AR503" s="44" t="s">
        <v>1153</v>
      </c>
      <c r="AS503" s="44" t="s">
        <v>4297</v>
      </c>
      <c r="AT503" s="44" t="s">
        <v>1153</v>
      </c>
      <c r="AU503" s="44" t="s">
        <v>4297</v>
      </c>
      <c r="AV503" s="44" t="s">
        <v>1153</v>
      </c>
      <c r="AW503" s="44" t="s">
        <v>4297</v>
      </c>
      <c r="AX503" s="44" t="s">
        <v>1153</v>
      </c>
      <c r="AY503" s="44" t="s">
        <v>4297</v>
      </c>
      <c r="AZ503" s="269" t="s">
        <v>781</v>
      </c>
      <c r="BA503" s="336">
        <v>44578</v>
      </c>
      <c r="BB503" s="269" t="s">
        <v>903</v>
      </c>
      <c r="BC503" s="356"/>
      <c r="BD503" s="357"/>
      <c r="BE503" s="357"/>
      <c r="BF503" s="357"/>
      <c r="BG503" s="357"/>
      <c r="BH503" s="280" t="s">
        <v>956</v>
      </c>
      <c r="BI503" s="356"/>
      <c r="BJ503" s="356"/>
      <c r="BO503" s="253" t="s">
        <v>5434</v>
      </c>
      <c r="BP503" s="253" t="s">
        <v>5435</v>
      </c>
      <c r="BQ503" s="253"/>
      <c r="BR503" s="253"/>
    </row>
    <row r="504" spans="1:70" ht="90" hidden="1" customHeight="1">
      <c r="A504" s="268" t="s">
        <v>2142</v>
      </c>
      <c r="B504" s="271" t="s">
        <v>2198</v>
      </c>
      <c r="C504" s="283">
        <v>44109</v>
      </c>
      <c r="D504" s="283" t="s">
        <v>4308</v>
      </c>
      <c r="E504" s="453" t="s">
        <v>1114</v>
      </c>
      <c r="F504" s="322" t="s">
        <v>7815</v>
      </c>
      <c r="G504" s="322" t="s">
        <v>4095</v>
      </c>
      <c r="H504" s="322" t="s">
        <v>4106</v>
      </c>
      <c r="I504" s="322" t="s">
        <v>7829</v>
      </c>
      <c r="J504" s="432" t="s">
        <v>1947</v>
      </c>
      <c r="K504" s="454">
        <v>200</v>
      </c>
      <c r="L504" s="835">
        <v>44197</v>
      </c>
      <c r="M504" s="835">
        <v>44561</v>
      </c>
      <c r="N504" s="275">
        <f t="shared" si="15"/>
        <v>52</v>
      </c>
      <c r="O504" s="343">
        <v>200</v>
      </c>
      <c r="P504" s="253" t="s">
        <v>112</v>
      </c>
      <c r="Q504" s="253"/>
      <c r="R504" s="44" t="s">
        <v>7830</v>
      </c>
      <c r="S504" s="387">
        <f t="shared" si="14"/>
        <v>193</v>
      </c>
      <c r="T504" s="327"/>
      <c r="U504" s="327"/>
      <c r="V504" s="327" t="s">
        <v>937</v>
      </c>
      <c r="W504" s="327" t="s">
        <v>937</v>
      </c>
      <c r="X504" s="327" t="s">
        <v>937</v>
      </c>
      <c r="Y504" s="327" t="s">
        <v>937</v>
      </c>
      <c r="Z504" s="327" t="s">
        <v>937</v>
      </c>
      <c r="AA504" s="327" t="s">
        <v>937</v>
      </c>
      <c r="AB504" s="327" t="s">
        <v>937</v>
      </c>
      <c r="AC504" s="327" t="s">
        <v>937</v>
      </c>
      <c r="AD504" s="327" t="s">
        <v>937</v>
      </c>
      <c r="AE504" s="327" t="s">
        <v>937</v>
      </c>
      <c r="AF504" s="327" t="s">
        <v>937</v>
      </c>
      <c r="AG504" s="327" t="s">
        <v>937</v>
      </c>
      <c r="AH504" s="327" t="s">
        <v>937</v>
      </c>
      <c r="AI504" s="44" t="s">
        <v>2210</v>
      </c>
      <c r="AJ504" s="44" t="s">
        <v>2289</v>
      </c>
      <c r="AK504" s="44" t="s">
        <v>7831</v>
      </c>
      <c r="AL504" s="273" t="s">
        <v>2662</v>
      </c>
      <c r="AM504" s="44" t="s">
        <v>7832</v>
      </c>
      <c r="AN504" s="44" t="s">
        <v>9227</v>
      </c>
      <c r="AO504" s="44" t="s">
        <v>7833</v>
      </c>
      <c r="AP504" s="44" t="s">
        <v>9228</v>
      </c>
      <c r="AQ504" s="44" t="s">
        <v>7834</v>
      </c>
      <c r="AR504" s="44" t="s">
        <v>1153</v>
      </c>
      <c r="AS504" s="44" t="s">
        <v>4297</v>
      </c>
      <c r="AT504" s="44" t="s">
        <v>1153</v>
      </c>
      <c r="AU504" s="44" t="s">
        <v>4297</v>
      </c>
      <c r="AV504" s="44" t="s">
        <v>1153</v>
      </c>
      <c r="AW504" s="44" t="s">
        <v>4297</v>
      </c>
      <c r="AX504" s="44" t="s">
        <v>1153</v>
      </c>
      <c r="AY504" s="44" t="s">
        <v>4297</v>
      </c>
      <c r="AZ504" s="269" t="s">
        <v>781</v>
      </c>
      <c r="BA504" s="336">
        <v>44578</v>
      </c>
      <c r="BB504" s="269" t="s">
        <v>903</v>
      </c>
      <c r="BC504" s="356"/>
      <c r="BD504" s="357"/>
      <c r="BE504" s="357"/>
      <c r="BF504" s="357"/>
      <c r="BG504" s="357"/>
      <c r="BH504" s="280" t="s">
        <v>956</v>
      </c>
      <c r="BI504" s="356"/>
      <c r="BJ504" s="356"/>
      <c r="BO504" s="253" t="s">
        <v>5434</v>
      </c>
      <c r="BP504" s="253" t="s">
        <v>5435</v>
      </c>
      <c r="BQ504" s="253"/>
      <c r="BR504" s="253"/>
    </row>
    <row r="505" spans="1:70" ht="90" hidden="1" customHeight="1">
      <c r="A505" s="342" t="s">
        <v>2143</v>
      </c>
      <c r="B505" s="253" t="s">
        <v>2198</v>
      </c>
      <c r="C505" s="336">
        <v>44109</v>
      </c>
      <c r="D505" s="283" t="s">
        <v>4308</v>
      </c>
      <c r="E505" s="453" t="s">
        <v>1026</v>
      </c>
      <c r="F505" s="322" t="s">
        <v>7835</v>
      </c>
      <c r="G505" s="322" t="s">
        <v>1948</v>
      </c>
      <c r="H505" s="322" t="s">
        <v>1949</v>
      </c>
      <c r="I505" s="322" t="s">
        <v>1950</v>
      </c>
      <c r="J505" s="322" t="s">
        <v>1951</v>
      </c>
      <c r="K505" s="454">
        <v>1</v>
      </c>
      <c r="L505" s="835">
        <v>44197</v>
      </c>
      <c r="M505" s="835">
        <v>44348</v>
      </c>
      <c r="N505" s="275">
        <f t="shared" si="15"/>
        <v>22</v>
      </c>
      <c r="O505" s="455">
        <v>0</v>
      </c>
      <c r="P505" s="253" t="s">
        <v>2199</v>
      </c>
      <c r="Q505" s="253" t="s">
        <v>2200</v>
      </c>
      <c r="R505" s="44" t="s">
        <v>7836</v>
      </c>
      <c r="S505" s="387">
        <f t="shared" si="14"/>
        <v>298</v>
      </c>
      <c r="T505" s="297" t="s">
        <v>937</v>
      </c>
      <c r="U505" s="297" t="s">
        <v>937</v>
      </c>
      <c r="V505" s="327" t="s">
        <v>937</v>
      </c>
      <c r="W505" s="327" t="s">
        <v>937</v>
      </c>
      <c r="X505" s="327" t="s">
        <v>937</v>
      </c>
      <c r="Y505" s="327" t="s">
        <v>937</v>
      </c>
      <c r="Z505" s="327" t="s">
        <v>937</v>
      </c>
      <c r="AA505" s="327" t="s">
        <v>937</v>
      </c>
      <c r="AB505" s="327" t="s">
        <v>937</v>
      </c>
      <c r="AC505" s="327" t="s">
        <v>937</v>
      </c>
      <c r="AD505" s="327" t="s">
        <v>937</v>
      </c>
      <c r="AE505" s="327" t="s">
        <v>937</v>
      </c>
      <c r="AF505" s="327" t="s">
        <v>937</v>
      </c>
      <c r="AG505" s="327" t="s">
        <v>937</v>
      </c>
      <c r="AH505" s="327" t="s">
        <v>937</v>
      </c>
      <c r="AI505" s="44" t="s">
        <v>2210</v>
      </c>
      <c r="AJ505" s="44" t="s">
        <v>2279</v>
      </c>
      <c r="AK505" s="44" t="s">
        <v>7837</v>
      </c>
      <c r="AL505" s="273" t="s">
        <v>2622</v>
      </c>
      <c r="AM505" s="322" t="s">
        <v>7838</v>
      </c>
      <c r="AN505" s="44" t="s">
        <v>2622</v>
      </c>
      <c r="AO505" s="301" t="s">
        <v>3874</v>
      </c>
      <c r="AP505" s="44" t="s">
        <v>1153</v>
      </c>
      <c r="AQ505" s="301" t="s">
        <v>3874</v>
      </c>
      <c r="AR505" s="301" t="s">
        <v>1153</v>
      </c>
      <c r="AS505" s="301" t="s">
        <v>3874</v>
      </c>
      <c r="AT505" s="301" t="s">
        <v>1153</v>
      </c>
      <c r="AU505" s="301" t="s">
        <v>3874</v>
      </c>
      <c r="AV505" s="301" t="s">
        <v>1153</v>
      </c>
      <c r="AW505" s="301" t="s">
        <v>3874</v>
      </c>
      <c r="AX505" s="301" t="s">
        <v>1153</v>
      </c>
      <c r="AY505" s="301" t="s">
        <v>3874</v>
      </c>
      <c r="AZ505" s="269" t="s">
        <v>1330</v>
      </c>
      <c r="BA505" s="336">
        <v>44377</v>
      </c>
      <c r="BB505" s="269" t="s">
        <v>1810</v>
      </c>
      <c r="BC505" s="336">
        <v>44377</v>
      </c>
      <c r="BD505" s="301" t="s">
        <v>4179</v>
      </c>
      <c r="BE505" s="332" t="s">
        <v>9033</v>
      </c>
      <c r="BF505" s="332" t="s">
        <v>1153</v>
      </c>
      <c r="BG505" s="332" t="s">
        <v>1153</v>
      </c>
      <c r="BH505" s="280" t="s">
        <v>4388</v>
      </c>
      <c r="BI505" s="340" t="s">
        <v>1153</v>
      </c>
      <c r="BJ505" s="340" t="s">
        <v>2143</v>
      </c>
      <c r="BO505" s="253" t="s">
        <v>5436</v>
      </c>
      <c r="BP505" s="253" t="s">
        <v>5437</v>
      </c>
      <c r="BQ505" s="253"/>
      <c r="BR505" s="253"/>
    </row>
    <row r="506" spans="1:70" ht="90" hidden="1" customHeight="1">
      <c r="A506" s="268" t="s">
        <v>2143</v>
      </c>
      <c r="B506" s="271" t="s">
        <v>2198</v>
      </c>
      <c r="C506" s="283">
        <v>44109</v>
      </c>
      <c r="D506" s="283" t="s">
        <v>4308</v>
      </c>
      <c r="E506" s="453" t="s">
        <v>1026</v>
      </c>
      <c r="F506" s="322" t="s">
        <v>7835</v>
      </c>
      <c r="G506" s="273" t="s">
        <v>1948</v>
      </c>
      <c r="H506" s="322" t="s">
        <v>1949</v>
      </c>
      <c r="I506" s="322" t="s">
        <v>1950</v>
      </c>
      <c r="J506" s="432" t="s">
        <v>1951</v>
      </c>
      <c r="K506" s="454">
        <v>1</v>
      </c>
      <c r="L506" s="835">
        <v>44197</v>
      </c>
      <c r="M506" s="835">
        <v>44499</v>
      </c>
      <c r="N506" s="275">
        <f t="shared" si="15"/>
        <v>44</v>
      </c>
      <c r="O506" s="343">
        <v>1</v>
      </c>
      <c r="P506" s="253" t="s">
        <v>2199</v>
      </c>
      <c r="Q506" s="253"/>
      <c r="R506" s="44" t="s">
        <v>7839</v>
      </c>
      <c r="S506" s="387">
        <f t="shared" si="14"/>
        <v>220</v>
      </c>
      <c r="T506" s="297" t="s">
        <v>937</v>
      </c>
      <c r="U506" s="297" t="s">
        <v>937</v>
      </c>
      <c r="V506" s="327" t="s">
        <v>937</v>
      </c>
      <c r="W506" s="327" t="s">
        <v>937</v>
      </c>
      <c r="X506" s="327" t="s">
        <v>937</v>
      </c>
      <c r="Y506" s="327" t="s">
        <v>937</v>
      </c>
      <c r="Z506" s="327" t="s">
        <v>937</v>
      </c>
      <c r="AA506" s="327" t="s">
        <v>937</v>
      </c>
      <c r="AB506" s="327" t="s">
        <v>937</v>
      </c>
      <c r="AC506" s="327" t="s">
        <v>937</v>
      </c>
      <c r="AD506" s="327" t="s">
        <v>937</v>
      </c>
      <c r="AE506" s="327" t="s">
        <v>937</v>
      </c>
      <c r="AF506" s="327" t="s">
        <v>937</v>
      </c>
      <c r="AG506" s="327" t="s">
        <v>937</v>
      </c>
      <c r="AH506" s="327" t="s">
        <v>937</v>
      </c>
      <c r="AI506" s="44" t="s">
        <v>2210</v>
      </c>
      <c r="AJ506" s="44" t="s">
        <v>2279</v>
      </c>
      <c r="AK506" s="44" t="s">
        <v>7837</v>
      </c>
      <c r="AL506" s="273" t="s">
        <v>9229</v>
      </c>
      <c r="AM506" s="322" t="s">
        <v>7840</v>
      </c>
      <c r="AN506" s="325" t="s">
        <v>4075</v>
      </c>
      <c r="AO506" s="322" t="s">
        <v>7841</v>
      </c>
      <c r="AP506" s="44" t="s">
        <v>9230</v>
      </c>
      <c r="AQ506" s="301" t="s">
        <v>7842</v>
      </c>
      <c r="AR506" s="44" t="s">
        <v>1153</v>
      </c>
      <c r="AS506" s="44" t="s">
        <v>4297</v>
      </c>
      <c r="AT506" s="44" t="s">
        <v>1153</v>
      </c>
      <c r="AU506" s="44" t="s">
        <v>4297</v>
      </c>
      <c r="AV506" s="44" t="s">
        <v>1153</v>
      </c>
      <c r="AW506" s="44" t="s">
        <v>4297</v>
      </c>
      <c r="AX506" s="44" t="s">
        <v>1153</v>
      </c>
      <c r="AY506" s="44" t="s">
        <v>4297</v>
      </c>
      <c r="AZ506" s="269" t="s">
        <v>781</v>
      </c>
      <c r="BA506" s="336">
        <v>44578</v>
      </c>
      <c r="BB506" s="269" t="s">
        <v>903</v>
      </c>
      <c r="BC506" s="356"/>
      <c r="BD506" s="357"/>
      <c r="BE506" s="357"/>
      <c r="BF506" s="357"/>
      <c r="BG506" s="357"/>
      <c r="BH506" s="280" t="s">
        <v>956</v>
      </c>
      <c r="BI506" s="356"/>
      <c r="BJ506" s="356"/>
      <c r="BO506" s="253" t="s">
        <v>5436</v>
      </c>
      <c r="BP506" s="253" t="s">
        <v>5437</v>
      </c>
      <c r="BQ506" s="253"/>
      <c r="BR506" s="253"/>
    </row>
    <row r="507" spans="1:70" ht="90" hidden="1" customHeight="1">
      <c r="A507" s="342" t="s">
        <v>2144</v>
      </c>
      <c r="B507" s="253" t="s">
        <v>2198</v>
      </c>
      <c r="C507" s="336">
        <v>44109</v>
      </c>
      <c r="D507" s="283" t="s">
        <v>4308</v>
      </c>
      <c r="E507" s="453" t="s">
        <v>1026</v>
      </c>
      <c r="F507" s="322" t="s">
        <v>7835</v>
      </c>
      <c r="G507" s="322" t="s">
        <v>1948</v>
      </c>
      <c r="H507" s="322" t="s">
        <v>1952</v>
      </c>
      <c r="I507" s="322" t="s">
        <v>1953</v>
      </c>
      <c r="J507" s="322" t="s">
        <v>1954</v>
      </c>
      <c r="K507" s="454">
        <v>1</v>
      </c>
      <c r="L507" s="835">
        <v>44197</v>
      </c>
      <c r="M507" s="835">
        <v>44348</v>
      </c>
      <c r="N507" s="275">
        <f t="shared" si="15"/>
        <v>22</v>
      </c>
      <c r="O507" s="455">
        <v>0</v>
      </c>
      <c r="P507" s="253" t="s">
        <v>2199</v>
      </c>
      <c r="Q507" s="253" t="s">
        <v>2200</v>
      </c>
      <c r="R507" s="44" t="s">
        <v>7843</v>
      </c>
      <c r="S507" s="387">
        <f t="shared" si="14"/>
        <v>298</v>
      </c>
      <c r="T507" s="297" t="s">
        <v>937</v>
      </c>
      <c r="U507" s="297" t="s">
        <v>937</v>
      </c>
      <c r="V507" s="327" t="s">
        <v>937</v>
      </c>
      <c r="W507" s="327" t="s">
        <v>937</v>
      </c>
      <c r="X507" s="327" t="s">
        <v>937</v>
      </c>
      <c r="Y507" s="327" t="s">
        <v>937</v>
      </c>
      <c r="Z507" s="327" t="s">
        <v>937</v>
      </c>
      <c r="AA507" s="327" t="s">
        <v>937</v>
      </c>
      <c r="AB507" s="327" t="s">
        <v>937</v>
      </c>
      <c r="AC507" s="327" t="s">
        <v>937</v>
      </c>
      <c r="AD507" s="327" t="s">
        <v>937</v>
      </c>
      <c r="AE507" s="327" t="s">
        <v>937</v>
      </c>
      <c r="AF507" s="327" t="s">
        <v>937</v>
      </c>
      <c r="AG507" s="327" t="s">
        <v>937</v>
      </c>
      <c r="AH507" s="327" t="s">
        <v>937</v>
      </c>
      <c r="AI507" s="44" t="s">
        <v>2210</v>
      </c>
      <c r="AJ507" s="322" t="s">
        <v>2280</v>
      </c>
      <c r="AK507" s="44" t="s">
        <v>7844</v>
      </c>
      <c r="AL507" s="273" t="s">
        <v>2622</v>
      </c>
      <c r="AM507" s="322" t="s">
        <v>7845</v>
      </c>
      <c r="AN507" s="44" t="s">
        <v>2622</v>
      </c>
      <c r="AO507" s="301" t="s">
        <v>3874</v>
      </c>
      <c r="AP507" s="44" t="s">
        <v>1153</v>
      </c>
      <c r="AQ507" s="301" t="s">
        <v>4299</v>
      </c>
      <c r="AR507" s="44" t="s">
        <v>1153</v>
      </c>
      <c r="AS507" s="301" t="s">
        <v>3874</v>
      </c>
      <c r="AT507" s="301" t="s">
        <v>1153</v>
      </c>
      <c r="AU507" s="301" t="s">
        <v>3874</v>
      </c>
      <c r="AV507" s="301" t="s">
        <v>1153</v>
      </c>
      <c r="AW507" s="301" t="s">
        <v>3874</v>
      </c>
      <c r="AX507" s="301" t="s">
        <v>1153</v>
      </c>
      <c r="AY507" s="301" t="s">
        <v>3874</v>
      </c>
      <c r="AZ507" s="269" t="s">
        <v>1330</v>
      </c>
      <c r="BA507" s="336">
        <v>44377</v>
      </c>
      <c r="BB507" s="269" t="s">
        <v>1810</v>
      </c>
      <c r="BC507" s="336">
        <v>44377</v>
      </c>
      <c r="BD507" s="301" t="s">
        <v>4179</v>
      </c>
      <c r="BE507" s="332" t="s">
        <v>9033</v>
      </c>
      <c r="BF507" s="332" t="s">
        <v>1153</v>
      </c>
      <c r="BG507" s="332" t="s">
        <v>1153</v>
      </c>
      <c r="BH507" s="280" t="s">
        <v>4388</v>
      </c>
      <c r="BI507" s="340" t="s">
        <v>1153</v>
      </c>
      <c r="BJ507" s="340" t="s">
        <v>2144</v>
      </c>
      <c r="BO507" s="384" t="s">
        <v>5436</v>
      </c>
      <c r="BP507" s="384" t="s">
        <v>5437</v>
      </c>
      <c r="BQ507" s="384"/>
      <c r="BR507" s="384"/>
    </row>
    <row r="508" spans="1:70" ht="90" hidden="1" customHeight="1">
      <c r="A508" s="268" t="s">
        <v>2144</v>
      </c>
      <c r="B508" s="271" t="s">
        <v>2198</v>
      </c>
      <c r="C508" s="283">
        <v>44109</v>
      </c>
      <c r="D508" s="283" t="s">
        <v>4308</v>
      </c>
      <c r="E508" s="453" t="s">
        <v>1026</v>
      </c>
      <c r="F508" s="322" t="s">
        <v>7846</v>
      </c>
      <c r="G508" s="322" t="s">
        <v>1948</v>
      </c>
      <c r="H508" s="322" t="s">
        <v>1952</v>
      </c>
      <c r="I508" s="322" t="s">
        <v>1953</v>
      </c>
      <c r="J508" s="432" t="s">
        <v>1954</v>
      </c>
      <c r="K508" s="454">
        <v>1</v>
      </c>
      <c r="L508" s="835">
        <v>44197</v>
      </c>
      <c r="M508" s="838">
        <v>44545</v>
      </c>
      <c r="N508" s="275">
        <f t="shared" si="15"/>
        <v>50</v>
      </c>
      <c r="O508" s="455">
        <v>0</v>
      </c>
      <c r="P508" s="253" t="s">
        <v>2199</v>
      </c>
      <c r="Q508" s="253"/>
      <c r="R508" s="44" t="s">
        <v>7847</v>
      </c>
      <c r="S508" s="387">
        <f t="shared" si="14"/>
        <v>380</v>
      </c>
      <c r="T508" s="297" t="s">
        <v>937</v>
      </c>
      <c r="U508" s="297" t="s">
        <v>937</v>
      </c>
      <c r="V508" s="327" t="s">
        <v>937</v>
      </c>
      <c r="W508" s="327" t="s">
        <v>937</v>
      </c>
      <c r="X508" s="327" t="s">
        <v>937</v>
      </c>
      <c r="Y508" s="327" t="s">
        <v>937</v>
      </c>
      <c r="Z508" s="327" t="s">
        <v>937</v>
      </c>
      <c r="AA508" s="327" t="s">
        <v>937</v>
      </c>
      <c r="AB508" s="327" t="s">
        <v>937</v>
      </c>
      <c r="AC508" s="327" t="s">
        <v>937</v>
      </c>
      <c r="AD508" s="327" t="s">
        <v>937</v>
      </c>
      <c r="AE508" s="327" t="s">
        <v>937</v>
      </c>
      <c r="AF508" s="327" t="s">
        <v>937</v>
      </c>
      <c r="AG508" s="327" t="s">
        <v>937</v>
      </c>
      <c r="AH508" s="327" t="s">
        <v>937</v>
      </c>
      <c r="AI508" s="44" t="s">
        <v>2210</v>
      </c>
      <c r="AJ508" s="322" t="s">
        <v>2280</v>
      </c>
      <c r="AK508" s="44" t="s">
        <v>7844</v>
      </c>
      <c r="AL508" s="273" t="s">
        <v>2663</v>
      </c>
      <c r="AM508" s="322" t="s">
        <v>7848</v>
      </c>
      <c r="AN508" s="325" t="s">
        <v>4076</v>
      </c>
      <c r="AO508" s="458" t="s">
        <v>7849</v>
      </c>
      <c r="AP508" s="44" t="s">
        <v>1153</v>
      </c>
      <c r="AQ508" s="44" t="s">
        <v>7707</v>
      </c>
      <c r="AR508" s="44" t="s">
        <v>1153</v>
      </c>
      <c r="AS508" s="44" t="s">
        <v>4305</v>
      </c>
      <c r="AT508" s="44" t="s">
        <v>1153</v>
      </c>
      <c r="AU508" s="44" t="s">
        <v>4305</v>
      </c>
      <c r="AV508" s="44" t="s">
        <v>1153</v>
      </c>
      <c r="AW508" s="44" t="s">
        <v>4305</v>
      </c>
      <c r="AX508" s="44" t="s">
        <v>1153</v>
      </c>
      <c r="AY508" s="44" t="s">
        <v>4305</v>
      </c>
      <c r="AZ508" s="269" t="s">
        <v>1330</v>
      </c>
      <c r="BA508" s="336">
        <v>44529</v>
      </c>
      <c r="BB508" s="269" t="s">
        <v>1810</v>
      </c>
      <c r="BC508" s="336">
        <v>44529</v>
      </c>
      <c r="BD508" s="301" t="s">
        <v>4178</v>
      </c>
      <c r="BE508" s="332" t="s">
        <v>5207</v>
      </c>
      <c r="BF508" s="332" t="s">
        <v>1153</v>
      </c>
      <c r="BG508" s="332" t="s">
        <v>1153</v>
      </c>
      <c r="BH508" s="280" t="s">
        <v>4388</v>
      </c>
      <c r="BI508" s="340" t="s">
        <v>1153</v>
      </c>
      <c r="BJ508" s="340" t="s">
        <v>2144</v>
      </c>
      <c r="BO508" s="253" t="s">
        <v>5436</v>
      </c>
      <c r="BP508" s="253" t="s">
        <v>5437</v>
      </c>
      <c r="BQ508" s="253"/>
      <c r="BR508" s="253"/>
    </row>
    <row r="509" spans="1:70" ht="90" hidden="1" customHeight="1">
      <c r="A509" s="342" t="s">
        <v>2144</v>
      </c>
      <c r="B509" s="253" t="s">
        <v>2198</v>
      </c>
      <c r="C509" s="336">
        <v>44109</v>
      </c>
      <c r="D509" s="336" t="s">
        <v>4308</v>
      </c>
      <c r="E509" s="457" t="s">
        <v>1026</v>
      </c>
      <c r="F509" s="325" t="s">
        <v>7850</v>
      </c>
      <c r="G509" s="325" t="s">
        <v>1948</v>
      </c>
      <c r="H509" s="325" t="s">
        <v>1952</v>
      </c>
      <c r="I509" s="325" t="s">
        <v>1953</v>
      </c>
      <c r="J509" s="322" t="s">
        <v>1954</v>
      </c>
      <c r="K509" s="454">
        <v>1</v>
      </c>
      <c r="L509" s="835">
        <v>44197</v>
      </c>
      <c r="M509" s="835">
        <v>44742</v>
      </c>
      <c r="N509" s="275">
        <f t="shared" si="15"/>
        <v>26</v>
      </c>
      <c r="O509" s="343">
        <v>1</v>
      </c>
      <c r="P509" s="253" t="s">
        <v>2199</v>
      </c>
      <c r="Q509" s="253"/>
      <c r="R509" s="44" t="s">
        <v>7851</v>
      </c>
      <c r="S509" s="387">
        <f t="shared" si="14"/>
        <v>119</v>
      </c>
      <c r="T509" s="297" t="s">
        <v>937</v>
      </c>
      <c r="U509" s="297" t="s">
        <v>937</v>
      </c>
      <c r="V509" s="327" t="s">
        <v>937</v>
      </c>
      <c r="W509" s="327" t="s">
        <v>937</v>
      </c>
      <c r="X509" s="327" t="s">
        <v>937</v>
      </c>
      <c r="Y509" s="327" t="s">
        <v>937</v>
      </c>
      <c r="Z509" s="327" t="s">
        <v>937</v>
      </c>
      <c r="AA509" s="327" t="s">
        <v>937</v>
      </c>
      <c r="AB509" s="327" t="s">
        <v>937</v>
      </c>
      <c r="AC509" s="327" t="s">
        <v>937</v>
      </c>
      <c r="AD509" s="327" t="s">
        <v>937</v>
      </c>
      <c r="AE509" s="327" t="s">
        <v>937</v>
      </c>
      <c r="AF509" s="327" t="s">
        <v>937</v>
      </c>
      <c r="AG509" s="327" t="s">
        <v>937</v>
      </c>
      <c r="AH509" s="327" t="s">
        <v>937</v>
      </c>
      <c r="AI509" s="44" t="s">
        <v>2210</v>
      </c>
      <c r="AJ509" s="322" t="s">
        <v>2280</v>
      </c>
      <c r="AK509" s="44" t="s">
        <v>7844</v>
      </c>
      <c r="AL509" s="273" t="s">
        <v>2663</v>
      </c>
      <c r="AM509" s="322" t="s">
        <v>7848</v>
      </c>
      <c r="AN509" s="325" t="s">
        <v>4076</v>
      </c>
      <c r="AO509" s="458" t="s">
        <v>7849</v>
      </c>
      <c r="AP509" s="44" t="s">
        <v>9231</v>
      </c>
      <c r="AQ509" s="44" t="s">
        <v>7852</v>
      </c>
      <c r="AR509" s="44" t="s">
        <v>4313</v>
      </c>
      <c r="AS509" s="44" t="s">
        <v>7853</v>
      </c>
      <c r="AT509" s="273" t="s">
        <v>9232</v>
      </c>
      <c r="AU509" s="44" t="s">
        <v>7854</v>
      </c>
      <c r="AV509" s="44" t="s">
        <v>1153</v>
      </c>
      <c r="AW509" s="44" t="s">
        <v>5230</v>
      </c>
      <c r="AX509" s="44" t="s">
        <v>1153</v>
      </c>
      <c r="AY509" s="44" t="s">
        <v>5230</v>
      </c>
      <c r="AZ509" s="269" t="s">
        <v>781</v>
      </c>
      <c r="BA509" s="336">
        <v>44767</v>
      </c>
      <c r="BB509" s="269" t="s">
        <v>903</v>
      </c>
      <c r="BC509" s="356"/>
      <c r="BD509" s="357"/>
      <c r="BE509" s="357"/>
      <c r="BF509" s="357"/>
      <c r="BG509" s="357"/>
      <c r="BH509" s="280" t="s">
        <v>956</v>
      </c>
      <c r="BI509" s="356"/>
      <c r="BJ509" s="356"/>
      <c r="BO509" s="253" t="s">
        <v>5436</v>
      </c>
      <c r="BP509" s="253" t="s">
        <v>5437</v>
      </c>
      <c r="BQ509" s="253"/>
      <c r="BR509" s="253"/>
    </row>
    <row r="510" spans="1:70" ht="90" hidden="1" customHeight="1">
      <c r="A510" s="342" t="s">
        <v>2145</v>
      </c>
      <c r="B510" s="253" t="s">
        <v>2198</v>
      </c>
      <c r="C510" s="336">
        <v>44109</v>
      </c>
      <c r="D510" s="283" t="s">
        <v>4308</v>
      </c>
      <c r="E510" s="453" t="s">
        <v>1026</v>
      </c>
      <c r="F510" s="322" t="s">
        <v>7835</v>
      </c>
      <c r="G510" s="322" t="s">
        <v>1948</v>
      </c>
      <c r="H510" s="322" t="s">
        <v>1955</v>
      </c>
      <c r="I510" s="322" t="s">
        <v>1956</v>
      </c>
      <c r="J510" s="322" t="s">
        <v>1957</v>
      </c>
      <c r="K510" s="454">
        <v>1</v>
      </c>
      <c r="L510" s="835">
        <v>44197</v>
      </c>
      <c r="M510" s="835">
        <v>44348</v>
      </c>
      <c r="N510" s="275">
        <f t="shared" si="15"/>
        <v>22</v>
      </c>
      <c r="O510" s="455">
        <v>0</v>
      </c>
      <c r="P510" s="253" t="s">
        <v>2199</v>
      </c>
      <c r="Q510" s="253" t="s">
        <v>2200</v>
      </c>
      <c r="R510" s="44" t="s">
        <v>7855</v>
      </c>
      <c r="S510" s="387">
        <f t="shared" si="14"/>
        <v>298</v>
      </c>
      <c r="T510" s="297" t="s">
        <v>937</v>
      </c>
      <c r="U510" s="297" t="s">
        <v>937</v>
      </c>
      <c r="V510" s="327" t="s">
        <v>937</v>
      </c>
      <c r="W510" s="327" t="s">
        <v>937</v>
      </c>
      <c r="X510" s="327" t="s">
        <v>937</v>
      </c>
      <c r="Y510" s="327" t="s">
        <v>937</v>
      </c>
      <c r="Z510" s="327" t="s">
        <v>937</v>
      </c>
      <c r="AA510" s="327" t="s">
        <v>937</v>
      </c>
      <c r="AB510" s="327" t="s">
        <v>937</v>
      </c>
      <c r="AC510" s="327" t="s">
        <v>937</v>
      </c>
      <c r="AD510" s="327" t="s">
        <v>937</v>
      </c>
      <c r="AE510" s="327" t="s">
        <v>937</v>
      </c>
      <c r="AF510" s="327" t="s">
        <v>937</v>
      </c>
      <c r="AG510" s="327" t="s">
        <v>937</v>
      </c>
      <c r="AH510" s="327" t="s">
        <v>937</v>
      </c>
      <c r="AI510" s="44" t="s">
        <v>2210</v>
      </c>
      <c r="AJ510" s="322" t="s">
        <v>2281</v>
      </c>
      <c r="AK510" s="44" t="s">
        <v>7837</v>
      </c>
      <c r="AL510" s="273" t="s">
        <v>2622</v>
      </c>
      <c r="AM510" s="44" t="s">
        <v>7856</v>
      </c>
      <c r="AN510" s="44" t="s">
        <v>2622</v>
      </c>
      <c r="AO510" s="301" t="s">
        <v>3874</v>
      </c>
      <c r="AP510" s="44" t="s">
        <v>1153</v>
      </c>
      <c r="AQ510" s="301" t="s">
        <v>4299</v>
      </c>
      <c r="AR510" s="44" t="s">
        <v>1153</v>
      </c>
      <c r="AS510" s="301" t="s">
        <v>3874</v>
      </c>
      <c r="AT510" s="301" t="s">
        <v>1153</v>
      </c>
      <c r="AU510" s="301" t="s">
        <v>3874</v>
      </c>
      <c r="AV510" s="301" t="s">
        <v>1153</v>
      </c>
      <c r="AW510" s="301" t="s">
        <v>3874</v>
      </c>
      <c r="AX510" s="301" t="s">
        <v>1153</v>
      </c>
      <c r="AY510" s="301" t="s">
        <v>3874</v>
      </c>
      <c r="AZ510" s="269" t="s">
        <v>1330</v>
      </c>
      <c r="BA510" s="336">
        <v>44377</v>
      </c>
      <c r="BB510" s="269" t="s">
        <v>1810</v>
      </c>
      <c r="BC510" s="336">
        <v>44377</v>
      </c>
      <c r="BD510" s="301" t="s">
        <v>4179</v>
      </c>
      <c r="BE510" s="332" t="s">
        <v>9033</v>
      </c>
      <c r="BF510" s="332" t="s">
        <v>1153</v>
      </c>
      <c r="BG510" s="332" t="s">
        <v>1153</v>
      </c>
      <c r="BH510" s="280" t="s">
        <v>4388</v>
      </c>
      <c r="BI510" s="340" t="s">
        <v>1153</v>
      </c>
      <c r="BJ510" s="340" t="s">
        <v>2145</v>
      </c>
      <c r="BO510" s="384" t="s">
        <v>5436</v>
      </c>
      <c r="BP510" s="384" t="s">
        <v>5437</v>
      </c>
      <c r="BQ510" s="384"/>
      <c r="BR510" s="384"/>
    </row>
    <row r="511" spans="1:70" ht="90" hidden="1" customHeight="1">
      <c r="A511" s="268" t="s">
        <v>2145</v>
      </c>
      <c r="B511" s="271" t="s">
        <v>2198</v>
      </c>
      <c r="C511" s="283">
        <v>44109</v>
      </c>
      <c r="D511" s="283" t="s">
        <v>4308</v>
      </c>
      <c r="E511" s="453" t="s">
        <v>1026</v>
      </c>
      <c r="F511" s="322" t="s">
        <v>7857</v>
      </c>
      <c r="G511" s="322" t="s">
        <v>1948</v>
      </c>
      <c r="H511" s="322" t="s">
        <v>1955</v>
      </c>
      <c r="I511" s="322" t="s">
        <v>2652</v>
      </c>
      <c r="J511" s="432" t="s">
        <v>1957</v>
      </c>
      <c r="K511" s="454">
        <v>1</v>
      </c>
      <c r="L511" s="835">
        <v>44197</v>
      </c>
      <c r="M511" s="838">
        <v>44545</v>
      </c>
      <c r="N511" s="275">
        <f t="shared" si="15"/>
        <v>50</v>
      </c>
      <c r="O511" s="346">
        <v>8.0000000000000002E-3</v>
      </c>
      <c r="P511" s="253" t="s">
        <v>2199</v>
      </c>
      <c r="Q511" s="253"/>
      <c r="R511" s="44" t="s">
        <v>7847</v>
      </c>
      <c r="S511" s="387">
        <f t="shared" si="14"/>
        <v>380</v>
      </c>
      <c r="T511" s="297" t="s">
        <v>937</v>
      </c>
      <c r="U511" s="297" t="s">
        <v>937</v>
      </c>
      <c r="V511" s="327" t="s">
        <v>937</v>
      </c>
      <c r="W511" s="327" t="s">
        <v>937</v>
      </c>
      <c r="X511" s="327" t="s">
        <v>937</v>
      </c>
      <c r="Y511" s="327" t="s">
        <v>937</v>
      </c>
      <c r="Z511" s="327" t="s">
        <v>937</v>
      </c>
      <c r="AA511" s="327" t="s">
        <v>937</v>
      </c>
      <c r="AB511" s="327" t="s">
        <v>937</v>
      </c>
      <c r="AC511" s="327" t="s">
        <v>937</v>
      </c>
      <c r="AD511" s="327" t="s">
        <v>937</v>
      </c>
      <c r="AE511" s="327" t="s">
        <v>937</v>
      </c>
      <c r="AF511" s="327" t="s">
        <v>937</v>
      </c>
      <c r="AG511" s="327" t="s">
        <v>937</v>
      </c>
      <c r="AH511" s="327" t="s">
        <v>937</v>
      </c>
      <c r="AI511" s="44" t="s">
        <v>2210</v>
      </c>
      <c r="AJ511" s="322" t="s">
        <v>2281</v>
      </c>
      <c r="AK511" s="44" t="s">
        <v>7837</v>
      </c>
      <c r="AL511" s="273" t="s">
        <v>2664</v>
      </c>
      <c r="AM511" s="44" t="s">
        <v>7858</v>
      </c>
      <c r="AN511" s="44" t="s">
        <v>9233</v>
      </c>
      <c r="AO511" s="44" t="s">
        <v>7859</v>
      </c>
      <c r="AP511" s="44" t="s">
        <v>1153</v>
      </c>
      <c r="AQ511" s="44" t="s">
        <v>7707</v>
      </c>
      <c r="AR511" s="44" t="s">
        <v>1153</v>
      </c>
      <c r="AS511" s="44" t="s">
        <v>4305</v>
      </c>
      <c r="AT511" s="44" t="s">
        <v>1153</v>
      </c>
      <c r="AU511" s="44" t="s">
        <v>4305</v>
      </c>
      <c r="AV511" s="44" t="s">
        <v>1153</v>
      </c>
      <c r="AW511" s="44" t="s">
        <v>4305</v>
      </c>
      <c r="AX511" s="44" t="s">
        <v>1153</v>
      </c>
      <c r="AY511" s="44" t="s">
        <v>4305</v>
      </c>
      <c r="AZ511" s="269" t="s">
        <v>1330</v>
      </c>
      <c r="BA511" s="336">
        <v>44529</v>
      </c>
      <c r="BB511" s="269" t="s">
        <v>1810</v>
      </c>
      <c r="BC511" s="336">
        <v>44529</v>
      </c>
      <c r="BD511" s="301" t="s">
        <v>4178</v>
      </c>
      <c r="BE511" s="332" t="s">
        <v>5207</v>
      </c>
      <c r="BF511" s="332" t="s">
        <v>1153</v>
      </c>
      <c r="BG511" s="332" t="s">
        <v>1153</v>
      </c>
      <c r="BH511" s="280" t="s">
        <v>4388</v>
      </c>
      <c r="BI511" s="340" t="s">
        <v>1153</v>
      </c>
      <c r="BJ511" s="340" t="s">
        <v>2145</v>
      </c>
      <c r="BO511" s="253" t="s">
        <v>5436</v>
      </c>
      <c r="BP511" s="253" t="s">
        <v>5437</v>
      </c>
      <c r="BQ511" s="253"/>
      <c r="BR511" s="253"/>
    </row>
    <row r="512" spans="1:70" ht="90" hidden="1" customHeight="1">
      <c r="A512" s="268" t="s">
        <v>2145</v>
      </c>
      <c r="B512" s="271" t="s">
        <v>2198</v>
      </c>
      <c r="C512" s="283">
        <v>44109</v>
      </c>
      <c r="D512" s="283" t="s">
        <v>4308</v>
      </c>
      <c r="E512" s="453" t="s">
        <v>1026</v>
      </c>
      <c r="F512" s="322" t="s">
        <v>7857</v>
      </c>
      <c r="G512" s="322" t="s">
        <v>1963</v>
      </c>
      <c r="H512" s="322" t="s">
        <v>1955</v>
      </c>
      <c r="I512" s="322" t="s">
        <v>2652</v>
      </c>
      <c r="J512" s="322" t="s">
        <v>1957</v>
      </c>
      <c r="K512" s="454">
        <v>1</v>
      </c>
      <c r="L512" s="835">
        <v>44197</v>
      </c>
      <c r="M512" s="835">
        <v>44772</v>
      </c>
      <c r="N512" s="275">
        <f t="shared" si="15"/>
        <v>31</v>
      </c>
      <c r="O512" s="343">
        <v>1</v>
      </c>
      <c r="P512" s="253" t="s">
        <v>2199</v>
      </c>
      <c r="Q512" s="253"/>
      <c r="R512" s="44" t="s">
        <v>7860</v>
      </c>
      <c r="S512" s="387">
        <f t="shared" si="14"/>
        <v>300</v>
      </c>
      <c r="T512" s="327"/>
      <c r="U512" s="327"/>
      <c r="V512" s="327"/>
      <c r="W512" s="327"/>
      <c r="X512" s="327"/>
      <c r="Y512" s="327"/>
      <c r="Z512" s="327"/>
      <c r="AA512" s="327"/>
      <c r="AB512" s="327"/>
      <c r="AC512" s="327"/>
      <c r="AD512" s="327"/>
      <c r="AE512" s="327"/>
      <c r="AF512" s="327"/>
      <c r="AG512" s="327"/>
      <c r="AH512" s="327"/>
      <c r="AI512" s="44"/>
      <c r="AJ512" s="322"/>
      <c r="AK512" s="44" t="s">
        <v>2622</v>
      </c>
      <c r="AL512" s="273" t="s">
        <v>2664</v>
      </c>
      <c r="AM512" s="44" t="s">
        <v>7858</v>
      </c>
      <c r="AN512" s="44" t="s">
        <v>9233</v>
      </c>
      <c r="AO512" s="44" t="s">
        <v>7859</v>
      </c>
      <c r="AP512" s="44" t="s">
        <v>9234</v>
      </c>
      <c r="AQ512" s="44" t="s">
        <v>7861</v>
      </c>
      <c r="AR512" s="44" t="s">
        <v>1153</v>
      </c>
      <c r="AS512" s="44" t="s">
        <v>4298</v>
      </c>
      <c r="AT512" s="44" t="s">
        <v>1153</v>
      </c>
      <c r="AU512" s="44" t="s">
        <v>4298</v>
      </c>
      <c r="AV512" s="44" t="s">
        <v>1153</v>
      </c>
      <c r="AW512" s="44" t="s">
        <v>4298</v>
      </c>
      <c r="AX512" s="44" t="s">
        <v>1153</v>
      </c>
      <c r="AY512" s="44" t="s">
        <v>4298</v>
      </c>
      <c r="AZ512" s="269" t="s">
        <v>3069</v>
      </c>
      <c r="BA512" s="336">
        <v>44578</v>
      </c>
      <c r="BB512" s="269" t="s">
        <v>903</v>
      </c>
      <c r="BC512" s="356"/>
      <c r="BD512" s="357"/>
      <c r="BE512" s="357"/>
      <c r="BF512" s="357"/>
      <c r="BG512" s="357"/>
      <c r="BH512" s="280" t="s">
        <v>956</v>
      </c>
      <c r="BI512" s="356"/>
      <c r="BJ512" s="356"/>
      <c r="BO512" s="253" t="s">
        <v>5436</v>
      </c>
      <c r="BP512" s="253" t="s">
        <v>5437</v>
      </c>
      <c r="BQ512" s="253"/>
      <c r="BR512" s="253"/>
    </row>
    <row r="513" spans="1:70" ht="90" hidden="1" customHeight="1">
      <c r="A513" s="268" t="s">
        <v>2146</v>
      </c>
      <c r="B513" s="271" t="s">
        <v>2198</v>
      </c>
      <c r="C513" s="283">
        <v>44109</v>
      </c>
      <c r="D513" s="283" t="s">
        <v>4308</v>
      </c>
      <c r="E513" s="453" t="s">
        <v>1026</v>
      </c>
      <c r="F513" s="322" t="s">
        <v>7862</v>
      </c>
      <c r="G513" s="322" t="s">
        <v>1958</v>
      </c>
      <c r="H513" s="322" t="s">
        <v>4107</v>
      </c>
      <c r="I513" s="322" t="s">
        <v>1959</v>
      </c>
      <c r="J513" s="432" t="s">
        <v>1960</v>
      </c>
      <c r="K513" s="454">
        <v>1</v>
      </c>
      <c r="L513" s="835">
        <v>44197</v>
      </c>
      <c r="M513" s="835">
        <v>44561</v>
      </c>
      <c r="N513" s="275">
        <f t="shared" si="15"/>
        <v>52</v>
      </c>
      <c r="O513" s="343">
        <v>1</v>
      </c>
      <c r="P513" s="253" t="s">
        <v>2199</v>
      </c>
      <c r="Q513" s="253" t="s">
        <v>2200</v>
      </c>
      <c r="R513" s="44" t="s">
        <v>7863</v>
      </c>
      <c r="S513" s="387">
        <f t="shared" si="14"/>
        <v>356</v>
      </c>
      <c r="T513" s="327"/>
      <c r="U513" s="327"/>
      <c r="V513" s="327" t="s">
        <v>937</v>
      </c>
      <c r="W513" s="327" t="s">
        <v>937</v>
      </c>
      <c r="X513" s="327" t="s">
        <v>937</v>
      </c>
      <c r="Y513" s="327" t="s">
        <v>937</v>
      </c>
      <c r="Z513" s="327" t="s">
        <v>937</v>
      </c>
      <c r="AA513" s="327" t="s">
        <v>937</v>
      </c>
      <c r="AB513" s="327" t="s">
        <v>937</v>
      </c>
      <c r="AC513" s="327" t="s">
        <v>937</v>
      </c>
      <c r="AD513" s="327" t="s">
        <v>937</v>
      </c>
      <c r="AE513" s="327" t="s">
        <v>937</v>
      </c>
      <c r="AF513" s="327" t="s">
        <v>937</v>
      </c>
      <c r="AG513" s="327" t="s">
        <v>937</v>
      </c>
      <c r="AH513" s="327" t="s">
        <v>937</v>
      </c>
      <c r="AI513" s="44" t="s">
        <v>2210</v>
      </c>
      <c r="AJ513" s="322" t="s">
        <v>2282</v>
      </c>
      <c r="AK513" s="44" t="s">
        <v>7864</v>
      </c>
      <c r="AL513" s="273" t="s">
        <v>2665</v>
      </c>
      <c r="AM513" s="44" t="s">
        <v>7865</v>
      </c>
      <c r="AN513" s="44" t="s">
        <v>4077</v>
      </c>
      <c r="AO513" s="334" t="s">
        <v>7866</v>
      </c>
      <c r="AP513" s="44" t="s">
        <v>1153</v>
      </c>
      <c r="AQ513" s="44" t="s">
        <v>4300</v>
      </c>
      <c r="AR513" s="44" t="s">
        <v>1153</v>
      </c>
      <c r="AS513" s="44" t="s">
        <v>4300</v>
      </c>
      <c r="AT513" s="44" t="s">
        <v>1153</v>
      </c>
      <c r="AU513" s="44" t="s">
        <v>4300</v>
      </c>
      <c r="AV513" s="44" t="s">
        <v>1153</v>
      </c>
      <c r="AW513" s="44" t="s">
        <v>4300</v>
      </c>
      <c r="AX513" s="44" t="s">
        <v>1153</v>
      </c>
      <c r="AY513" s="44" t="s">
        <v>4300</v>
      </c>
      <c r="AZ513" s="269" t="s">
        <v>3069</v>
      </c>
      <c r="BA513" s="336">
        <v>44495</v>
      </c>
      <c r="BB513" s="269" t="s">
        <v>903</v>
      </c>
      <c r="BC513" s="356"/>
      <c r="BD513" s="357"/>
      <c r="BE513" s="357"/>
      <c r="BF513" s="357"/>
      <c r="BG513" s="357"/>
      <c r="BH513" s="280" t="s">
        <v>956</v>
      </c>
      <c r="BI513" s="356"/>
      <c r="BJ513" s="356"/>
      <c r="BO513" s="384" t="s">
        <v>5436</v>
      </c>
      <c r="BP513" s="384" t="s">
        <v>5437</v>
      </c>
      <c r="BQ513" s="384"/>
      <c r="BR513" s="384"/>
    </row>
    <row r="514" spans="1:70" ht="90" hidden="1" customHeight="1">
      <c r="A514" s="268" t="s">
        <v>2147</v>
      </c>
      <c r="B514" s="271" t="s">
        <v>2198</v>
      </c>
      <c r="C514" s="283">
        <v>44109</v>
      </c>
      <c r="D514" s="283" t="s">
        <v>4308</v>
      </c>
      <c r="E514" s="453" t="s">
        <v>1026</v>
      </c>
      <c r="F514" s="322" t="s">
        <v>7862</v>
      </c>
      <c r="G514" s="322" t="s">
        <v>7867</v>
      </c>
      <c r="H514" s="322" t="s">
        <v>1961</v>
      </c>
      <c r="I514" s="322" t="s">
        <v>1962</v>
      </c>
      <c r="J514" s="432" t="s">
        <v>2683</v>
      </c>
      <c r="K514" s="454">
        <v>2</v>
      </c>
      <c r="L514" s="835">
        <v>44228</v>
      </c>
      <c r="M514" s="835">
        <v>44560</v>
      </c>
      <c r="N514" s="275">
        <f t="shared" si="15"/>
        <v>48</v>
      </c>
      <c r="O514" s="343">
        <v>2</v>
      </c>
      <c r="P514" s="253" t="s">
        <v>2199</v>
      </c>
      <c r="Q514" s="253" t="s">
        <v>2200</v>
      </c>
      <c r="R514" s="44" t="s">
        <v>7868</v>
      </c>
      <c r="S514" s="387">
        <f t="shared" si="14"/>
        <v>234</v>
      </c>
      <c r="T514" s="327"/>
      <c r="U514" s="327"/>
      <c r="V514" s="327" t="s">
        <v>937</v>
      </c>
      <c r="W514" s="327" t="s">
        <v>937</v>
      </c>
      <c r="X514" s="327" t="s">
        <v>937</v>
      </c>
      <c r="Y514" s="327" t="s">
        <v>937</v>
      </c>
      <c r="Z514" s="327" t="s">
        <v>937</v>
      </c>
      <c r="AA514" s="327" t="s">
        <v>937</v>
      </c>
      <c r="AB514" s="327" t="s">
        <v>937</v>
      </c>
      <c r="AC514" s="327" t="s">
        <v>937</v>
      </c>
      <c r="AD514" s="327" t="s">
        <v>937</v>
      </c>
      <c r="AE514" s="327" t="s">
        <v>937</v>
      </c>
      <c r="AF514" s="327" t="s">
        <v>937</v>
      </c>
      <c r="AG514" s="327" t="s">
        <v>937</v>
      </c>
      <c r="AH514" s="327" t="s">
        <v>937</v>
      </c>
      <c r="AI514" s="44" t="s">
        <v>2210</v>
      </c>
      <c r="AJ514" s="322" t="s">
        <v>2283</v>
      </c>
      <c r="AK514" s="44" t="s">
        <v>7869</v>
      </c>
      <c r="AL514" s="273" t="s">
        <v>2666</v>
      </c>
      <c r="AM514" s="44" t="s">
        <v>7870</v>
      </c>
      <c r="AN514" s="44" t="s">
        <v>4078</v>
      </c>
      <c r="AO514" s="44" t="s">
        <v>7871</v>
      </c>
      <c r="AP514" s="44" t="s">
        <v>9235</v>
      </c>
      <c r="AQ514" s="44" t="s">
        <v>7872</v>
      </c>
      <c r="AR514" s="44" t="s">
        <v>1153</v>
      </c>
      <c r="AS514" s="44" t="s">
        <v>4297</v>
      </c>
      <c r="AT514" s="44" t="s">
        <v>1153</v>
      </c>
      <c r="AU514" s="44" t="s">
        <v>4297</v>
      </c>
      <c r="AV514" s="44" t="s">
        <v>1153</v>
      </c>
      <c r="AW514" s="44" t="s">
        <v>4297</v>
      </c>
      <c r="AX514" s="44" t="s">
        <v>1153</v>
      </c>
      <c r="AY514" s="44" t="s">
        <v>4297</v>
      </c>
      <c r="AZ514" s="269" t="s">
        <v>781</v>
      </c>
      <c r="BA514" s="336">
        <v>44578</v>
      </c>
      <c r="BB514" s="269" t="s">
        <v>903</v>
      </c>
      <c r="BC514" s="356"/>
      <c r="BD514" s="357"/>
      <c r="BE514" s="357"/>
      <c r="BF514" s="357"/>
      <c r="BG514" s="357"/>
      <c r="BH514" s="280" t="s">
        <v>956</v>
      </c>
      <c r="BI514" s="356"/>
      <c r="BJ514" s="356"/>
      <c r="BO514" s="253" t="s">
        <v>5436</v>
      </c>
      <c r="BP514" s="253" t="s">
        <v>5437</v>
      </c>
      <c r="BQ514" s="141"/>
      <c r="BR514" s="141"/>
    </row>
    <row r="515" spans="1:70" ht="90" hidden="1" customHeight="1">
      <c r="A515" s="268" t="s">
        <v>2148</v>
      </c>
      <c r="B515" s="271" t="s">
        <v>2198</v>
      </c>
      <c r="C515" s="283">
        <v>44109</v>
      </c>
      <c r="D515" s="283" t="s">
        <v>4308</v>
      </c>
      <c r="E515" s="453" t="s">
        <v>1026</v>
      </c>
      <c r="F515" s="322" t="s">
        <v>7862</v>
      </c>
      <c r="G515" s="322" t="s">
        <v>1963</v>
      </c>
      <c r="H515" s="322" t="s">
        <v>1964</v>
      </c>
      <c r="I515" s="322" t="s">
        <v>1965</v>
      </c>
      <c r="J515" s="432" t="s">
        <v>1966</v>
      </c>
      <c r="K515" s="454">
        <v>3</v>
      </c>
      <c r="L515" s="835">
        <v>44197</v>
      </c>
      <c r="M515" s="835">
        <v>44561</v>
      </c>
      <c r="N515" s="275">
        <f t="shared" si="15"/>
        <v>52</v>
      </c>
      <c r="O515" s="343">
        <v>3</v>
      </c>
      <c r="P515" s="253" t="s">
        <v>2199</v>
      </c>
      <c r="Q515" s="253" t="s">
        <v>2200</v>
      </c>
      <c r="R515" s="44" t="s">
        <v>7873</v>
      </c>
      <c r="S515" s="387">
        <f t="shared" ref="S515:S578" si="16">LEN(R515)</f>
        <v>218</v>
      </c>
      <c r="T515" s="327"/>
      <c r="U515" s="327"/>
      <c r="V515" s="327" t="s">
        <v>937</v>
      </c>
      <c r="W515" s="327" t="s">
        <v>937</v>
      </c>
      <c r="X515" s="327" t="s">
        <v>937</v>
      </c>
      <c r="Y515" s="327" t="s">
        <v>937</v>
      </c>
      <c r="Z515" s="327" t="s">
        <v>937</v>
      </c>
      <c r="AA515" s="327" t="s">
        <v>937</v>
      </c>
      <c r="AB515" s="327" t="s">
        <v>937</v>
      </c>
      <c r="AC515" s="327" t="s">
        <v>937</v>
      </c>
      <c r="AD515" s="327" t="s">
        <v>937</v>
      </c>
      <c r="AE515" s="327" t="s">
        <v>937</v>
      </c>
      <c r="AF515" s="327" t="s">
        <v>937</v>
      </c>
      <c r="AG515" s="327" t="s">
        <v>937</v>
      </c>
      <c r="AH515" s="327" t="s">
        <v>937</v>
      </c>
      <c r="AI515" s="44" t="s">
        <v>2210</v>
      </c>
      <c r="AJ515" s="322" t="s">
        <v>9236</v>
      </c>
      <c r="AK515" s="44" t="s">
        <v>7874</v>
      </c>
      <c r="AL515" s="273" t="s">
        <v>2667</v>
      </c>
      <c r="AM515" s="44" t="s">
        <v>7875</v>
      </c>
      <c r="AN515" s="44" t="s">
        <v>9237</v>
      </c>
      <c r="AO515" s="44" t="s">
        <v>7876</v>
      </c>
      <c r="AP515" s="44" t="s">
        <v>4193</v>
      </c>
      <c r="AQ515" s="44" t="s">
        <v>7877</v>
      </c>
      <c r="AR515" s="44" t="s">
        <v>1153</v>
      </c>
      <c r="AS515" s="44" t="s">
        <v>4297</v>
      </c>
      <c r="AT515" s="44" t="s">
        <v>1153</v>
      </c>
      <c r="AU515" s="44" t="s">
        <v>4297</v>
      </c>
      <c r="AV515" s="44" t="s">
        <v>1153</v>
      </c>
      <c r="AW515" s="44" t="s">
        <v>4297</v>
      </c>
      <c r="AX515" s="44" t="s">
        <v>1153</v>
      </c>
      <c r="AY515" s="44" t="s">
        <v>4297</v>
      </c>
      <c r="AZ515" s="269" t="s">
        <v>781</v>
      </c>
      <c r="BA515" s="336">
        <v>44578</v>
      </c>
      <c r="BB515" s="269" t="s">
        <v>903</v>
      </c>
      <c r="BC515" s="356"/>
      <c r="BD515" s="357"/>
      <c r="BE515" s="357"/>
      <c r="BF515" s="357"/>
      <c r="BG515" s="357"/>
      <c r="BH515" s="141" t="s">
        <v>956</v>
      </c>
      <c r="BI515" s="356"/>
      <c r="BJ515" s="356"/>
      <c r="BO515" s="253" t="s">
        <v>5436</v>
      </c>
      <c r="BP515" s="253" t="s">
        <v>5437</v>
      </c>
      <c r="BQ515" s="278"/>
      <c r="BR515" s="278"/>
    </row>
    <row r="516" spans="1:70" ht="90" hidden="1" customHeight="1">
      <c r="A516" s="268" t="s">
        <v>2149</v>
      </c>
      <c r="B516" s="271" t="s">
        <v>2198</v>
      </c>
      <c r="C516" s="283">
        <v>44109</v>
      </c>
      <c r="D516" s="283" t="s">
        <v>4308</v>
      </c>
      <c r="E516" s="453" t="s">
        <v>1115</v>
      </c>
      <c r="F516" s="322" t="s">
        <v>7878</v>
      </c>
      <c r="G516" s="322" t="s">
        <v>1967</v>
      </c>
      <c r="H516" s="322" t="s">
        <v>4108</v>
      </c>
      <c r="I516" s="322" t="s">
        <v>1968</v>
      </c>
      <c r="J516" s="432" t="s">
        <v>1969</v>
      </c>
      <c r="K516" s="454">
        <v>2</v>
      </c>
      <c r="L516" s="835">
        <v>44166</v>
      </c>
      <c r="M516" s="835">
        <v>44531</v>
      </c>
      <c r="N516" s="275">
        <f t="shared" ref="N516:N579" si="17">+WEEKNUM(M516-L516)</f>
        <v>53</v>
      </c>
      <c r="O516" s="343">
        <v>2</v>
      </c>
      <c r="P516" s="253" t="s">
        <v>44</v>
      </c>
      <c r="Q516" s="253"/>
      <c r="R516" s="44" t="s">
        <v>7879</v>
      </c>
      <c r="S516" s="387">
        <f t="shared" si="16"/>
        <v>344</v>
      </c>
      <c r="T516" s="327"/>
      <c r="U516" s="327"/>
      <c r="V516" s="327" t="s">
        <v>937</v>
      </c>
      <c r="W516" s="327" t="s">
        <v>937</v>
      </c>
      <c r="X516" s="327" t="s">
        <v>937</v>
      </c>
      <c r="Y516" s="327" t="s">
        <v>937</v>
      </c>
      <c r="Z516" s="327" t="s">
        <v>937</v>
      </c>
      <c r="AA516" s="327" t="s">
        <v>937</v>
      </c>
      <c r="AB516" s="327" t="s">
        <v>937</v>
      </c>
      <c r="AC516" s="327" t="s">
        <v>937</v>
      </c>
      <c r="AD516" s="327" t="s">
        <v>937</v>
      </c>
      <c r="AE516" s="327" t="s">
        <v>937</v>
      </c>
      <c r="AF516" s="327" t="s">
        <v>937</v>
      </c>
      <c r="AG516" s="327" t="s">
        <v>937</v>
      </c>
      <c r="AH516" s="327" t="s">
        <v>937</v>
      </c>
      <c r="AI516" s="44" t="s">
        <v>2210</v>
      </c>
      <c r="AJ516" s="44" t="s">
        <v>1848</v>
      </c>
      <c r="AK516" s="44" t="s">
        <v>7880</v>
      </c>
      <c r="AL516" s="44" t="s">
        <v>9238</v>
      </c>
      <c r="AM516" s="44" t="s">
        <v>7881</v>
      </c>
      <c r="AN516" s="141" t="s">
        <v>4038</v>
      </c>
      <c r="AO516" s="44" t="s">
        <v>7882</v>
      </c>
      <c r="AP516" s="44" t="s">
        <v>9239</v>
      </c>
      <c r="AQ516" s="44" t="s">
        <v>7883</v>
      </c>
      <c r="AR516" s="44" t="s">
        <v>1153</v>
      </c>
      <c r="AS516" s="44" t="s">
        <v>4297</v>
      </c>
      <c r="AT516" s="44" t="s">
        <v>1153</v>
      </c>
      <c r="AU516" s="44" t="s">
        <v>4297</v>
      </c>
      <c r="AV516" s="44" t="s">
        <v>1153</v>
      </c>
      <c r="AW516" s="44" t="s">
        <v>4297</v>
      </c>
      <c r="AX516" s="44" t="s">
        <v>1153</v>
      </c>
      <c r="AY516" s="44" t="s">
        <v>4297</v>
      </c>
      <c r="AZ516" s="269" t="s">
        <v>781</v>
      </c>
      <c r="BA516" s="336">
        <v>44566</v>
      </c>
      <c r="BB516" s="269" t="s">
        <v>903</v>
      </c>
      <c r="BC516" s="356"/>
      <c r="BD516" s="357"/>
      <c r="BE516" s="357"/>
      <c r="BF516" s="357"/>
      <c r="BG516" s="357"/>
      <c r="BH516" s="141" t="s">
        <v>956</v>
      </c>
      <c r="BI516" s="356"/>
      <c r="BJ516" s="356"/>
      <c r="BO516" s="253" t="s">
        <v>5438</v>
      </c>
      <c r="BP516" s="253" t="s">
        <v>5439</v>
      </c>
      <c r="BQ516" s="253"/>
      <c r="BR516" s="253"/>
    </row>
    <row r="517" spans="1:70" ht="90" hidden="1" customHeight="1">
      <c r="A517" s="268" t="s">
        <v>2150</v>
      </c>
      <c r="B517" s="271" t="s">
        <v>2198</v>
      </c>
      <c r="C517" s="283">
        <v>44109</v>
      </c>
      <c r="D517" s="283" t="s">
        <v>4308</v>
      </c>
      <c r="E517" s="453" t="s">
        <v>1029</v>
      </c>
      <c r="F517" s="322" t="s">
        <v>7884</v>
      </c>
      <c r="G517" s="322" t="s">
        <v>1970</v>
      </c>
      <c r="H517" s="322" t="s">
        <v>1971</v>
      </c>
      <c r="I517" s="322" t="s">
        <v>1972</v>
      </c>
      <c r="J517" s="432" t="s">
        <v>1973</v>
      </c>
      <c r="K517" s="454">
        <v>2</v>
      </c>
      <c r="L517" s="835">
        <v>44166</v>
      </c>
      <c r="M517" s="835">
        <v>44531</v>
      </c>
      <c r="N517" s="275">
        <f t="shared" si="17"/>
        <v>53</v>
      </c>
      <c r="O517" s="343">
        <v>2</v>
      </c>
      <c r="P517" s="253" t="s">
        <v>44</v>
      </c>
      <c r="Q517" s="253"/>
      <c r="R517" s="44" t="s">
        <v>7885</v>
      </c>
      <c r="S517" s="387">
        <f t="shared" si="16"/>
        <v>225</v>
      </c>
      <c r="T517" s="327"/>
      <c r="U517" s="327"/>
      <c r="V517" s="327" t="s">
        <v>937</v>
      </c>
      <c r="W517" s="327" t="s">
        <v>937</v>
      </c>
      <c r="X517" s="327" t="s">
        <v>937</v>
      </c>
      <c r="Y517" s="327" t="s">
        <v>937</v>
      </c>
      <c r="Z517" s="327" t="s">
        <v>937</v>
      </c>
      <c r="AA517" s="327" t="s">
        <v>937</v>
      </c>
      <c r="AB517" s="327" t="s">
        <v>937</v>
      </c>
      <c r="AC517" s="327" t="s">
        <v>937</v>
      </c>
      <c r="AD517" s="327" t="s">
        <v>937</v>
      </c>
      <c r="AE517" s="327" t="s">
        <v>937</v>
      </c>
      <c r="AF517" s="327" t="s">
        <v>937</v>
      </c>
      <c r="AG517" s="327" t="s">
        <v>937</v>
      </c>
      <c r="AH517" s="327" t="s">
        <v>937</v>
      </c>
      <c r="AI517" s="44" t="s">
        <v>2210</v>
      </c>
      <c r="AJ517" s="44" t="s">
        <v>1848</v>
      </c>
      <c r="AK517" s="44" t="s">
        <v>7880</v>
      </c>
      <c r="AL517" s="44" t="s">
        <v>9240</v>
      </c>
      <c r="AM517" s="44" t="s">
        <v>7886</v>
      </c>
      <c r="AN517" s="141" t="s">
        <v>4039</v>
      </c>
      <c r="AO517" s="44" t="s">
        <v>7887</v>
      </c>
      <c r="AP517" s="44" t="s">
        <v>4258</v>
      </c>
      <c r="AQ517" s="44" t="s">
        <v>7888</v>
      </c>
      <c r="AR517" s="44" t="s">
        <v>1153</v>
      </c>
      <c r="AS517" s="44" t="s">
        <v>4297</v>
      </c>
      <c r="AT517" s="44" t="s">
        <v>1153</v>
      </c>
      <c r="AU517" s="44" t="s">
        <v>4297</v>
      </c>
      <c r="AV517" s="44" t="s">
        <v>1153</v>
      </c>
      <c r="AW517" s="44" t="s">
        <v>4297</v>
      </c>
      <c r="AX517" s="44" t="s">
        <v>1153</v>
      </c>
      <c r="AY517" s="44" t="s">
        <v>4297</v>
      </c>
      <c r="AZ517" s="269" t="s">
        <v>781</v>
      </c>
      <c r="BA517" s="336">
        <v>44566</v>
      </c>
      <c r="BB517" s="269" t="s">
        <v>903</v>
      </c>
      <c r="BC517" s="356"/>
      <c r="BD517" s="357"/>
      <c r="BE517" s="357"/>
      <c r="BF517" s="357"/>
      <c r="BG517" s="357"/>
      <c r="BH517" s="141" t="s">
        <v>956</v>
      </c>
      <c r="BI517" s="356"/>
      <c r="BJ517" s="356"/>
      <c r="BO517" s="253" t="s">
        <v>5440</v>
      </c>
      <c r="BP517" s="253" t="s">
        <v>5441</v>
      </c>
      <c r="BQ517" s="253" t="s">
        <v>5442</v>
      </c>
      <c r="BR517" s="253"/>
    </row>
    <row r="518" spans="1:70" ht="90" hidden="1" customHeight="1">
      <c r="A518" s="268" t="s">
        <v>2151</v>
      </c>
      <c r="B518" s="271" t="s">
        <v>2198</v>
      </c>
      <c r="C518" s="283">
        <v>44109</v>
      </c>
      <c r="D518" s="283" t="s">
        <v>4308</v>
      </c>
      <c r="E518" s="453" t="s">
        <v>1029</v>
      </c>
      <c r="F518" s="322" t="s">
        <v>7884</v>
      </c>
      <c r="G518" s="322" t="s">
        <v>1970</v>
      </c>
      <c r="H518" s="322" t="s">
        <v>1974</v>
      </c>
      <c r="I518" s="322" t="s">
        <v>1975</v>
      </c>
      <c r="J518" s="432" t="s">
        <v>1969</v>
      </c>
      <c r="K518" s="454">
        <v>2</v>
      </c>
      <c r="L518" s="835">
        <v>44166</v>
      </c>
      <c r="M518" s="835">
        <v>44531</v>
      </c>
      <c r="N518" s="275">
        <f t="shared" si="17"/>
        <v>53</v>
      </c>
      <c r="O518" s="343">
        <v>2</v>
      </c>
      <c r="P518" s="253" t="s">
        <v>44</v>
      </c>
      <c r="Q518" s="253"/>
      <c r="R518" s="44" t="s">
        <v>7889</v>
      </c>
      <c r="S518" s="387">
        <f t="shared" si="16"/>
        <v>288</v>
      </c>
      <c r="T518" s="327"/>
      <c r="U518" s="327"/>
      <c r="V518" s="327" t="s">
        <v>937</v>
      </c>
      <c r="W518" s="327" t="s">
        <v>937</v>
      </c>
      <c r="X518" s="327" t="s">
        <v>937</v>
      </c>
      <c r="Y518" s="327" t="s">
        <v>937</v>
      </c>
      <c r="Z518" s="327" t="s">
        <v>937</v>
      </c>
      <c r="AA518" s="327" t="s">
        <v>937</v>
      </c>
      <c r="AB518" s="327" t="s">
        <v>937</v>
      </c>
      <c r="AC518" s="327" t="s">
        <v>937</v>
      </c>
      <c r="AD518" s="327" t="s">
        <v>937</v>
      </c>
      <c r="AE518" s="327" t="s">
        <v>937</v>
      </c>
      <c r="AF518" s="327" t="s">
        <v>937</v>
      </c>
      <c r="AG518" s="327" t="s">
        <v>937</v>
      </c>
      <c r="AH518" s="327" t="s">
        <v>937</v>
      </c>
      <c r="AI518" s="44" t="s">
        <v>2210</v>
      </c>
      <c r="AJ518" s="44" t="s">
        <v>2267</v>
      </c>
      <c r="AK518" s="44" t="s">
        <v>7890</v>
      </c>
      <c r="AL518" s="44" t="s">
        <v>2814</v>
      </c>
      <c r="AM518" s="44" t="s">
        <v>7891</v>
      </c>
      <c r="AN518" s="141" t="s">
        <v>4038</v>
      </c>
      <c r="AO518" s="44" t="s">
        <v>7892</v>
      </c>
      <c r="AP518" s="44" t="s">
        <v>4259</v>
      </c>
      <c r="AQ518" s="44" t="s">
        <v>7893</v>
      </c>
      <c r="AR518" s="44" t="s">
        <v>1153</v>
      </c>
      <c r="AS518" s="44" t="s">
        <v>4297</v>
      </c>
      <c r="AT518" s="44" t="s">
        <v>1153</v>
      </c>
      <c r="AU518" s="44" t="s">
        <v>4297</v>
      </c>
      <c r="AV518" s="44" t="s">
        <v>1153</v>
      </c>
      <c r="AW518" s="44" t="s">
        <v>4297</v>
      </c>
      <c r="AX518" s="44" t="s">
        <v>1153</v>
      </c>
      <c r="AY518" s="44" t="s">
        <v>4297</v>
      </c>
      <c r="AZ518" s="269" t="s">
        <v>781</v>
      </c>
      <c r="BA518" s="336">
        <v>44566</v>
      </c>
      <c r="BB518" s="269" t="s">
        <v>903</v>
      </c>
      <c r="BC518" s="356"/>
      <c r="BD518" s="357"/>
      <c r="BE518" s="357"/>
      <c r="BF518" s="357"/>
      <c r="BG518" s="357"/>
      <c r="BH518" s="141" t="s">
        <v>956</v>
      </c>
      <c r="BI518" s="356"/>
      <c r="BJ518" s="356"/>
      <c r="BO518" s="253" t="s">
        <v>5440</v>
      </c>
      <c r="BP518" s="253" t="s">
        <v>5441</v>
      </c>
      <c r="BQ518" s="253" t="s">
        <v>5442</v>
      </c>
      <c r="BR518" s="253"/>
    </row>
    <row r="519" spans="1:70" ht="90" hidden="1" customHeight="1">
      <c r="A519" s="342" t="s">
        <v>2152</v>
      </c>
      <c r="B519" s="253" t="s">
        <v>2198</v>
      </c>
      <c r="C519" s="336">
        <v>44109</v>
      </c>
      <c r="D519" s="283" t="s">
        <v>4308</v>
      </c>
      <c r="E519" s="453" t="s">
        <v>1030</v>
      </c>
      <c r="F519" s="322" t="s">
        <v>7894</v>
      </c>
      <c r="G519" s="322" t="s">
        <v>7895</v>
      </c>
      <c r="H519" s="322" t="s">
        <v>1976</v>
      </c>
      <c r="I519" s="322" t="s">
        <v>1977</v>
      </c>
      <c r="J519" s="322" t="s">
        <v>1978</v>
      </c>
      <c r="K519" s="426">
        <v>17</v>
      </c>
      <c r="L519" s="835">
        <v>44197</v>
      </c>
      <c r="M519" s="835">
        <v>44377</v>
      </c>
      <c r="N519" s="275">
        <f t="shared" si="17"/>
        <v>26</v>
      </c>
      <c r="O519" s="455">
        <v>0</v>
      </c>
      <c r="P519" s="253" t="s">
        <v>2199</v>
      </c>
      <c r="Q519" s="253" t="s">
        <v>2200</v>
      </c>
      <c r="R519" s="44" t="s">
        <v>7896</v>
      </c>
      <c r="S519" s="387">
        <f t="shared" si="16"/>
        <v>298</v>
      </c>
      <c r="T519" s="297" t="s">
        <v>937</v>
      </c>
      <c r="U519" s="297" t="s">
        <v>937</v>
      </c>
      <c r="V519" s="327" t="s">
        <v>937</v>
      </c>
      <c r="W519" s="327" t="s">
        <v>937</v>
      </c>
      <c r="X519" s="327" t="s">
        <v>937</v>
      </c>
      <c r="Y519" s="327" t="s">
        <v>937</v>
      </c>
      <c r="Z519" s="327" t="s">
        <v>937</v>
      </c>
      <c r="AA519" s="327" t="s">
        <v>937</v>
      </c>
      <c r="AB519" s="327" t="s">
        <v>937</v>
      </c>
      <c r="AC519" s="327" t="s">
        <v>937</v>
      </c>
      <c r="AD519" s="327" t="s">
        <v>937</v>
      </c>
      <c r="AE519" s="327" t="s">
        <v>937</v>
      </c>
      <c r="AF519" s="327" t="s">
        <v>937</v>
      </c>
      <c r="AG519" s="327" t="s">
        <v>937</v>
      </c>
      <c r="AH519" s="327" t="s">
        <v>937</v>
      </c>
      <c r="AI519" s="44" t="s">
        <v>2210</v>
      </c>
      <c r="AJ519" s="322" t="s">
        <v>2284</v>
      </c>
      <c r="AK519" s="44" t="s">
        <v>7897</v>
      </c>
      <c r="AL519" s="44" t="s">
        <v>2622</v>
      </c>
      <c r="AM519" s="44" t="s">
        <v>7898</v>
      </c>
      <c r="AN519" s="44" t="s">
        <v>2622</v>
      </c>
      <c r="AO519" s="301" t="s">
        <v>3874</v>
      </c>
      <c r="AP519" s="44" t="s">
        <v>1153</v>
      </c>
      <c r="AQ519" s="301" t="s">
        <v>3874</v>
      </c>
      <c r="AR519" s="301" t="s">
        <v>1153</v>
      </c>
      <c r="AS519" s="301" t="s">
        <v>3874</v>
      </c>
      <c r="AT519" s="301" t="s">
        <v>1153</v>
      </c>
      <c r="AU519" s="301" t="s">
        <v>3874</v>
      </c>
      <c r="AV519" s="301" t="s">
        <v>1153</v>
      </c>
      <c r="AW519" s="301" t="s">
        <v>3874</v>
      </c>
      <c r="AX519" s="301" t="s">
        <v>1153</v>
      </c>
      <c r="AY519" s="301" t="s">
        <v>3874</v>
      </c>
      <c r="AZ519" s="269" t="s">
        <v>1330</v>
      </c>
      <c r="BA519" s="336">
        <v>44377</v>
      </c>
      <c r="BB519" s="269" t="s">
        <v>1810</v>
      </c>
      <c r="BC519" s="336">
        <v>44377</v>
      </c>
      <c r="BD519" s="301" t="s">
        <v>4179</v>
      </c>
      <c r="BE519" s="332" t="s">
        <v>9033</v>
      </c>
      <c r="BF519" s="332" t="s">
        <v>1153</v>
      </c>
      <c r="BG519" s="332" t="s">
        <v>1153</v>
      </c>
      <c r="BH519" s="280" t="s">
        <v>4388</v>
      </c>
      <c r="BI519" s="340" t="s">
        <v>1153</v>
      </c>
      <c r="BJ519" s="340" t="s">
        <v>2152</v>
      </c>
      <c r="BO519" s="253" t="s">
        <v>5434</v>
      </c>
      <c r="BP519" s="253" t="s">
        <v>5443</v>
      </c>
      <c r="BQ519" s="253" t="s">
        <v>5444</v>
      </c>
      <c r="BR519" s="253"/>
    </row>
    <row r="520" spans="1:70" ht="90" hidden="1" customHeight="1">
      <c r="A520" s="268" t="s">
        <v>2152</v>
      </c>
      <c r="B520" s="271" t="s">
        <v>2198</v>
      </c>
      <c r="C520" s="283">
        <v>44109</v>
      </c>
      <c r="D520" s="283" t="s">
        <v>4308</v>
      </c>
      <c r="E520" s="453" t="s">
        <v>1030</v>
      </c>
      <c r="F520" s="322" t="s">
        <v>7894</v>
      </c>
      <c r="G520" s="322" t="s">
        <v>7895</v>
      </c>
      <c r="H520" s="322" t="s">
        <v>1976</v>
      </c>
      <c r="I520" s="322" t="s">
        <v>2653</v>
      </c>
      <c r="J520" s="432" t="s">
        <v>2654</v>
      </c>
      <c r="K520" s="459">
        <v>1</v>
      </c>
      <c r="L520" s="835">
        <v>44197</v>
      </c>
      <c r="M520" s="838">
        <v>44438</v>
      </c>
      <c r="N520" s="275">
        <f t="shared" si="17"/>
        <v>35</v>
      </c>
      <c r="O520" s="354">
        <v>1</v>
      </c>
      <c r="P520" s="253" t="s">
        <v>2199</v>
      </c>
      <c r="Q520" s="253"/>
      <c r="R520" s="44" t="s">
        <v>7899</v>
      </c>
      <c r="S520" s="387">
        <f t="shared" si="16"/>
        <v>112</v>
      </c>
      <c r="T520" s="327"/>
      <c r="U520" s="327"/>
      <c r="V520" s="327"/>
      <c r="W520" s="327"/>
      <c r="X520" s="327"/>
      <c r="Y520" s="327"/>
      <c r="Z520" s="327"/>
      <c r="AA520" s="327"/>
      <c r="AB520" s="327"/>
      <c r="AC520" s="327"/>
      <c r="AD520" s="327"/>
      <c r="AE520" s="327"/>
      <c r="AF520" s="327"/>
      <c r="AG520" s="327"/>
      <c r="AH520" s="327"/>
      <c r="AI520" s="44"/>
      <c r="AJ520" s="322"/>
      <c r="AK520" s="44" t="s">
        <v>7900</v>
      </c>
      <c r="AL520" s="273" t="s">
        <v>2668</v>
      </c>
      <c r="AM520" s="44" t="s">
        <v>7901</v>
      </c>
      <c r="AN520" s="44" t="s">
        <v>4079</v>
      </c>
      <c r="AO520" s="44" t="s">
        <v>7902</v>
      </c>
      <c r="AP520" s="44" t="s">
        <v>1153</v>
      </c>
      <c r="AQ520" s="44" t="s">
        <v>4145</v>
      </c>
      <c r="AR520" s="44" t="s">
        <v>1153</v>
      </c>
      <c r="AS520" s="44" t="s">
        <v>4145</v>
      </c>
      <c r="AT520" s="44" t="s">
        <v>1153</v>
      </c>
      <c r="AU520" s="44" t="s">
        <v>4145</v>
      </c>
      <c r="AV520" s="44" t="s">
        <v>1153</v>
      </c>
      <c r="AW520" s="44" t="s">
        <v>4145</v>
      </c>
      <c r="AX520" s="44" t="s">
        <v>1153</v>
      </c>
      <c r="AY520" s="44" t="s">
        <v>4145</v>
      </c>
      <c r="AZ520" s="269" t="s">
        <v>781</v>
      </c>
      <c r="BA520" s="336">
        <v>44495</v>
      </c>
      <c r="BB520" s="269" t="s">
        <v>903</v>
      </c>
      <c r="BC520" s="356"/>
      <c r="BD520" s="357"/>
      <c r="BE520" s="357"/>
      <c r="BF520" s="357"/>
      <c r="BG520" s="357"/>
      <c r="BH520" s="141" t="s">
        <v>956</v>
      </c>
      <c r="BI520" s="356"/>
      <c r="BJ520" s="356"/>
      <c r="BO520" s="253" t="s">
        <v>5434</v>
      </c>
      <c r="BP520" s="253" t="s">
        <v>5443</v>
      </c>
      <c r="BQ520" s="253" t="s">
        <v>5444</v>
      </c>
      <c r="BR520" s="253"/>
    </row>
    <row r="521" spans="1:70" ht="90" hidden="1" customHeight="1">
      <c r="A521" s="268" t="s">
        <v>2153</v>
      </c>
      <c r="B521" s="271" t="s">
        <v>2198</v>
      </c>
      <c r="C521" s="283">
        <v>44109</v>
      </c>
      <c r="D521" s="283" t="s">
        <v>4308</v>
      </c>
      <c r="E521" s="453" t="s">
        <v>1030</v>
      </c>
      <c r="F521" s="322" t="s">
        <v>7894</v>
      </c>
      <c r="G521" s="322" t="s">
        <v>7895</v>
      </c>
      <c r="H521" s="322" t="s">
        <v>1979</v>
      </c>
      <c r="I521" s="322" t="s">
        <v>1980</v>
      </c>
      <c r="J521" s="432" t="s">
        <v>1981</v>
      </c>
      <c r="K521" s="460">
        <v>1</v>
      </c>
      <c r="L521" s="835">
        <v>44197</v>
      </c>
      <c r="M521" s="835">
        <v>44561</v>
      </c>
      <c r="N521" s="275">
        <f t="shared" si="17"/>
        <v>52</v>
      </c>
      <c r="O521" s="354">
        <v>1</v>
      </c>
      <c r="P521" s="253" t="s">
        <v>2199</v>
      </c>
      <c r="Q521" s="253" t="s">
        <v>2200</v>
      </c>
      <c r="R521" s="44" t="s">
        <v>7903</v>
      </c>
      <c r="S521" s="387">
        <f t="shared" si="16"/>
        <v>206</v>
      </c>
      <c r="T521" s="327"/>
      <c r="U521" s="327"/>
      <c r="V521" s="327" t="s">
        <v>937</v>
      </c>
      <c r="W521" s="327" t="s">
        <v>937</v>
      </c>
      <c r="X521" s="327" t="s">
        <v>937</v>
      </c>
      <c r="Y521" s="327" t="s">
        <v>937</v>
      </c>
      <c r="Z521" s="327" t="s">
        <v>937</v>
      </c>
      <c r="AA521" s="327" t="s">
        <v>937</v>
      </c>
      <c r="AB521" s="327" t="s">
        <v>937</v>
      </c>
      <c r="AC521" s="327" t="s">
        <v>937</v>
      </c>
      <c r="AD521" s="327" t="s">
        <v>937</v>
      </c>
      <c r="AE521" s="327" t="s">
        <v>937</v>
      </c>
      <c r="AF521" s="327" t="s">
        <v>937</v>
      </c>
      <c r="AG521" s="327" t="s">
        <v>937</v>
      </c>
      <c r="AH521" s="327" t="s">
        <v>937</v>
      </c>
      <c r="AI521" s="44" t="s">
        <v>2210</v>
      </c>
      <c r="AJ521" s="322" t="s">
        <v>2285</v>
      </c>
      <c r="AK521" s="44" t="s">
        <v>7904</v>
      </c>
      <c r="AL521" s="273" t="s">
        <v>2669</v>
      </c>
      <c r="AM521" s="44" t="s">
        <v>7905</v>
      </c>
      <c r="AN521" s="44" t="s">
        <v>4080</v>
      </c>
      <c r="AO521" s="44" t="s">
        <v>7721</v>
      </c>
      <c r="AP521" s="44" t="s">
        <v>9241</v>
      </c>
      <c r="AQ521" s="44" t="s">
        <v>7906</v>
      </c>
      <c r="AR521" s="44" t="s">
        <v>1153</v>
      </c>
      <c r="AS521" s="44" t="s">
        <v>4297</v>
      </c>
      <c r="AT521" s="44" t="s">
        <v>1153</v>
      </c>
      <c r="AU521" s="44" t="s">
        <v>4297</v>
      </c>
      <c r="AV521" s="44" t="s">
        <v>1153</v>
      </c>
      <c r="AW521" s="44" t="s">
        <v>4297</v>
      </c>
      <c r="AX521" s="44" t="s">
        <v>1153</v>
      </c>
      <c r="AY521" s="44" t="s">
        <v>4297</v>
      </c>
      <c r="AZ521" s="269" t="s">
        <v>781</v>
      </c>
      <c r="BA521" s="336">
        <v>44578</v>
      </c>
      <c r="BB521" s="269" t="s">
        <v>903</v>
      </c>
      <c r="BC521" s="356"/>
      <c r="BD521" s="357"/>
      <c r="BE521" s="357"/>
      <c r="BF521" s="357"/>
      <c r="BG521" s="357"/>
      <c r="BH521" s="141" t="s">
        <v>956</v>
      </c>
      <c r="BI521" s="356"/>
      <c r="BJ521" s="356"/>
      <c r="BO521" s="384" t="s">
        <v>5434</v>
      </c>
      <c r="BP521" s="384" t="s">
        <v>5443</v>
      </c>
      <c r="BQ521" s="384" t="s">
        <v>5444</v>
      </c>
      <c r="BR521" s="384"/>
    </row>
    <row r="522" spans="1:70" ht="90" hidden="1" customHeight="1">
      <c r="A522" s="268" t="s">
        <v>2154</v>
      </c>
      <c r="B522" s="271" t="s">
        <v>2198</v>
      </c>
      <c r="C522" s="283">
        <v>44109</v>
      </c>
      <c r="D522" s="283" t="s">
        <v>4308</v>
      </c>
      <c r="E522" s="453" t="s">
        <v>1030</v>
      </c>
      <c r="F522" s="322" t="s">
        <v>7894</v>
      </c>
      <c r="G522" s="322" t="s">
        <v>7907</v>
      </c>
      <c r="H522" s="322" t="s">
        <v>1982</v>
      </c>
      <c r="I522" s="322" t="s">
        <v>1983</v>
      </c>
      <c r="J522" s="432" t="s">
        <v>1984</v>
      </c>
      <c r="K522" s="454">
        <v>1</v>
      </c>
      <c r="L522" s="835">
        <v>44197</v>
      </c>
      <c r="M522" s="835">
        <v>44561</v>
      </c>
      <c r="N522" s="275">
        <f t="shared" si="17"/>
        <v>52</v>
      </c>
      <c r="O522" s="343">
        <v>1</v>
      </c>
      <c r="P522" s="253" t="s">
        <v>2199</v>
      </c>
      <c r="Q522" s="253" t="s">
        <v>2200</v>
      </c>
      <c r="R522" s="44" t="s">
        <v>7908</v>
      </c>
      <c r="S522" s="387">
        <f t="shared" si="16"/>
        <v>276</v>
      </c>
      <c r="T522" s="327"/>
      <c r="U522" s="327"/>
      <c r="V522" s="327" t="s">
        <v>937</v>
      </c>
      <c r="W522" s="327" t="s">
        <v>937</v>
      </c>
      <c r="X522" s="327" t="s">
        <v>937</v>
      </c>
      <c r="Y522" s="327" t="s">
        <v>937</v>
      </c>
      <c r="Z522" s="327" t="s">
        <v>937</v>
      </c>
      <c r="AA522" s="327" t="s">
        <v>937</v>
      </c>
      <c r="AB522" s="327" t="s">
        <v>937</v>
      </c>
      <c r="AC522" s="327" t="s">
        <v>937</v>
      </c>
      <c r="AD522" s="327" t="s">
        <v>937</v>
      </c>
      <c r="AE522" s="327" t="s">
        <v>937</v>
      </c>
      <c r="AF522" s="327" t="s">
        <v>937</v>
      </c>
      <c r="AG522" s="327" t="s">
        <v>937</v>
      </c>
      <c r="AH522" s="327" t="s">
        <v>937</v>
      </c>
      <c r="AI522" s="44" t="s">
        <v>2210</v>
      </c>
      <c r="AJ522" s="322" t="s">
        <v>2286</v>
      </c>
      <c r="AK522" s="44" t="s">
        <v>7909</v>
      </c>
      <c r="AL522" s="273" t="s">
        <v>2665</v>
      </c>
      <c r="AM522" s="44" t="s">
        <v>7910</v>
      </c>
      <c r="AN522" s="44" t="s">
        <v>4080</v>
      </c>
      <c r="AO522" s="44" t="s">
        <v>7721</v>
      </c>
      <c r="AP522" s="44" t="s">
        <v>4191</v>
      </c>
      <c r="AQ522" s="44" t="s">
        <v>7911</v>
      </c>
      <c r="AR522" s="44" t="s">
        <v>4314</v>
      </c>
      <c r="AS522" s="44" t="s">
        <v>7912</v>
      </c>
      <c r="AT522" s="44" t="s">
        <v>1153</v>
      </c>
      <c r="AU522" s="44" t="s">
        <v>4921</v>
      </c>
      <c r="AV522" s="44" t="s">
        <v>1153</v>
      </c>
      <c r="AW522" s="44" t="s">
        <v>4921</v>
      </c>
      <c r="AX522" s="44" t="s">
        <v>1153</v>
      </c>
      <c r="AY522" s="44" t="s">
        <v>4921</v>
      </c>
      <c r="AZ522" s="269" t="s">
        <v>902</v>
      </c>
      <c r="BA522" s="336">
        <v>44652</v>
      </c>
      <c r="BB522" s="269" t="s">
        <v>903</v>
      </c>
      <c r="BC522" s="356"/>
      <c r="BD522" s="357"/>
      <c r="BE522" s="357"/>
      <c r="BF522" s="357"/>
      <c r="BG522" s="357"/>
      <c r="BH522" s="141" t="s">
        <v>956</v>
      </c>
      <c r="BI522" s="356"/>
      <c r="BJ522" s="356"/>
      <c r="BO522" s="253" t="s">
        <v>5434</v>
      </c>
      <c r="BP522" s="253" t="s">
        <v>5443</v>
      </c>
      <c r="BQ522" s="253" t="s">
        <v>5444</v>
      </c>
      <c r="BR522" s="253"/>
    </row>
    <row r="523" spans="1:70" ht="90" hidden="1" customHeight="1">
      <c r="A523" s="268" t="s">
        <v>2155</v>
      </c>
      <c r="B523" s="271" t="s">
        <v>2198</v>
      </c>
      <c r="C523" s="283">
        <v>44109</v>
      </c>
      <c r="D523" s="283" t="s">
        <v>4308</v>
      </c>
      <c r="E523" s="453" t="s">
        <v>1030</v>
      </c>
      <c r="F523" s="322" t="s">
        <v>7894</v>
      </c>
      <c r="G523" s="322" t="s">
        <v>7913</v>
      </c>
      <c r="H523" s="322" t="s">
        <v>1985</v>
      </c>
      <c r="I523" s="322" t="s">
        <v>1986</v>
      </c>
      <c r="J523" s="432" t="s">
        <v>1987</v>
      </c>
      <c r="K523" s="454">
        <v>1</v>
      </c>
      <c r="L523" s="835">
        <v>44197</v>
      </c>
      <c r="M523" s="835">
        <v>44561</v>
      </c>
      <c r="N523" s="275">
        <f t="shared" si="17"/>
        <v>52</v>
      </c>
      <c r="O523" s="346">
        <v>0</v>
      </c>
      <c r="P523" s="253" t="s">
        <v>2199</v>
      </c>
      <c r="Q523" s="253" t="s">
        <v>2200</v>
      </c>
      <c r="R523" s="44" t="s">
        <v>7914</v>
      </c>
      <c r="S523" s="387">
        <f t="shared" si="16"/>
        <v>179</v>
      </c>
      <c r="T523" s="297" t="s">
        <v>937</v>
      </c>
      <c r="U523" s="297" t="s">
        <v>937</v>
      </c>
      <c r="V523" s="327" t="s">
        <v>937</v>
      </c>
      <c r="W523" s="327" t="s">
        <v>937</v>
      </c>
      <c r="X523" s="327" t="s">
        <v>937</v>
      </c>
      <c r="Y523" s="327" t="s">
        <v>937</v>
      </c>
      <c r="Z523" s="327" t="s">
        <v>937</v>
      </c>
      <c r="AA523" s="327" t="s">
        <v>937</v>
      </c>
      <c r="AB523" s="327" t="s">
        <v>937</v>
      </c>
      <c r="AC523" s="327" t="s">
        <v>937</v>
      </c>
      <c r="AD523" s="327" t="s">
        <v>937</v>
      </c>
      <c r="AE523" s="327" t="s">
        <v>937</v>
      </c>
      <c r="AF523" s="327" t="s">
        <v>937</v>
      </c>
      <c r="AG523" s="327" t="s">
        <v>937</v>
      </c>
      <c r="AH523" s="327" t="s">
        <v>937</v>
      </c>
      <c r="AI523" s="44" t="s">
        <v>2210</v>
      </c>
      <c r="AJ523" s="322" t="s">
        <v>2287</v>
      </c>
      <c r="AK523" s="44" t="s">
        <v>7915</v>
      </c>
      <c r="AL523" s="273" t="s">
        <v>2665</v>
      </c>
      <c r="AM523" s="44" t="s">
        <v>7916</v>
      </c>
      <c r="AN523" s="44" t="s">
        <v>4080</v>
      </c>
      <c r="AO523" s="44" t="s">
        <v>7721</v>
      </c>
      <c r="AP523" s="44" t="s">
        <v>4192</v>
      </c>
      <c r="AQ523" s="44" t="s">
        <v>7917</v>
      </c>
      <c r="AR523" s="44" t="s">
        <v>9242</v>
      </c>
      <c r="AS523" s="44" t="s">
        <v>7918</v>
      </c>
      <c r="AT523" s="329" t="s">
        <v>1153</v>
      </c>
      <c r="AU523" s="329" t="s">
        <v>4922</v>
      </c>
      <c r="AV523" s="329" t="s">
        <v>1153</v>
      </c>
      <c r="AW523" s="329" t="s">
        <v>4922</v>
      </c>
      <c r="AX523" s="329" t="s">
        <v>1153</v>
      </c>
      <c r="AY523" s="329" t="s">
        <v>4922</v>
      </c>
      <c r="AZ523" s="269" t="s">
        <v>1330</v>
      </c>
      <c r="BA523" s="336">
        <v>44677</v>
      </c>
      <c r="BB523" s="269" t="s">
        <v>1810</v>
      </c>
      <c r="BC523" s="336">
        <v>44677</v>
      </c>
      <c r="BD523" s="301" t="s">
        <v>4379</v>
      </c>
      <c r="BE523" s="141" t="s">
        <v>9161</v>
      </c>
      <c r="BF523" s="332" t="s">
        <v>1153</v>
      </c>
      <c r="BG523" s="332" t="s">
        <v>1153</v>
      </c>
      <c r="BH523" s="280" t="s">
        <v>4388</v>
      </c>
      <c r="BI523" s="340" t="s">
        <v>1153</v>
      </c>
      <c r="BJ523" s="340" t="s">
        <v>2155</v>
      </c>
      <c r="BO523" s="253" t="s">
        <v>5434</v>
      </c>
      <c r="BP523" s="253" t="s">
        <v>5443</v>
      </c>
      <c r="BQ523" s="253" t="s">
        <v>5444</v>
      </c>
      <c r="BR523" s="253"/>
    </row>
    <row r="524" spans="1:70" ht="90" hidden="1" customHeight="1">
      <c r="A524" s="342" t="s">
        <v>2155</v>
      </c>
      <c r="B524" s="253" t="s">
        <v>2198</v>
      </c>
      <c r="C524" s="336">
        <v>44109</v>
      </c>
      <c r="D524" s="336" t="s">
        <v>4308</v>
      </c>
      <c r="E524" s="457" t="s">
        <v>1030</v>
      </c>
      <c r="F524" s="325" t="s">
        <v>7919</v>
      </c>
      <c r="G524" s="325" t="s">
        <v>7920</v>
      </c>
      <c r="H524" s="325" t="s">
        <v>1985</v>
      </c>
      <c r="I524" s="325" t="s">
        <v>1986</v>
      </c>
      <c r="J524" s="432" t="s">
        <v>1987</v>
      </c>
      <c r="K524" s="454">
        <v>2</v>
      </c>
      <c r="L524" s="835">
        <v>44197</v>
      </c>
      <c r="M524" s="835">
        <v>44926</v>
      </c>
      <c r="N524" s="275">
        <f t="shared" si="17"/>
        <v>53</v>
      </c>
      <c r="O524" s="343">
        <v>2</v>
      </c>
      <c r="P524" s="253" t="s">
        <v>2199</v>
      </c>
      <c r="Q524" s="253" t="s">
        <v>2200</v>
      </c>
      <c r="R524" s="44" t="s">
        <v>7921</v>
      </c>
      <c r="S524" s="387">
        <f t="shared" si="16"/>
        <v>206</v>
      </c>
      <c r="T524" s="297" t="s">
        <v>937</v>
      </c>
      <c r="U524" s="297" t="s">
        <v>937</v>
      </c>
      <c r="V524" s="327" t="s">
        <v>937</v>
      </c>
      <c r="W524" s="327" t="s">
        <v>937</v>
      </c>
      <c r="X524" s="327" t="s">
        <v>937</v>
      </c>
      <c r="Y524" s="327" t="s">
        <v>937</v>
      </c>
      <c r="Z524" s="327" t="s">
        <v>937</v>
      </c>
      <c r="AA524" s="327" t="s">
        <v>937</v>
      </c>
      <c r="AB524" s="327" t="s">
        <v>937</v>
      </c>
      <c r="AC524" s="327" t="s">
        <v>937</v>
      </c>
      <c r="AD524" s="327" t="s">
        <v>937</v>
      </c>
      <c r="AE524" s="327" t="s">
        <v>937</v>
      </c>
      <c r="AF524" s="327" t="s">
        <v>937</v>
      </c>
      <c r="AG524" s="327" t="s">
        <v>937</v>
      </c>
      <c r="AH524" s="327" t="s">
        <v>937</v>
      </c>
      <c r="AI524" s="44" t="s">
        <v>2210</v>
      </c>
      <c r="AJ524" s="322" t="s">
        <v>2287</v>
      </c>
      <c r="AK524" s="44" t="s">
        <v>7915</v>
      </c>
      <c r="AL524" s="273" t="s">
        <v>2665</v>
      </c>
      <c r="AM524" s="44" t="s">
        <v>7916</v>
      </c>
      <c r="AN524" s="44" t="s">
        <v>4080</v>
      </c>
      <c r="AO524" s="44" t="s">
        <v>7721</v>
      </c>
      <c r="AP524" s="44" t="s">
        <v>4192</v>
      </c>
      <c r="AQ524" s="44" t="s">
        <v>7917</v>
      </c>
      <c r="AR524" s="44" t="s">
        <v>9242</v>
      </c>
      <c r="AS524" s="44" t="s">
        <v>7918</v>
      </c>
      <c r="AT524" s="44" t="s">
        <v>5057</v>
      </c>
      <c r="AU524" s="44" t="s">
        <v>7922</v>
      </c>
      <c r="AV524" s="44" t="s">
        <v>1153</v>
      </c>
      <c r="AW524" s="44" t="s">
        <v>5230</v>
      </c>
      <c r="AX524" s="44" t="s">
        <v>1153</v>
      </c>
      <c r="AY524" s="44" t="s">
        <v>5230</v>
      </c>
      <c r="AZ524" s="269" t="s">
        <v>3069</v>
      </c>
      <c r="BA524" s="336">
        <v>44761</v>
      </c>
      <c r="BB524" s="269" t="s">
        <v>903</v>
      </c>
      <c r="BC524" s="356"/>
      <c r="BD524" s="357"/>
      <c r="BE524" s="357"/>
      <c r="BF524" s="357"/>
      <c r="BG524" s="357"/>
      <c r="BH524" s="141" t="s">
        <v>956</v>
      </c>
      <c r="BI524" s="356"/>
      <c r="BJ524" s="356"/>
      <c r="BO524" s="253" t="s">
        <v>5434</v>
      </c>
      <c r="BP524" s="253" t="s">
        <v>5443</v>
      </c>
      <c r="BQ524" s="253" t="s">
        <v>5444</v>
      </c>
      <c r="BR524" s="253"/>
    </row>
    <row r="525" spans="1:70" ht="90" hidden="1" customHeight="1">
      <c r="A525" s="342" t="s">
        <v>2156</v>
      </c>
      <c r="B525" s="253" t="s">
        <v>2198</v>
      </c>
      <c r="C525" s="336">
        <v>44109</v>
      </c>
      <c r="D525" s="283" t="s">
        <v>4308</v>
      </c>
      <c r="E525" s="453" t="s">
        <v>1031</v>
      </c>
      <c r="F525" s="322" t="s">
        <v>7923</v>
      </c>
      <c r="G525" s="322" t="s">
        <v>1988</v>
      </c>
      <c r="H525" s="322" t="s">
        <v>1989</v>
      </c>
      <c r="I525" s="322" t="s">
        <v>1990</v>
      </c>
      <c r="J525" s="322" t="s">
        <v>1991</v>
      </c>
      <c r="K525" s="454">
        <v>1</v>
      </c>
      <c r="L525" s="835">
        <v>44197</v>
      </c>
      <c r="M525" s="835">
        <v>44285</v>
      </c>
      <c r="N525" s="275">
        <f t="shared" si="17"/>
        <v>13</v>
      </c>
      <c r="O525" s="455">
        <v>0</v>
      </c>
      <c r="P525" s="253" t="s">
        <v>2199</v>
      </c>
      <c r="Q525" s="253"/>
      <c r="R525" s="44" t="s">
        <v>7924</v>
      </c>
      <c r="S525" s="387">
        <f t="shared" si="16"/>
        <v>298</v>
      </c>
      <c r="T525" s="297" t="s">
        <v>937</v>
      </c>
      <c r="U525" s="297" t="s">
        <v>937</v>
      </c>
      <c r="V525" s="327" t="s">
        <v>937</v>
      </c>
      <c r="W525" s="327" t="s">
        <v>937</v>
      </c>
      <c r="X525" s="327" t="s">
        <v>937</v>
      </c>
      <c r="Y525" s="327" t="s">
        <v>937</v>
      </c>
      <c r="Z525" s="327" t="s">
        <v>937</v>
      </c>
      <c r="AA525" s="327" t="s">
        <v>937</v>
      </c>
      <c r="AB525" s="327" t="s">
        <v>937</v>
      </c>
      <c r="AC525" s="327" t="s">
        <v>937</v>
      </c>
      <c r="AD525" s="327" t="s">
        <v>937</v>
      </c>
      <c r="AE525" s="327" t="s">
        <v>937</v>
      </c>
      <c r="AF525" s="327" t="s">
        <v>937</v>
      </c>
      <c r="AG525" s="327" t="s">
        <v>937</v>
      </c>
      <c r="AH525" s="327" t="s">
        <v>937</v>
      </c>
      <c r="AI525" s="44" t="s">
        <v>2210</v>
      </c>
      <c r="AJ525" s="322" t="s">
        <v>2288</v>
      </c>
      <c r="AK525" s="44" t="s">
        <v>7925</v>
      </c>
      <c r="AL525" s="273" t="s">
        <v>2622</v>
      </c>
      <c r="AM525" s="322" t="s">
        <v>7926</v>
      </c>
      <c r="AN525" s="44" t="s">
        <v>2622</v>
      </c>
      <c r="AO525" s="301" t="s">
        <v>3874</v>
      </c>
      <c r="AP525" s="44" t="s">
        <v>1153</v>
      </c>
      <c r="AQ525" s="301" t="s">
        <v>3874</v>
      </c>
      <c r="AR525" s="44" t="s">
        <v>1153</v>
      </c>
      <c r="AS525" s="301" t="s">
        <v>3874</v>
      </c>
      <c r="AT525" s="301" t="s">
        <v>1153</v>
      </c>
      <c r="AU525" s="301" t="s">
        <v>3874</v>
      </c>
      <c r="AV525" s="301" t="s">
        <v>1153</v>
      </c>
      <c r="AW525" s="301" t="s">
        <v>3874</v>
      </c>
      <c r="AX525" s="301" t="s">
        <v>1153</v>
      </c>
      <c r="AY525" s="301" t="s">
        <v>3874</v>
      </c>
      <c r="AZ525" s="269" t="s">
        <v>1330</v>
      </c>
      <c r="BA525" s="336">
        <v>44377</v>
      </c>
      <c r="BB525" s="269" t="s">
        <v>1810</v>
      </c>
      <c r="BC525" s="336">
        <v>44377</v>
      </c>
      <c r="BD525" s="301" t="s">
        <v>4179</v>
      </c>
      <c r="BE525" s="332" t="s">
        <v>9033</v>
      </c>
      <c r="BF525" s="332" t="s">
        <v>1153</v>
      </c>
      <c r="BG525" s="332" t="s">
        <v>1153</v>
      </c>
      <c r="BH525" s="280" t="s">
        <v>4388</v>
      </c>
      <c r="BI525" s="340" t="s">
        <v>1153</v>
      </c>
      <c r="BJ525" s="340" t="s">
        <v>2156</v>
      </c>
      <c r="BO525" s="253" t="s">
        <v>5436</v>
      </c>
      <c r="BP525" s="253" t="s">
        <v>5437</v>
      </c>
      <c r="BQ525" s="253" t="s">
        <v>5445</v>
      </c>
      <c r="BR525" s="253"/>
    </row>
    <row r="526" spans="1:70" ht="90" hidden="1" customHeight="1">
      <c r="A526" s="342" t="s">
        <v>2156</v>
      </c>
      <c r="B526" s="253" t="s">
        <v>2198</v>
      </c>
      <c r="C526" s="336">
        <v>44109</v>
      </c>
      <c r="D526" s="283" t="s">
        <v>4308</v>
      </c>
      <c r="E526" s="453" t="s">
        <v>1031</v>
      </c>
      <c r="F526" s="322" t="s">
        <v>7923</v>
      </c>
      <c r="G526" s="322" t="s">
        <v>1988</v>
      </c>
      <c r="H526" s="322" t="s">
        <v>1989</v>
      </c>
      <c r="I526" s="322" t="s">
        <v>1990</v>
      </c>
      <c r="J526" s="432" t="s">
        <v>1991</v>
      </c>
      <c r="K526" s="454">
        <v>2</v>
      </c>
      <c r="L526" s="835">
        <v>44197</v>
      </c>
      <c r="M526" s="838">
        <v>44407</v>
      </c>
      <c r="N526" s="275">
        <f t="shared" si="17"/>
        <v>30</v>
      </c>
      <c r="O526" s="341">
        <v>2</v>
      </c>
      <c r="P526" s="253" t="s">
        <v>2199</v>
      </c>
      <c r="Q526" s="253"/>
      <c r="R526" s="44" t="s">
        <v>7927</v>
      </c>
      <c r="S526" s="387">
        <f t="shared" si="16"/>
        <v>293</v>
      </c>
      <c r="T526" s="327"/>
      <c r="U526" s="327"/>
      <c r="V526" s="327"/>
      <c r="W526" s="327"/>
      <c r="X526" s="327"/>
      <c r="Y526" s="327"/>
      <c r="Z526" s="327"/>
      <c r="AA526" s="327"/>
      <c r="AB526" s="327"/>
      <c r="AC526" s="327"/>
      <c r="AD526" s="327"/>
      <c r="AE526" s="327"/>
      <c r="AF526" s="327"/>
      <c r="AG526" s="327"/>
      <c r="AH526" s="327"/>
      <c r="AI526" s="44"/>
      <c r="AJ526" s="322"/>
      <c r="AK526" s="44" t="s">
        <v>2622</v>
      </c>
      <c r="AL526" s="273" t="s">
        <v>2670</v>
      </c>
      <c r="AM526" s="44" t="s">
        <v>7928</v>
      </c>
      <c r="AN526" s="44" t="s">
        <v>2622</v>
      </c>
      <c r="AO526" s="44" t="s">
        <v>3802</v>
      </c>
      <c r="AP526" s="44" t="s">
        <v>1153</v>
      </c>
      <c r="AQ526" s="44" t="s">
        <v>4301</v>
      </c>
      <c r="AR526" s="44" t="s">
        <v>1153</v>
      </c>
      <c r="AS526" s="44" t="s">
        <v>4301</v>
      </c>
      <c r="AT526" s="44" t="s">
        <v>1153</v>
      </c>
      <c r="AU526" s="44" t="s">
        <v>4301</v>
      </c>
      <c r="AV526" s="44" t="s">
        <v>1153</v>
      </c>
      <c r="AW526" s="44" t="s">
        <v>4301</v>
      </c>
      <c r="AX526" s="44" t="s">
        <v>1153</v>
      </c>
      <c r="AY526" s="44" t="s">
        <v>4301</v>
      </c>
      <c r="AZ526" s="269" t="s">
        <v>3069</v>
      </c>
      <c r="BA526" s="336">
        <v>44389</v>
      </c>
      <c r="BB526" s="269" t="s">
        <v>903</v>
      </c>
      <c r="BC526" s="356"/>
      <c r="BD526" s="357"/>
      <c r="BE526" s="357"/>
      <c r="BF526" s="357"/>
      <c r="BG526" s="357"/>
      <c r="BH526" s="141" t="s">
        <v>956</v>
      </c>
      <c r="BI526" s="356"/>
      <c r="BJ526" s="356"/>
      <c r="BO526" s="253" t="s">
        <v>5436</v>
      </c>
      <c r="BP526" s="253" t="s">
        <v>5437</v>
      </c>
      <c r="BQ526" s="253" t="s">
        <v>5445</v>
      </c>
      <c r="BR526" s="253"/>
    </row>
    <row r="527" spans="1:70" ht="90" hidden="1" customHeight="1">
      <c r="A527" s="342" t="s">
        <v>2157</v>
      </c>
      <c r="B527" s="253" t="s">
        <v>2198</v>
      </c>
      <c r="C527" s="336">
        <v>44109</v>
      </c>
      <c r="D527" s="283" t="s">
        <v>4308</v>
      </c>
      <c r="E527" s="453" t="s">
        <v>1032</v>
      </c>
      <c r="F527" s="322" t="s">
        <v>7929</v>
      </c>
      <c r="G527" s="322" t="s">
        <v>7930</v>
      </c>
      <c r="H527" s="322" t="s">
        <v>1992</v>
      </c>
      <c r="I527" s="322" t="s">
        <v>1993</v>
      </c>
      <c r="J527" s="432" t="s">
        <v>1994</v>
      </c>
      <c r="K527" s="454">
        <v>1</v>
      </c>
      <c r="L527" s="835">
        <v>44197</v>
      </c>
      <c r="M527" s="835">
        <v>44316</v>
      </c>
      <c r="N527" s="275">
        <f t="shared" si="17"/>
        <v>17</v>
      </c>
      <c r="O527" s="341">
        <v>1</v>
      </c>
      <c r="P527" s="253" t="s">
        <v>112</v>
      </c>
      <c r="Q527" s="253"/>
      <c r="R527" s="44" t="s">
        <v>7931</v>
      </c>
      <c r="S527" s="387">
        <f t="shared" si="16"/>
        <v>109</v>
      </c>
      <c r="T527" s="327"/>
      <c r="U527" s="327"/>
      <c r="V527" s="327" t="s">
        <v>937</v>
      </c>
      <c r="W527" s="327" t="s">
        <v>937</v>
      </c>
      <c r="X527" s="327" t="s">
        <v>937</v>
      </c>
      <c r="Y527" s="327" t="s">
        <v>937</v>
      </c>
      <c r="Z527" s="327" t="s">
        <v>937</v>
      </c>
      <c r="AA527" s="327" t="s">
        <v>937</v>
      </c>
      <c r="AB527" s="327" t="s">
        <v>937</v>
      </c>
      <c r="AC527" s="327" t="s">
        <v>937</v>
      </c>
      <c r="AD527" s="327" t="s">
        <v>937</v>
      </c>
      <c r="AE527" s="327" t="s">
        <v>937</v>
      </c>
      <c r="AF527" s="327" t="s">
        <v>937</v>
      </c>
      <c r="AG527" s="327" t="s">
        <v>937</v>
      </c>
      <c r="AH527" s="327" t="s">
        <v>937</v>
      </c>
      <c r="AI527" s="44" t="s">
        <v>2210</v>
      </c>
      <c r="AJ527" s="44" t="s">
        <v>2289</v>
      </c>
      <c r="AK527" s="44" t="s">
        <v>7932</v>
      </c>
      <c r="AL527" s="273" t="s">
        <v>9243</v>
      </c>
      <c r="AM527" s="44" t="s">
        <v>7933</v>
      </c>
      <c r="AN527" s="44" t="s">
        <v>2622</v>
      </c>
      <c r="AO527" s="44" t="s">
        <v>3802</v>
      </c>
      <c r="AP527" s="44" t="s">
        <v>1153</v>
      </c>
      <c r="AQ527" s="44" t="s">
        <v>3802</v>
      </c>
      <c r="AR527" s="44" t="s">
        <v>1153</v>
      </c>
      <c r="AS527" s="44" t="s">
        <v>3802</v>
      </c>
      <c r="AT527" s="44" t="s">
        <v>1153</v>
      </c>
      <c r="AU527" s="44" t="s">
        <v>3802</v>
      </c>
      <c r="AV527" s="44" t="s">
        <v>1153</v>
      </c>
      <c r="AW527" s="44" t="s">
        <v>3802</v>
      </c>
      <c r="AX527" s="44" t="s">
        <v>1153</v>
      </c>
      <c r="AY527" s="44" t="s">
        <v>3802</v>
      </c>
      <c r="AZ527" s="269" t="s">
        <v>781</v>
      </c>
      <c r="BA527" s="336">
        <v>44389</v>
      </c>
      <c r="BB527" s="269" t="s">
        <v>903</v>
      </c>
      <c r="BC527" s="356"/>
      <c r="BD527" s="357"/>
      <c r="BE527" s="357"/>
      <c r="BF527" s="357"/>
      <c r="BG527" s="357"/>
      <c r="BH527" s="141" t="s">
        <v>956</v>
      </c>
      <c r="BI527" s="356"/>
      <c r="BJ527" s="356"/>
      <c r="BO527" s="384" t="s">
        <v>5434</v>
      </c>
      <c r="BP527" s="384" t="s">
        <v>5443</v>
      </c>
      <c r="BQ527" s="384" t="s">
        <v>5446</v>
      </c>
      <c r="BR527" s="384"/>
    </row>
    <row r="528" spans="1:70" ht="90" hidden="1" customHeight="1">
      <c r="A528" s="342" t="s">
        <v>2158</v>
      </c>
      <c r="B528" s="253" t="s">
        <v>2198</v>
      </c>
      <c r="C528" s="336">
        <v>44109</v>
      </c>
      <c r="D528" s="283" t="s">
        <v>4308</v>
      </c>
      <c r="E528" s="453" t="s">
        <v>1032</v>
      </c>
      <c r="F528" s="322" t="s">
        <v>7929</v>
      </c>
      <c r="G528" s="322" t="s">
        <v>7930</v>
      </c>
      <c r="H528" s="322" t="s">
        <v>1995</v>
      </c>
      <c r="I528" s="322" t="s">
        <v>1996</v>
      </c>
      <c r="J528" s="432" t="s">
        <v>1997</v>
      </c>
      <c r="K528" s="454">
        <v>1</v>
      </c>
      <c r="L528" s="835">
        <v>44197</v>
      </c>
      <c r="M528" s="835">
        <v>44316</v>
      </c>
      <c r="N528" s="275">
        <f t="shared" si="17"/>
        <v>17</v>
      </c>
      <c r="O528" s="341">
        <v>1</v>
      </c>
      <c r="P528" s="253" t="s">
        <v>112</v>
      </c>
      <c r="Q528" s="253"/>
      <c r="R528" s="44" t="s">
        <v>7934</v>
      </c>
      <c r="S528" s="387">
        <f t="shared" si="16"/>
        <v>314</v>
      </c>
      <c r="T528" s="327"/>
      <c r="U528" s="327"/>
      <c r="V528" s="327" t="s">
        <v>937</v>
      </c>
      <c r="W528" s="327" t="s">
        <v>937</v>
      </c>
      <c r="X528" s="327" t="s">
        <v>937</v>
      </c>
      <c r="Y528" s="327" t="s">
        <v>937</v>
      </c>
      <c r="Z528" s="327" t="s">
        <v>937</v>
      </c>
      <c r="AA528" s="327" t="s">
        <v>937</v>
      </c>
      <c r="AB528" s="327" t="s">
        <v>937</v>
      </c>
      <c r="AC528" s="327" t="s">
        <v>937</v>
      </c>
      <c r="AD528" s="327" t="s">
        <v>937</v>
      </c>
      <c r="AE528" s="327" t="s">
        <v>937</v>
      </c>
      <c r="AF528" s="327" t="s">
        <v>937</v>
      </c>
      <c r="AG528" s="327" t="s">
        <v>937</v>
      </c>
      <c r="AH528" s="327" t="s">
        <v>937</v>
      </c>
      <c r="AI528" s="44" t="s">
        <v>2210</v>
      </c>
      <c r="AJ528" s="44" t="s">
        <v>9244</v>
      </c>
      <c r="AK528" s="44" t="s">
        <v>7932</v>
      </c>
      <c r="AL528" s="273" t="s">
        <v>2671</v>
      </c>
      <c r="AM528" s="44" t="s">
        <v>7935</v>
      </c>
      <c r="AN528" s="44" t="s">
        <v>2622</v>
      </c>
      <c r="AO528" s="44" t="s">
        <v>3802</v>
      </c>
      <c r="AP528" s="44" t="s">
        <v>1153</v>
      </c>
      <c r="AQ528" s="44" t="s">
        <v>3802</v>
      </c>
      <c r="AR528" s="44" t="s">
        <v>1153</v>
      </c>
      <c r="AS528" s="44" t="s">
        <v>3802</v>
      </c>
      <c r="AT528" s="44" t="s">
        <v>1153</v>
      </c>
      <c r="AU528" s="44" t="s">
        <v>3802</v>
      </c>
      <c r="AV528" s="44" t="s">
        <v>1153</v>
      </c>
      <c r="AW528" s="44" t="s">
        <v>3802</v>
      </c>
      <c r="AX528" s="44" t="s">
        <v>1153</v>
      </c>
      <c r="AY528" s="44" t="s">
        <v>3802</v>
      </c>
      <c r="AZ528" s="269" t="s">
        <v>781</v>
      </c>
      <c r="BA528" s="336">
        <v>44389</v>
      </c>
      <c r="BB528" s="269" t="s">
        <v>903</v>
      </c>
      <c r="BC528" s="356"/>
      <c r="BD528" s="357"/>
      <c r="BE528" s="357"/>
      <c r="BF528" s="357"/>
      <c r="BG528" s="357"/>
      <c r="BH528" s="141" t="s">
        <v>956</v>
      </c>
      <c r="BI528" s="356"/>
      <c r="BJ528" s="356"/>
      <c r="BO528" s="253" t="s">
        <v>5434</v>
      </c>
      <c r="BP528" s="253" t="s">
        <v>5443</v>
      </c>
      <c r="BQ528" s="253" t="s">
        <v>5446</v>
      </c>
      <c r="BR528" s="253"/>
    </row>
    <row r="529" spans="1:70" ht="90" hidden="1" customHeight="1">
      <c r="A529" s="268" t="s">
        <v>2159</v>
      </c>
      <c r="B529" s="271" t="s">
        <v>2198</v>
      </c>
      <c r="C529" s="283">
        <v>44109</v>
      </c>
      <c r="D529" s="283" t="s">
        <v>4308</v>
      </c>
      <c r="E529" s="453" t="s">
        <v>1032</v>
      </c>
      <c r="F529" s="322" t="s">
        <v>7929</v>
      </c>
      <c r="G529" s="322" t="s">
        <v>7930</v>
      </c>
      <c r="H529" s="322" t="s">
        <v>1998</v>
      </c>
      <c r="I529" s="322" t="s">
        <v>1999</v>
      </c>
      <c r="J529" s="432" t="s">
        <v>2000</v>
      </c>
      <c r="K529" s="454">
        <v>1</v>
      </c>
      <c r="L529" s="835">
        <v>44197</v>
      </c>
      <c r="M529" s="835">
        <v>44346</v>
      </c>
      <c r="N529" s="275">
        <f t="shared" si="17"/>
        <v>22</v>
      </c>
      <c r="O529" s="343">
        <v>1</v>
      </c>
      <c r="P529" s="253" t="s">
        <v>112</v>
      </c>
      <c r="Q529" s="253"/>
      <c r="R529" s="44" t="s">
        <v>7936</v>
      </c>
      <c r="S529" s="387">
        <f t="shared" si="16"/>
        <v>280</v>
      </c>
      <c r="T529" s="327"/>
      <c r="U529" s="327"/>
      <c r="V529" s="327" t="s">
        <v>937</v>
      </c>
      <c r="W529" s="327" t="s">
        <v>937</v>
      </c>
      <c r="X529" s="327" t="s">
        <v>937</v>
      </c>
      <c r="Y529" s="327" t="s">
        <v>937</v>
      </c>
      <c r="Z529" s="327" t="s">
        <v>937</v>
      </c>
      <c r="AA529" s="327" t="s">
        <v>937</v>
      </c>
      <c r="AB529" s="327" t="s">
        <v>937</v>
      </c>
      <c r="AC529" s="327" t="s">
        <v>937</v>
      </c>
      <c r="AD529" s="327" t="s">
        <v>937</v>
      </c>
      <c r="AE529" s="327" t="s">
        <v>937</v>
      </c>
      <c r="AF529" s="327" t="s">
        <v>937</v>
      </c>
      <c r="AG529" s="327" t="s">
        <v>937</v>
      </c>
      <c r="AH529" s="327" t="s">
        <v>937</v>
      </c>
      <c r="AI529" s="44" t="s">
        <v>2210</v>
      </c>
      <c r="AJ529" s="44" t="s">
        <v>2289</v>
      </c>
      <c r="AK529" s="44" t="s">
        <v>7937</v>
      </c>
      <c r="AL529" s="273" t="s">
        <v>2672</v>
      </c>
      <c r="AM529" s="44" t="s">
        <v>7938</v>
      </c>
      <c r="AN529" s="44" t="s">
        <v>9245</v>
      </c>
      <c r="AO529" s="44" t="s">
        <v>7939</v>
      </c>
      <c r="AP529" s="44" t="s">
        <v>9246</v>
      </c>
      <c r="AQ529" s="44" t="s">
        <v>7940</v>
      </c>
      <c r="AR529" s="44" t="s">
        <v>1153</v>
      </c>
      <c r="AS529" s="44" t="s">
        <v>4297</v>
      </c>
      <c r="AT529" s="44" t="s">
        <v>1153</v>
      </c>
      <c r="AU529" s="44" t="s">
        <v>4297</v>
      </c>
      <c r="AV529" s="44" t="s">
        <v>1153</v>
      </c>
      <c r="AW529" s="44" t="s">
        <v>4297</v>
      </c>
      <c r="AX529" s="44" t="s">
        <v>1153</v>
      </c>
      <c r="AY529" s="44" t="s">
        <v>4297</v>
      </c>
      <c r="AZ529" s="269" t="s">
        <v>902</v>
      </c>
      <c r="BA529" s="336">
        <v>44578</v>
      </c>
      <c r="BB529" s="269" t="s">
        <v>903</v>
      </c>
      <c r="BC529" s="356"/>
      <c r="BD529" s="357"/>
      <c r="BE529" s="357"/>
      <c r="BF529" s="357"/>
      <c r="BG529" s="357"/>
      <c r="BH529" s="141" t="s">
        <v>956</v>
      </c>
      <c r="BI529" s="356"/>
      <c r="BJ529" s="356"/>
      <c r="BO529" s="253" t="s">
        <v>5434</v>
      </c>
      <c r="BP529" s="253" t="s">
        <v>5443</v>
      </c>
      <c r="BQ529" s="253" t="s">
        <v>5446</v>
      </c>
      <c r="BR529" s="253"/>
    </row>
    <row r="530" spans="1:70" ht="90" hidden="1" customHeight="1">
      <c r="A530" s="268" t="s">
        <v>2160</v>
      </c>
      <c r="B530" s="271" t="s">
        <v>2198</v>
      </c>
      <c r="C530" s="283">
        <v>44109</v>
      </c>
      <c r="D530" s="283" t="s">
        <v>4308</v>
      </c>
      <c r="E530" s="453" t="s">
        <v>1032</v>
      </c>
      <c r="F530" s="322" t="s">
        <v>7929</v>
      </c>
      <c r="G530" s="322" t="s">
        <v>7930</v>
      </c>
      <c r="H530" s="322" t="s">
        <v>2001</v>
      </c>
      <c r="I530" s="322" t="s">
        <v>2002</v>
      </c>
      <c r="J530" s="432" t="s">
        <v>2003</v>
      </c>
      <c r="K530" s="454">
        <v>1</v>
      </c>
      <c r="L530" s="835">
        <v>44197</v>
      </c>
      <c r="M530" s="835">
        <v>44560</v>
      </c>
      <c r="N530" s="275">
        <f t="shared" si="17"/>
        <v>52</v>
      </c>
      <c r="O530" s="343">
        <v>1</v>
      </c>
      <c r="P530" s="253" t="s">
        <v>112</v>
      </c>
      <c r="Q530" s="253"/>
      <c r="R530" s="44" t="s">
        <v>7941</v>
      </c>
      <c r="S530" s="387">
        <f t="shared" si="16"/>
        <v>227</v>
      </c>
      <c r="T530" s="327"/>
      <c r="U530" s="327"/>
      <c r="V530" s="327" t="s">
        <v>937</v>
      </c>
      <c r="W530" s="327" t="s">
        <v>937</v>
      </c>
      <c r="X530" s="327" t="s">
        <v>937</v>
      </c>
      <c r="Y530" s="327" t="s">
        <v>937</v>
      </c>
      <c r="Z530" s="327" t="s">
        <v>937</v>
      </c>
      <c r="AA530" s="327" t="s">
        <v>937</v>
      </c>
      <c r="AB530" s="327" t="s">
        <v>937</v>
      </c>
      <c r="AC530" s="327" t="s">
        <v>937</v>
      </c>
      <c r="AD530" s="327" t="s">
        <v>937</v>
      </c>
      <c r="AE530" s="327" t="s">
        <v>937</v>
      </c>
      <c r="AF530" s="327" t="s">
        <v>937</v>
      </c>
      <c r="AG530" s="327" t="s">
        <v>937</v>
      </c>
      <c r="AH530" s="327" t="s">
        <v>937</v>
      </c>
      <c r="AI530" s="44" t="s">
        <v>2210</v>
      </c>
      <c r="AJ530" s="44" t="s">
        <v>2289</v>
      </c>
      <c r="AK530" s="44" t="s">
        <v>7942</v>
      </c>
      <c r="AL530" s="273" t="s">
        <v>2673</v>
      </c>
      <c r="AM530" s="44" t="s">
        <v>7943</v>
      </c>
      <c r="AN530" s="44" t="s">
        <v>4081</v>
      </c>
      <c r="AO530" s="44" t="s">
        <v>7721</v>
      </c>
      <c r="AP530" s="44" t="s">
        <v>4194</v>
      </c>
      <c r="AQ530" s="44" t="s">
        <v>7944</v>
      </c>
      <c r="AR530" s="44" t="s">
        <v>1153</v>
      </c>
      <c r="AS530" s="44" t="s">
        <v>4297</v>
      </c>
      <c r="AT530" s="44" t="s">
        <v>1153</v>
      </c>
      <c r="AU530" s="44" t="s">
        <v>4297</v>
      </c>
      <c r="AV530" s="44" t="s">
        <v>1153</v>
      </c>
      <c r="AW530" s="44" t="s">
        <v>4297</v>
      </c>
      <c r="AX530" s="44" t="s">
        <v>1153</v>
      </c>
      <c r="AY530" s="44" t="s">
        <v>4297</v>
      </c>
      <c r="AZ530" s="269" t="s">
        <v>781</v>
      </c>
      <c r="BA530" s="336">
        <v>44578</v>
      </c>
      <c r="BB530" s="269" t="s">
        <v>903</v>
      </c>
      <c r="BC530" s="356"/>
      <c r="BD530" s="357"/>
      <c r="BE530" s="357"/>
      <c r="BF530" s="357"/>
      <c r="BG530" s="357"/>
      <c r="BH530" s="141" t="s">
        <v>956</v>
      </c>
      <c r="BI530" s="356"/>
      <c r="BJ530" s="356"/>
      <c r="BO530" s="253" t="s">
        <v>5434</v>
      </c>
      <c r="BP530" s="253" t="s">
        <v>5443</v>
      </c>
      <c r="BQ530" s="253" t="s">
        <v>5446</v>
      </c>
      <c r="BR530" s="253"/>
    </row>
    <row r="531" spans="1:70" ht="90" hidden="1" customHeight="1">
      <c r="A531" s="268" t="s">
        <v>2161</v>
      </c>
      <c r="B531" s="271" t="s">
        <v>2198</v>
      </c>
      <c r="C531" s="283">
        <v>44109</v>
      </c>
      <c r="D531" s="283" t="s">
        <v>4308</v>
      </c>
      <c r="E531" s="453" t="s">
        <v>1032</v>
      </c>
      <c r="F531" s="322" t="s">
        <v>7929</v>
      </c>
      <c r="G531" s="322" t="s">
        <v>7930</v>
      </c>
      <c r="H531" s="322" t="s">
        <v>1979</v>
      </c>
      <c r="I531" s="322" t="s">
        <v>2004</v>
      </c>
      <c r="J531" s="432" t="s">
        <v>1981</v>
      </c>
      <c r="K531" s="460">
        <v>1</v>
      </c>
      <c r="L531" s="835">
        <v>44197</v>
      </c>
      <c r="M531" s="835">
        <v>44561</v>
      </c>
      <c r="N531" s="275">
        <f t="shared" si="17"/>
        <v>52</v>
      </c>
      <c r="O531" s="346">
        <v>0</v>
      </c>
      <c r="P531" s="253" t="s">
        <v>112</v>
      </c>
      <c r="Q531" s="253"/>
      <c r="R531" s="44" t="s">
        <v>7847</v>
      </c>
      <c r="S531" s="387">
        <f t="shared" si="16"/>
        <v>380</v>
      </c>
      <c r="T531" s="297" t="s">
        <v>937</v>
      </c>
      <c r="U531" s="297" t="s">
        <v>937</v>
      </c>
      <c r="V531" s="327" t="s">
        <v>937</v>
      </c>
      <c r="W531" s="327" t="s">
        <v>937</v>
      </c>
      <c r="X531" s="327" t="s">
        <v>937</v>
      </c>
      <c r="Y531" s="327" t="s">
        <v>937</v>
      </c>
      <c r="Z531" s="327" t="s">
        <v>937</v>
      </c>
      <c r="AA531" s="327" t="s">
        <v>937</v>
      </c>
      <c r="AB531" s="327" t="s">
        <v>937</v>
      </c>
      <c r="AC531" s="327" t="s">
        <v>937</v>
      </c>
      <c r="AD531" s="327" t="s">
        <v>937</v>
      </c>
      <c r="AE531" s="327" t="s">
        <v>937</v>
      </c>
      <c r="AF531" s="327" t="s">
        <v>937</v>
      </c>
      <c r="AG531" s="327" t="s">
        <v>937</v>
      </c>
      <c r="AH531" s="327" t="s">
        <v>937</v>
      </c>
      <c r="AI531" s="44" t="s">
        <v>2210</v>
      </c>
      <c r="AJ531" s="44" t="s">
        <v>2289</v>
      </c>
      <c r="AK531" s="44" t="s">
        <v>7942</v>
      </c>
      <c r="AL531" s="273" t="s">
        <v>2673</v>
      </c>
      <c r="AM531" s="44" t="s">
        <v>7945</v>
      </c>
      <c r="AN531" s="44" t="s">
        <v>4080</v>
      </c>
      <c r="AO531" s="44" t="s">
        <v>7721</v>
      </c>
      <c r="AP531" s="44" t="s">
        <v>1153</v>
      </c>
      <c r="AQ531" s="44" t="s">
        <v>7707</v>
      </c>
      <c r="AR531" s="44" t="s">
        <v>1153</v>
      </c>
      <c r="AS531" s="44" t="s">
        <v>4305</v>
      </c>
      <c r="AT531" s="44" t="s">
        <v>1153</v>
      </c>
      <c r="AU531" s="44" t="s">
        <v>4305</v>
      </c>
      <c r="AV531" s="44" t="s">
        <v>1153</v>
      </c>
      <c r="AW531" s="44" t="s">
        <v>4305</v>
      </c>
      <c r="AX531" s="44" t="s">
        <v>1153</v>
      </c>
      <c r="AY531" s="44" t="s">
        <v>4305</v>
      </c>
      <c r="AZ531" s="269" t="s">
        <v>1330</v>
      </c>
      <c r="BA531" s="336">
        <v>44529</v>
      </c>
      <c r="BB531" s="269" t="s">
        <v>1810</v>
      </c>
      <c r="BC531" s="336">
        <v>44529</v>
      </c>
      <c r="BD531" s="301" t="s">
        <v>4178</v>
      </c>
      <c r="BE531" s="332" t="s">
        <v>5207</v>
      </c>
      <c r="BF531" s="332" t="s">
        <v>1153</v>
      </c>
      <c r="BG531" s="332" t="s">
        <v>1153</v>
      </c>
      <c r="BH531" s="280" t="s">
        <v>4388</v>
      </c>
      <c r="BI531" s="340" t="s">
        <v>1153</v>
      </c>
      <c r="BJ531" s="340" t="s">
        <v>2161</v>
      </c>
      <c r="BO531" s="253" t="s">
        <v>5434</v>
      </c>
      <c r="BP531" s="253" t="s">
        <v>5443</v>
      </c>
      <c r="BQ531" s="253" t="s">
        <v>5446</v>
      </c>
      <c r="BR531" s="253"/>
    </row>
    <row r="532" spans="1:70" ht="90" hidden="1" customHeight="1">
      <c r="A532" s="268" t="s">
        <v>2161</v>
      </c>
      <c r="B532" s="271" t="s">
        <v>2198</v>
      </c>
      <c r="C532" s="283">
        <v>44109</v>
      </c>
      <c r="D532" s="283" t="s">
        <v>4308</v>
      </c>
      <c r="E532" s="453" t="s">
        <v>1032</v>
      </c>
      <c r="F532" s="322" t="s">
        <v>7929</v>
      </c>
      <c r="G532" s="322" t="s">
        <v>4151</v>
      </c>
      <c r="H532" s="322" t="s">
        <v>4152</v>
      </c>
      <c r="I532" s="322" t="s">
        <v>4153</v>
      </c>
      <c r="J532" s="322" t="s">
        <v>4154</v>
      </c>
      <c r="K532" s="460">
        <v>1</v>
      </c>
      <c r="L532" s="835">
        <v>44197</v>
      </c>
      <c r="M532" s="835">
        <v>44773</v>
      </c>
      <c r="N532" s="275">
        <f t="shared" si="17"/>
        <v>31</v>
      </c>
      <c r="O532" s="354">
        <v>1</v>
      </c>
      <c r="P532" s="253" t="s">
        <v>112</v>
      </c>
      <c r="Q532" s="253"/>
      <c r="R532" s="44" t="s">
        <v>7946</v>
      </c>
      <c r="S532" s="387">
        <f t="shared" si="16"/>
        <v>219</v>
      </c>
      <c r="T532" s="327"/>
      <c r="U532" s="327"/>
      <c r="V532" s="327" t="s">
        <v>937</v>
      </c>
      <c r="W532" s="327" t="s">
        <v>937</v>
      </c>
      <c r="X532" s="327" t="s">
        <v>937</v>
      </c>
      <c r="Y532" s="327" t="s">
        <v>937</v>
      </c>
      <c r="Z532" s="327" t="s">
        <v>937</v>
      </c>
      <c r="AA532" s="327" t="s">
        <v>937</v>
      </c>
      <c r="AB532" s="327" t="s">
        <v>937</v>
      </c>
      <c r="AC532" s="327" t="s">
        <v>937</v>
      </c>
      <c r="AD532" s="327" t="s">
        <v>937</v>
      </c>
      <c r="AE532" s="327" t="s">
        <v>937</v>
      </c>
      <c r="AF532" s="327" t="s">
        <v>937</v>
      </c>
      <c r="AG532" s="327" t="s">
        <v>937</v>
      </c>
      <c r="AH532" s="327" t="s">
        <v>937</v>
      </c>
      <c r="AI532" s="44" t="s">
        <v>2210</v>
      </c>
      <c r="AJ532" s="44" t="s">
        <v>2289</v>
      </c>
      <c r="AK532" s="44" t="s">
        <v>7942</v>
      </c>
      <c r="AL532" s="273" t="s">
        <v>2673</v>
      </c>
      <c r="AM532" s="44" t="s">
        <v>7945</v>
      </c>
      <c r="AN532" s="44" t="s">
        <v>4080</v>
      </c>
      <c r="AO532" s="44" t="s">
        <v>7721</v>
      </c>
      <c r="AP532" s="44" t="s">
        <v>4195</v>
      </c>
      <c r="AQ532" s="44" t="s">
        <v>7947</v>
      </c>
      <c r="AR532" s="44" t="s">
        <v>4317</v>
      </c>
      <c r="AS532" s="44" t="s">
        <v>7948</v>
      </c>
      <c r="AT532" s="44" t="s">
        <v>1153</v>
      </c>
      <c r="AU532" s="44" t="s">
        <v>4921</v>
      </c>
      <c r="AV532" s="44" t="s">
        <v>1153</v>
      </c>
      <c r="AW532" s="44" t="s">
        <v>4921</v>
      </c>
      <c r="AX532" s="44" t="s">
        <v>1153</v>
      </c>
      <c r="AY532" s="44" t="s">
        <v>4921</v>
      </c>
      <c r="AZ532" s="269" t="s">
        <v>3069</v>
      </c>
      <c r="BA532" s="336">
        <v>44652</v>
      </c>
      <c r="BB532" s="269" t="s">
        <v>903</v>
      </c>
      <c r="BC532" s="356"/>
      <c r="BD532" s="357"/>
      <c r="BE532" s="357"/>
      <c r="BF532" s="357"/>
      <c r="BG532" s="357"/>
      <c r="BH532" s="141" t="s">
        <v>956</v>
      </c>
      <c r="BI532" s="356"/>
      <c r="BJ532" s="356"/>
      <c r="BO532" s="253" t="s">
        <v>5434</v>
      </c>
      <c r="BP532" s="253" t="s">
        <v>5443</v>
      </c>
      <c r="BQ532" s="253" t="s">
        <v>5446</v>
      </c>
      <c r="BR532" s="253"/>
    </row>
    <row r="533" spans="1:70" ht="90" hidden="1" customHeight="1">
      <c r="A533" s="268" t="s">
        <v>2162</v>
      </c>
      <c r="B533" s="271" t="s">
        <v>2198</v>
      </c>
      <c r="C533" s="283">
        <v>44109</v>
      </c>
      <c r="D533" s="283" t="s">
        <v>4308</v>
      </c>
      <c r="E533" s="453" t="s">
        <v>1032</v>
      </c>
      <c r="F533" s="322" t="s">
        <v>7929</v>
      </c>
      <c r="G533" s="322" t="s">
        <v>7930</v>
      </c>
      <c r="H533" s="322" t="s">
        <v>2005</v>
      </c>
      <c r="I533" s="322" t="s">
        <v>1986</v>
      </c>
      <c r="J533" s="432" t="s">
        <v>2006</v>
      </c>
      <c r="K533" s="454">
        <v>1</v>
      </c>
      <c r="L533" s="835">
        <v>44197</v>
      </c>
      <c r="M533" s="835">
        <v>44560</v>
      </c>
      <c r="N533" s="275">
        <f t="shared" si="17"/>
        <v>52</v>
      </c>
      <c r="O533" s="346">
        <v>0</v>
      </c>
      <c r="P533" s="253" t="s">
        <v>112</v>
      </c>
      <c r="Q533" s="253"/>
      <c r="R533" s="44" t="s">
        <v>7847</v>
      </c>
      <c r="S533" s="387">
        <f t="shared" si="16"/>
        <v>380</v>
      </c>
      <c r="T533" s="297" t="s">
        <v>937</v>
      </c>
      <c r="U533" s="297" t="s">
        <v>937</v>
      </c>
      <c r="V533" s="327" t="s">
        <v>937</v>
      </c>
      <c r="W533" s="327" t="s">
        <v>937</v>
      </c>
      <c r="X533" s="327" t="s">
        <v>937</v>
      </c>
      <c r="Y533" s="327" t="s">
        <v>937</v>
      </c>
      <c r="Z533" s="327" t="s">
        <v>937</v>
      </c>
      <c r="AA533" s="327" t="s">
        <v>937</v>
      </c>
      <c r="AB533" s="327" t="s">
        <v>937</v>
      </c>
      <c r="AC533" s="327" t="s">
        <v>937</v>
      </c>
      <c r="AD533" s="327" t="s">
        <v>937</v>
      </c>
      <c r="AE533" s="327" t="s">
        <v>937</v>
      </c>
      <c r="AF533" s="327" t="s">
        <v>937</v>
      </c>
      <c r="AG533" s="327" t="s">
        <v>937</v>
      </c>
      <c r="AH533" s="327" t="s">
        <v>937</v>
      </c>
      <c r="AI533" s="44" t="s">
        <v>2210</v>
      </c>
      <c r="AJ533" s="44" t="s">
        <v>2289</v>
      </c>
      <c r="AK533" s="44" t="s">
        <v>7942</v>
      </c>
      <c r="AL533" s="273" t="s">
        <v>2673</v>
      </c>
      <c r="AM533" s="44" t="s">
        <v>7949</v>
      </c>
      <c r="AN533" s="44" t="s">
        <v>4081</v>
      </c>
      <c r="AO533" s="44" t="s">
        <v>7721</v>
      </c>
      <c r="AP533" s="44" t="s">
        <v>1153</v>
      </c>
      <c r="AQ533" s="44" t="s">
        <v>7707</v>
      </c>
      <c r="AR533" s="44" t="s">
        <v>1153</v>
      </c>
      <c r="AS533" s="44" t="s">
        <v>4305</v>
      </c>
      <c r="AT533" s="44" t="s">
        <v>1153</v>
      </c>
      <c r="AU533" s="44" t="s">
        <v>4305</v>
      </c>
      <c r="AV533" s="44" t="s">
        <v>1153</v>
      </c>
      <c r="AW533" s="44" t="s">
        <v>4305</v>
      </c>
      <c r="AX533" s="44" t="s">
        <v>1153</v>
      </c>
      <c r="AY533" s="44" t="s">
        <v>4305</v>
      </c>
      <c r="AZ533" s="269" t="s">
        <v>1330</v>
      </c>
      <c r="BA533" s="336">
        <v>44529</v>
      </c>
      <c r="BB533" s="269" t="s">
        <v>1810</v>
      </c>
      <c r="BC533" s="336">
        <v>44529</v>
      </c>
      <c r="BD533" s="301" t="s">
        <v>4178</v>
      </c>
      <c r="BE533" s="332" t="s">
        <v>5207</v>
      </c>
      <c r="BF533" s="332" t="s">
        <v>1153</v>
      </c>
      <c r="BG533" s="332" t="s">
        <v>1153</v>
      </c>
      <c r="BH533" s="280" t="s">
        <v>4388</v>
      </c>
      <c r="BI533" s="340" t="s">
        <v>1153</v>
      </c>
      <c r="BJ533" s="340" t="s">
        <v>2162</v>
      </c>
      <c r="BO533" s="253" t="s">
        <v>5434</v>
      </c>
      <c r="BP533" s="253" t="s">
        <v>5443</v>
      </c>
      <c r="BQ533" s="253" t="s">
        <v>5446</v>
      </c>
      <c r="BR533" s="253"/>
    </row>
    <row r="534" spans="1:70" ht="90" hidden="1" customHeight="1">
      <c r="A534" s="268" t="s">
        <v>2162</v>
      </c>
      <c r="B534" s="271" t="s">
        <v>2198</v>
      </c>
      <c r="C534" s="283">
        <v>44109</v>
      </c>
      <c r="D534" s="283" t="s">
        <v>4308</v>
      </c>
      <c r="E534" s="453" t="s">
        <v>1032</v>
      </c>
      <c r="F534" s="322" t="s">
        <v>7929</v>
      </c>
      <c r="G534" s="322" t="s">
        <v>4151</v>
      </c>
      <c r="H534" s="322" t="s">
        <v>2005</v>
      </c>
      <c r="I534" s="322" t="s">
        <v>1990</v>
      </c>
      <c r="J534" s="322" t="s">
        <v>2006</v>
      </c>
      <c r="K534" s="454">
        <v>1</v>
      </c>
      <c r="L534" s="835">
        <v>44197</v>
      </c>
      <c r="M534" s="835">
        <v>44773</v>
      </c>
      <c r="N534" s="275">
        <f t="shared" si="17"/>
        <v>31</v>
      </c>
      <c r="O534" s="346">
        <v>0</v>
      </c>
      <c r="P534" s="253" t="s">
        <v>112</v>
      </c>
      <c r="Q534" s="253"/>
      <c r="R534" s="44" t="s">
        <v>7950</v>
      </c>
      <c r="S534" s="387">
        <f t="shared" si="16"/>
        <v>179</v>
      </c>
      <c r="T534" s="297" t="s">
        <v>937</v>
      </c>
      <c r="U534" s="297" t="s">
        <v>937</v>
      </c>
      <c r="V534" s="327" t="s">
        <v>937</v>
      </c>
      <c r="W534" s="327" t="s">
        <v>937</v>
      </c>
      <c r="X534" s="327" t="s">
        <v>937</v>
      </c>
      <c r="Y534" s="327" t="s">
        <v>937</v>
      </c>
      <c r="Z534" s="327" t="s">
        <v>937</v>
      </c>
      <c r="AA534" s="327" t="s">
        <v>937</v>
      </c>
      <c r="AB534" s="327" t="s">
        <v>937</v>
      </c>
      <c r="AC534" s="327" t="s">
        <v>937</v>
      </c>
      <c r="AD534" s="327" t="s">
        <v>937</v>
      </c>
      <c r="AE534" s="327" t="s">
        <v>937</v>
      </c>
      <c r="AF534" s="327" t="s">
        <v>937</v>
      </c>
      <c r="AG534" s="327" t="s">
        <v>937</v>
      </c>
      <c r="AH534" s="327" t="s">
        <v>937</v>
      </c>
      <c r="AI534" s="44" t="s">
        <v>2210</v>
      </c>
      <c r="AJ534" s="44" t="s">
        <v>2289</v>
      </c>
      <c r="AK534" s="44" t="s">
        <v>7942</v>
      </c>
      <c r="AL534" s="273" t="s">
        <v>2673</v>
      </c>
      <c r="AM534" s="44" t="s">
        <v>7949</v>
      </c>
      <c r="AN534" s="44" t="s">
        <v>4081</v>
      </c>
      <c r="AO534" s="44" t="s">
        <v>7721</v>
      </c>
      <c r="AP534" s="44" t="s">
        <v>4195</v>
      </c>
      <c r="AQ534" s="44" t="s">
        <v>7947</v>
      </c>
      <c r="AR534" s="44" t="s">
        <v>9247</v>
      </c>
      <c r="AS534" s="44" t="s">
        <v>7951</v>
      </c>
      <c r="AT534" s="329" t="s">
        <v>1153</v>
      </c>
      <c r="AU534" s="329" t="s">
        <v>4922</v>
      </c>
      <c r="AV534" s="329" t="s">
        <v>1153</v>
      </c>
      <c r="AW534" s="329" t="s">
        <v>4922</v>
      </c>
      <c r="AX534" s="329" t="s">
        <v>1153</v>
      </c>
      <c r="AY534" s="329" t="s">
        <v>4922</v>
      </c>
      <c r="AZ534" s="269" t="s">
        <v>1330</v>
      </c>
      <c r="BA534" s="336">
        <v>44677</v>
      </c>
      <c r="BB534" s="269" t="s">
        <v>1810</v>
      </c>
      <c r="BC534" s="336">
        <v>44677</v>
      </c>
      <c r="BD534" s="301" t="s">
        <v>4380</v>
      </c>
      <c r="BE534" s="141" t="s">
        <v>9161</v>
      </c>
      <c r="BF534" s="332" t="s">
        <v>1153</v>
      </c>
      <c r="BG534" s="332" t="s">
        <v>1153</v>
      </c>
      <c r="BH534" s="280" t="s">
        <v>4388</v>
      </c>
      <c r="BI534" s="340" t="s">
        <v>1153</v>
      </c>
      <c r="BJ534" s="340" t="s">
        <v>2162</v>
      </c>
      <c r="BO534" s="253" t="s">
        <v>5434</v>
      </c>
      <c r="BP534" s="253" t="s">
        <v>5443</v>
      </c>
      <c r="BQ534" s="253" t="s">
        <v>5446</v>
      </c>
      <c r="BR534" s="253"/>
    </row>
    <row r="535" spans="1:70" ht="90" hidden="1" customHeight="1">
      <c r="A535" s="342" t="s">
        <v>2162</v>
      </c>
      <c r="B535" s="253" t="s">
        <v>2198</v>
      </c>
      <c r="C535" s="336">
        <v>44109</v>
      </c>
      <c r="D535" s="336" t="s">
        <v>4308</v>
      </c>
      <c r="E535" s="457" t="s">
        <v>1032</v>
      </c>
      <c r="F535" s="325" t="s">
        <v>7952</v>
      </c>
      <c r="G535" s="325" t="s">
        <v>4151</v>
      </c>
      <c r="H535" s="325" t="s">
        <v>2005</v>
      </c>
      <c r="I535" s="325" t="s">
        <v>1990</v>
      </c>
      <c r="J535" s="322" t="s">
        <v>2006</v>
      </c>
      <c r="K535" s="454">
        <v>1</v>
      </c>
      <c r="L535" s="835">
        <v>44197</v>
      </c>
      <c r="M535" s="833">
        <v>44926</v>
      </c>
      <c r="N535" s="275">
        <f t="shared" si="17"/>
        <v>53</v>
      </c>
      <c r="O535" s="343">
        <v>1</v>
      </c>
      <c r="P535" s="253" t="s">
        <v>2199</v>
      </c>
      <c r="Q535" s="253"/>
      <c r="R535" s="44" t="s">
        <v>7953</v>
      </c>
      <c r="S535" s="387">
        <f t="shared" si="16"/>
        <v>222</v>
      </c>
      <c r="T535" s="297" t="s">
        <v>937</v>
      </c>
      <c r="U535" s="297" t="s">
        <v>937</v>
      </c>
      <c r="V535" s="327" t="s">
        <v>937</v>
      </c>
      <c r="W535" s="327" t="s">
        <v>937</v>
      </c>
      <c r="X535" s="327" t="s">
        <v>937</v>
      </c>
      <c r="Y535" s="327" t="s">
        <v>937</v>
      </c>
      <c r="Z535" s="327" t="s">
        <v>937</v>
      </c>
      <c r="AA535" s="327" t="s">
        <v>937</v>
      </c>
      <c r="AB535" s="327" t="s">
        <v>937</v>
      </c>
      <c r="AC535" s="327" t="s">
        <v>937</v>
      </c>
      <c r="AD535" s="327" t="s">
        <v>937</v>
      </c>
      <c r="AE535" s="327" t="s">
        <v>937</v>
      </c>
      <c r="AF535" s="327" t="s">
        <v>937</v>
      </c>
      <c r="AG535" s="327" t="s">
        <v>937</v>
      </c>
      <c r="AH535" s="327" t="s">
        <v>937</v>
      </c>
      <c r="AI535" s="44" t="s">
        <v>2210</v>
      </c>
      <c r="AJ535" s="44" t="s">
        <v>2289</v>
      </c>
      <c r="AK535" s="44" t="s">
        <v>7942</v>
      </c>
      <c r="AL535" s="273" t="s">
        <v>2673</v>
      </c>
      <c r="AM535" s="44" t="s">
        <v>7949</v>
      </c>
      <c r="AN535" s="44" t="s">
        <v>4081</v>
      </c>
      <c r="AO535" s="44" t="s">
        <v>7721</v>
      </c>
      <c r="AP535" s="44" t="s">
        <v>4195</v>
      </c>
      <c r="AQ535" s="44" t="s">
        <v>7947</v>
      </c>
      <c r="AR535" s="44" t="s">
        <v>9247</v>
      </c>
      <c r="AS535" s="44" t="s">
        <v>7951</v>
      </c>
      <c r="AT535" s="44" t="s">
        <v>5058</v>
      </c>
      <c r="AU535" s="44" t="s">
        <v>7954</v>
      </c>
      <c r="AV535" s="44" t="s">
        <v>1153</v>
      </c>
      <c r="AW535" s="44" t="s">
        <v>5230</v>
      </c>
      <c r="AX535" s="44" t="s">
        <v>1153</v>
      </c>
      <c r="AY535" s="44" t="s">
        <v>5230</v>
      </c>
      <c r="AZ535" s="269" t="s">
        <v>3069</v>
      </c>
      <c r="BA535" s="336">
        <v>44761</v>
      </c>
      <c r="BB535" s="269" t="s">
        <v>903</v>
      </c>
      <c r="BC535" s="356"/>
      <c r="BD535" s="357"/>
      <c r="BE535" s="357"/>
      <c r="BF535" s="357"/>
      <c r="BG535" s="357"/>
      <c r="BH535" s="141" t="s">
        <v>956</v>
      </c>
      <c r="BI535" s="356"/>
      <c r="BJ535" s="356"/>
      <c r="BO535" s="253" t="s">
        <v>5434</v>
      </c>
      <c r="BP535" s="253" t="s">
        <v>5443</v>
      </c>
      <c r="BQ535" s="253" t="s">
        <v>5446</v>
      </c>
      <c r="BR535" s="253"/>
    </row>
    <row r="536" spans="1:70" ht="90" hidden="1" customHeight="1">
      <c r="A536" s="268" t="s">
        <v>2163</v>
      </c>
      <c r="B536" s="271" t="s">
        <v>2198</v>
      </c>
      <c r="C536" s="283">
        <v>44109</v>
      </c>
      <c r="D536" s="283" t="s">
        <v>4308</v>
      </c>
      <c r="E536" s="453" t="s">
        <v>1033</v>
      </c>
      <c r="F536" s="322" t="s">
        <v>7955</v>
      </c>
      <c r="G536" s="322" t="s">
        <v>2007</v>
      </c>
      <c r="H536" s="322" t="s">
        <v>2008</v>
      </c>
      <c r="I536" s="322" t="s">
        <v>2009</v>
      </c>
      <c r="J536" s="432" t="s">
        <v>2010</v>
      </c>
      <c r="K536" s="454">
        <v>3</v>
      </c>
      <c r="L536" s="835">
        <v>44197</v>
      </c>
      <c r="M536" s="835">
        <v>44561</v>
      </c>
      <c r="N536" s="275">
        <f t="shared" si="17"/>
        <v>52</v>
      </c>
      <c r="O536" s="343">
        <v>3</v>
      </c>
      <c r="P536" s="253" t="s">
        <v>112</v>
      </c>
      <c r="Q536" s="253"/>
      <c r="R536" s="44" t="s">
        <v>7956</v>
      </c>
      <c r="S536" s="387">
        <f t="shared" si="16"/>
        <v>265</v>
      </c>
      <c r="T536" s="327"/>
      <c r="U536" s="327"/>
      <c r="V536" s="327" t="s">
        <v>937</v>
      </c>
      <c r="W536" s="327" t="s">
        <v>937</v>
      </c>
      <c r="X536" s="327" t="s">
        <v>937</v>
      </c>
      <c r="Y536" s="327" t="s">
        <v>937</v>
      </c>
      <c r="Z536" s="327" t="s">
        <v>937</v>
      </c>
      <c r="AA536" s="327" t="s">
        <v>937</v>
      </c>
      <c r="AB536" s="327" t="s">
        <v>937</v>
      </c>
      <c r="AC536" s="327" t="s">
        <v>937</v>
      </c>
      <c r="AD536" s="327" t="s">
        <v>937</v>
      </c>
      <c r="AE536" s="327" t="s">
        <v>937</v>
      </c>
      <c r="AF536" s="327" t="s">
        <v>937</v>
      </c>
      <c r="AG536" s="327" t="s">
        <v>937</v>
      </c>
      <c r="AH536" s="327" t="s">
        <v>937</v>
      </c>
      <c r="AI536" s="44" t="s">
        <v>2210</v>
      </c>
      <c r="AJ536" s="44" t="s">
        <v>2289</v>
      </c>
      <c r="AK536" s="44" t="s">
        <v>7942</v>
      </c>
      <c r="AL536" s="273" t="s">
        <v>2674</v>
      </c>
      <c r="AM536" s="44" t="s">
        <v>7957</v>
      </c>
      <c r="AN536" s="44" t="s">
        <v>4080</v>
      </c>
      <c r="AO536" s="44" t="s">
        <v>7721</v>
      </c>
      <c r="AP536" s="44" t="s">
        <v>4196</v>
      </c>
      <c r="AQ536" s="44" t="s">
        <v>7958</v>
      </c>
      <c r="AR536" s="44" t="s">
        <v>1153</v>
      </c>
      <c r="AS536" s="44" t="s">
        <v>4297</v>
      </c>
      <c r="AT536" s="44" t="s">
        <v>1153</v>
      </c>
      <c r="AU536" s="44" t="s">
        <v>4297</v>
      </c>
      <c r="AV536" s="44" t="s">
        <v>1153</v>
      </c>
      <c r="AW536" s="44" t="s">
        <v>4297</v>
      </c>
      <c r="AX536" s="44" t="s">
        <v>1153</v>
      </c>
      <c r="AY536" s="44" t="s">
        <v>4297</v>
      </c>
      <c r="AZ536" s="269" t="s">
        <v>781</v>
      </c>
      <c r="BA536" s="336">
        <v>44578</v>
      </c>
      <c r="BB536" s="269" t="s">
        <v>903</v>
      </c>
      <c r="BC536" s="356"/>
      <c r="BD536" s="357"/>
      <c r="BE536" s="357"/>
      <c r="BF536" s="357"/>
      <c r="BG536" s="357"/>
      <c r="BH536" s="141" t="s">
        <v>956</v>
      </c>
      <c r="BI536" s="356"/>
      <c r="BJ536" s="356"/>
      <c r="BO536" s="253" t="s">
        <v>5434</v>
      </c>
      <c r="BP536" s="253" t="s">
        <v>5447</v>
      </c>
      <c r="BQ536" s="253" t="s">
        <v>5448</v>
      </c>
      <c r="BR536" s="253"/>
    </row>
    <row r="537" spans="1:70" ht="90" hidden="1" customHeight="1">
      <c r="A537" s="342" t="s">
        <v>2164</v>
      </c>
      <c r="B537" s="253" t="s">
        <v>2198</v>
      </c>
      <c r="C537" s="336">
        <v>44109</v>
      </c>
      <c r="D537" s="283" t="s">
        <v>4308</v>
      </c>
      <c r="E537" s="453" t="s">
        <v>1033</v>
      </c>
      <c r="F537" s="322" t="s">
        <v>7955</v>
      </c>
      <c r="G537" s="322" t="s">
        <v>2011</v>
      </c>
      <c r="H537" s="322" t="s">
        <v>2012</v>
      </c>
      <c r="I537" s="322" t="s">
        <v>2013</v>
      </c>
      <c r="J537" s="432" t="s">
        <v>2014</v>
      </c>
      <c r="K537" s="454">
        <v>1</v>
      </c>
      <c r="L537" s="835">
        <v>44197</v>
      </c>
      <c r="M537" s="835">
        <v>44377</v>
      </c>
      <c r="N537" s="275">
        <f t="shared" si="17"/>
        <v>26</v>
      </c>
      <c r="O537" s="341">
        <v>1</v>
      </c>
      <c r="P537" s="253" t="s">
        <v>112</v>
      </c>
      <c r="Q537" s="253"/>
      <c r="R537" s="44" t="s">
        <v>7959</v>
      </c>
      <c r="S537" s="387">
        <f t="shared" si="16"/>
        <v>110</v>
      </c>
      <c r="T537" s="327"/>
      <c r="U537" s="327"/>
      <c r="V537" s="327" t="s">
        <v>937</v>
      </c>
      <c r="W537" s="327" t="s">
        <v>937</v>
      </c>
      <c r="X537" s="327" t="s">
        <v>937</v>
      </c>
      <c r="Y537" s="327" t="s">
        <v>937</v>
      </c>
      <c r="Z537" s="327" t="s">
        <v>937</v>
      </c>
      <c r="AA537" s="327" t="s">
        <v>937</v>
      </c>
      <c r="AB537" s="327" t="s">
        <v>937</v>
      </c>
      <c r="AC537" s="327" t="s">
        <v>937</v>
      </c>
      <c r="AD537" s="327" t="s">
        <v>937</v>
      </c>
      <c r="AE537" s="327" t="s">
        <v>937</v>
      </c>
      <c r="AF537" s="327" t="s">
        <v>937</v>
      </c>
      <c r="AG537" s="327" t="s">
        <v>937</v>
      </c>
      <c r="AH537" s="327" t="s">
        <v>937</v>
      </c>
      <c r="AI537" s="44" t="s">
        <v>2210</v>
      </c>
      <c r="AJ537" s="44" t="s">
        <v>2289</v>
      </c>
      <c r="AK537" s="44" t="s">
        <v>7960</v>
      </c>
      <c r="AL537" s="273" t="s">
        <v>2675</v>
      </c>
      <c r="AM537" s="44" t="s">
        <v>7961</v>
      </c>
      <c r="AN537" s="44" t="s">
        <v>2622</v>
      </c>
      <c r="AO537" s="44" t="s">
        <v>3802</v>
      </c>
      <c r="AP537" s="44" t="s">
        <v>1153</v>
      </c>
      <c r="AQ537" s="44" t="s">
        <v>3802</v>
      </c>
      <c r="AR537" s="44" t="s">
        <v>1153</v>
      </c>
      <c r="AS537" s="44" t="s">
        <v>3802</v>
      </c>
      <c r="AT537" s="44" t="s">
        <v>1153</v>
      </c>
      <c r="AU537" s="44" t="s">
        <v>3802</v>
      </c>
      <c r="AV537" s="44" t="s">
        <v>1153</v>
      </c>
      <c r="AW537" s="44" t="s">
        <v>3802</v>
      </c>
      <c r="AX537" s="44" t="s">
        <v>1153</v>
      </c>
      <c r="AY537" s="44" t="s">
        <v>3802</v>
      </c>
      <c r="AZ537" s="269" t="s">
        <v>781</v>
      </c>
      <c r="BA537" s="336">
        <v>44396</v>
      </c>
      <c r="BB537" s="269" t="s">
        <v>903</v>
      </c>
      <c r="BC537" s="356"/>
      <c r="BD537" s="357"/>
      <c r="BE537" s="357"/>
      <c r="BF537" s="357"/>
      <c r="BG537" s="357"/>
      <c r="BH537" s="141" t="s">
        <v>956</v>
      </c>
      <c r="BI537" s="356"/>
      <c r="BJ537" s="356"/>
      <c r="BO537" s="253" t="s">
        <v>5434</v>
      </c>
      <c r="BP537" s="253" t="s">
        <v>5447</v>
      </c>
      <c r="BQ537" s="253" t="s">
        <v>5448</v>
      </c>
      <c r="BR537" s="253"/>
    </row>
    <row r="538" spans="1:70" ht="90" hidden="1" customHeight="1">
      <c r="A538" s="268" t="s">
        <v>2165</v>
      </c>
      <c r="B538" s="271" t="s">
        <v>2198</v>
      </c>
      <c r="C538" s="283">
        <v>44109</v>
      </c>
      <c r="D538" s="283" t="s">
        <v>4308</v>
      </c>
      <c r="E538" s="453" t="s">
        <v>1033</v>
      </c>
      <c r="F538" s="322" t="s">
        <v>7955</v>
      </c>
      <c r="G538" s="322" t="s">
        <v>2011</v>
      </c>
      <c r="H538" s="322" t="s">
        <v>2012</v>
      </c>
      <c r="I538" s="322" t="s">
        <v>2015</v>
      </c>
      <c r="J538" s="432" t="s">
        <v>2016</v>
      </c>
      <c r="K538" s="454">
        <v>1</v>
      </c>
      <c r="L538" s="835">
        <v>44197</v>
      </c>
      <c r="M538" s="835">
        <v>44560</v>
      </c>
      <c r="N538" s="275">
        <f t="shared" si="17"/>
        <v>52</v>
      </c>
      <c r="O538" s="343">
        <v>1</v>
      </c>
      <c r="P538" s="253" t="s">
        <v>112</v>
      </c>
      <c r="Q538" s="253"/>
      <c r="R538" s="44" t="s">
        <v>7962</v>
      </c>
      <c r="S538" s="387">
        <f t="shared" si="16"/>
        <v>228</v>
      </c>
      <c r="T538" s="327"/>
      <c r="U538" s="327"/>
      <c r="V538" s="327" t="s">
        <v>937</v>
      </c>
      <c r="W538" s="327" t="s">
        <v>937</v>
      </c>
      <c r="X538" s="327" t="s">
        <v>937</v>
      </c>
      <c r="Y538" s="327" t="s">
        <v>937</v>
      </c>
      <c r="Z538" s="327" t="s">
        <v>937</v>
      </c>
      <c r="AA538" s="327" t="s">
        <v>937</v>
      </c>
      <c r="AB538" s="327" t="s">
        <v>937</v>
      </c>
      <c r="AC538" s="327" t="s">
        <v>937</v>
      </c>
      <c r="AD538" s="327" t="s">
        <v>937</v>
      </c>
      <c r="AE538" s="327" t="s">
        <v>937</v>
      </c>
      <c r="AF538" s="327" t="s">
        <v>937</v>
      </c>
      <c r="AG538" s="327" t="s">
        <v>937</v>
      </c>
      <c r="AH538" s="327" t="s">
        <v>937</v>
      </c>
      <c r="AI538" s="44" t="s">
        <v>2210</v>
      </c>
      <c r="AJ538" s="44" t="s">
        <v>2289</v>
      </c>
      <c r="AK538" s="44" t="s">
        <v>7942</v>
      </c>
      <c r="AL538" s="273" t="s">
        <v>2676</v>
      </c>
      <c r="AM538" s="44" t="s">
        <v>7963</v>
      </c>
      <c r="AN538" s="44" t="s">
        <v>4082</v>
      </c>
      <c r="AO538" s="44" t="s">
        <v>7964</v>
      </c>
      <c r="AP538" s="44" t="s">
        <v>1153</v>
      </c>
      <c r="AQ538" s="44" t="s">
        <v>4300</v>
      </c>
      <c r="AR538" s="44" t="s">
        <v>1153</v>
      </c>
      <c r="AS538" s="44" t="s">
        <v>4300</v>
      </c>
      <c r="AT538" s="44" t="s">
        <v>1153</v>
      </c>
      <c r="AU538" s="44" t="s">
        <v>4300</v>
      </c>
      <c r="AV538" s="44" t="s">
        <v>1153</v>
      </c>
      <c r="AW538" s="44" t="s">
        <v>4300</v>
      </c>
      <c r="AX538" s="44" t="s">
        <v>1153</v>
      </c>
      <c r="AY538" s="44" t="s">
        <v>4300</v>
      </c>
      <c r="AZ538" s="269" t="s">
        <v>3069</v>
      </c>
      <c r="BA538" s="336">
        <v>44495</v>
      </c>
      <c r="BB538" s="269" t="s">
        <v>903</v>
      </c>
      <c r="BC538" s="356"/>
      <c r="BD538" s="357"/>
      <c r="BE538" s="357"/>
      <c r="BF538" s="357"/>
      <c r="BG538" s="357"/>
      <c r="BH538" s="141" t="s">
        <v>956</v>
      </c>
      <c r="BI538" s="356"/>
      <c r="BJ538" s="356"/>
      <c r="BO538" s="253" t="s">
        <v>5434</v>
      </c>
      <c r="BP538" s="253" t="s">
        <v>5447</v>
      </c>
      <c r="BQ538" s="253" t="s">
        <v>5448</v>
      </c>
      <c r="BR538" s="253"/>
    </row>
    <row r="539" spans="1:70" ht="90" hidden="1" customHeight="1">
      <c r="A539" s="268" t="s">
        <v>2166</v>
      </c>
      <c r="B539" s="271" t="s">
        <v>2198</v>
      </c>
      <c r="C539" s="283">
        <v>44109</v>
      </c>
      <c r="D539" s="283" t="s">
        <v>4308</v>
      </c>
      <c r="E539" s="453" t="s">
        <v>1033</v>
      </c>
      <c r="F539" s="322" t="s">
        <v>7955</v>
      </c>
      <c r="G539" s="322" t="s">
        <v>2011</v>
      </c>
      <c r="H539" s="322" t="s">
        <v>2012</v>
      </c>
      <c r="I539" s="322" t="s">
        <v>2017</v>
      </c>
      <c r="J539" s="432" t="s">
        <v>2018</v>
      </c>
      <c r="K539" s="454">
        <v>3</v>
      </c>
      <c r="L539" s="835">
        <v>44197</v>
      </c>
      <c r="M539" s="835">
        <v>44560</v>
      </c>
      <c r="N539" s="275">
        <f t="shared" si="17"/>
        <v>52</v>
      </c>
      <c r="O539" s="346">
        <v>0</v>
      </c>
      <c r="P539" s="253" t="s">
        <v>112</v>
      </c>
      <c r="Q539" s="253"/>
      <c r="R539" s="44" t="s">
        <v>7965</v>
      </c>
      <c r="S539" s="387">
        <f t="shared" si="16"/>
        <v>381</v>
      </c>
      <c r="T539" s="297" t="s">
        <v>937</v>
      </c>
      <c r="U539" s="297" t="s">
        <v>937</v>
      </c>
      <c r="V539" s="327" t="s">
        <v>937</v>
      </c>
      <c r="W539" s="327" t="s">
        <v>937</v>
      </c>
      <c r="X539" s="327" t="s">
        <v>937</v>
      </c>
      <c r="Y539" s="327" t="s">
        <v>937</v>
      </c>
      <c r="Z539" s="327" t="s">
        <v>937</v>
      </c>
      <c r="AA539" s="327" t="s">
        <v>937</v>
      </c>
      <c r="AB539" s="327" t="s">
        <v>937</v>
      </c>
      <c r="AC539" s="327" t="s">
        <v>937</v>
      </c>
      <c r="AD539" s="327" t="s">
        <v>937</v>
      </c>
      <c r="AE539" s="327" t="s">
        <v>937</v>
      </c>
      <c r="AF539" s="327" t="s">
        <v>937</v>
      </c>
      <c r="AG539" s="327" t="s">
        <v>937</v>
      </c>
      <c r="AH539" s="327" t="s">
        <v>937</v>
      </c>
      <c r="AI539" s="44" t="s">
        <v>2210</v>
      </c>
      <c r="AJ539" s="44" t="s">
        <v>2289</v>
      </c>
      <c r="AK539" s="44" t="s">
        <v>7942</v>
      </c>
      <c r="AL539" s="273" t="s">
        <v>2676</v>
      </c>
      <c r="AM539" s="44" t="s">
        <v>7966</v>
      </c>
      <c r="AN539" s="44" t="s">
        <v>4083</v>
      </c>
      <c r="AO539" s="44" t="s">
        <v>7967</v>
      </c>
      <c r="AP539" s="44" t="s">
        <v>1153</v>
      </c>
      <c r="AQ539" s="44" t="s">
        <v>7707</v>
      </c>
      <c r="AR539" s="44" t="s">
        <v>1153</v>
      </c>
      <c r="AS539" s="44" t="s">
        <v>4305</v>
      </c>
      <c r="AT539" s="44" t="s">
        <v>1153</v>
      </c>
      <c r="AU539" s="44" t="s">
        <v>4305</v>
      </c>
      <c r="AV539" s="44" t="s">
        <v>1153</v>
      </c>
      <c r="AW539" s="44" t="s">
        <v>4305</v>
      </c>
      <c r="AX539" s="44" t="s">
        <v>1153</v>
      </c>
      <c r="AY539" s="44" t="s">
        <v>4305</v>
      </c>
      <c r="AZ539" s="269" t="s">
        <v>1330</v>
      </c>
      <c r="BA539" s="336">
        <v>44529</v>
      </c>
      <c r="BB539" s="269" t="s">
        <v>1810</v>
      </c>
      <c r="BC539" s="336">
        <v>44529</v>
      </c>
      <c r="BD539" s="301" t="s">
        <v>4178</v>
      </c>
      <c r="BE539" s="332" t="s">
        <v>5207</v>
      </c>
      <c r="BF539" s="332" t="s">
        <v>1153</v>
      </c>
      <c r="BG539" s="332" t="s">
        <v>1153</v>
      </c>
      <c r="BH539" s="280" t="s">
        <v>4388</v>
      </c>
      <c r="BI539" s="340" t="s">
        <v>1153</v>
      </c>
      <c r="BJ539" s="340" t="s">
        <v>2166</v>
      </c>
      <c r="BO539" s="253" t="s">
        <v>5434</v>
      </c>
      <c r="BP539" s="253" t="s">
        <v>5447</v>
      </c>
      <c r="BQ539" s="253" t="s">
        <v>5448</v>
      </c>
      <c r="BR539" s="253"/>
    </row>
    <row r="540" spans="1:70" ht="90" hidden="1" customHeight="1">
      <c r="A540" s="268" t="s">
        <v>2166</v>
      </c>
      <c r="B540" s="271" t="s">
        <v>2198</v>
      </c>
      <c r="C540" s="283">
        <v>44109</v>
      </c>
      <c r="D540" s="283" t="s">
        <v>4308</v>
      </c>
      <c r="E540" s="453" t="s">
        <v>1033</v>
      </c>
      <c r="F540" s="322" t="s">
        <v>7955</v>
      </c>
      <c r="G540" s="322" t="s">
        <v>2011</v>
      </c>
      <c r="H540" s="322" t="s">
        <v>2012</v>
      </c>
      <c r="I540" s="322" t="s">
        <v>2017</v>
      </c>
      <c r="J540" s="325" t="s">
        <v>4150</v>
      </c>
      <c r="K540" s="454">
        <v>3</v>
      </c>
      <c r="L540" s="835">
        <v>44197</v>
      </c>
      <c r="M540" s="835">
        <v>44560</v>
      </c>
      <c r="N540" s="275">
        <f t="shared" si="17"/>
        <v>52</v>
      </c>
      <c r="O540" s="343">
        <v>3</v>
      </c>
      <c r="P540" s="253" t="s">
        <v>2199</v>
      </c>
      <c r="Q540" s="253"/>
      <c r="R540" s="44" t="s">
        <v>7968</v>
      </c>
      <c r="S540" s="387">
        <f t="shared" si="16"/>
        <v>219</v>
      </c>
      <c r="T540" s="327"/>
      <c r="U540" s="327"/>
      <c r="V540" s="327" t="s">
        <v>937</v>
      </c>
      <c r="W540" s="327" t="s">
        <v>937</v>
      </c>
      <c r="X540" s="327" t="s">
        <v>937</v>
      </c>
      <c r="Y540" s="327" t="s">
        <v>937</v>
      </c>
      <c r="Z540" s="327" t="s">
        <v>937</v>
      </c>
      <c r="AA540" s="327" t="s">
        <v>937</v>
      </c>
      <c r="AB540" s="327" t="s">
        <v>937</v>
      </c>
      <c r="AC540" s="327" t="s">
        <v>937</v>
      </c>
      <c r="AD540" s="327" t="s">
        <v>937</v>
      </c>
      <c r="AE540" s="327" t="s">
        <v>937</v>
      </c>
      <c r="AF540" s="327" t="s">
        <v>937</v>
      </c>
      <c r="AG540" s="327" t="s">
        <v>937</v>
      </c>
      <c r="AH540" s="327" t="s">
        <v>937</v>
      </c>
      <c r="AI540" s="44" t="s">
        <v>2210</v>
      </c>
      <c r="AJ540" s="44" t="s">
        <v>2289</v>
      </c>
      <c r="AK540" s="44" t="s">
        <v>7942</v>
      </c>
      <c r="AL540" s="273" t="s">
        <v>2676</v>
      </c>
      <c r="AM540" s="44" t="s">
        <v>7966</v>
      </c>
      <c r="AN540" s="44" t="s">
        <v>4083</v>
      </c>
      <c r="AO540" s="44" t="s">
        <v>7967</v>
      </c>
      <c r="AP540" s="44" t="s">
        <v>4197</v>
      </c>
      <c r="AQ540" s="44" t="s">
        <v>7969</v>
      </c>
      <c r="AR540" s="44" t="s">
        <v>1153</v>
      </c>
      <c r="AS540" s="44" t="s">
        <v>4297</v>
      </c>
      <c r="AT540" s="44" t="s">
        <v>1153</v>
      </c>
      <c r="AU540" s="44" t="s">
        <v>4297</v>
      </c>
      <c r="AV540" s="44" t="s">
        <v>1153</v>
      </c>
      <c r="AW540" s="44" t="s">
        <v>4297</v>
      </c>
      <c r="AX540" s="44" t="s">
        <v>1153</v>
      </c>
      <c r="AY540" s="44" t="s">
        <v>4297</v>
      </c>
      <c r="AZ540" s="269" t="s">
        <v>781</v>
      </c>
      <c r="BA540" s="336">
        <v>44579</v>
      </c>
      <c r="BB540" s="269" t="s">
        <v>903</v>
      </c>
      <c r="BC540" s="356"/>
      <c r="BD540" s="357"/>
      <c r="BE540" s="357"/>
      <c r="BF540" s="357"/>
      <c r="BG540" s="357"/>
      <c r="BH540" s="141" t="s">
        <v>956</v>
      </c>
      <c r="BI540" s="356"/>
      <c r="BJ540" s="356"/>
      <c r="BO540" s="253" t="s">
        <v>5434</v>
      </c>
      <c r="BP540" s="253" t="s">
        <v>5447</v>
      </c>
      <c r="BQ540" s="253" t="s">
        <v>5448</v>
      </c>
      <c r="BR540" s="253"/>
    </row>
    <row r="541" spans="1:70" ht="90" hidden="1" customHeight="1">
      <c r="A541" s="268" t="s">
        <v>2167</v>
      </c>
      <c r="B541" s="271" t="s">
        <v>2198</v>
      </c>
      <c r="C541" s="283">
        <v>44109</v>
      </c>
      <c r="D541" s="283" t="s">
        <v>4308</v>
      </c>
      <c r="E541" s="453" t="s">
        <v>1033</v>
      </c>
      <c r="F541" s="322" t="s">
        <v>7955</v>
      </c>
      <c r="G541" s="322" t="s">
        <v>2011</v>
      </c>
      <c r="H541" s="322" t="s">
        <v>2019</v>
      </c>
      <c r="I541" s="322" t="s">
        <v>2020</v>
      </c>
      <c r="J541" s="432" t="s">
        <v>2021</v>
      </c>
      <c r="K541" s="460">
        <v>1</v>
      </c>
      <c r="L541" s="835">
        <v>44197</v>
      </c>
      <c r="M541" s="835">
        <v>44560</v>
      </c>
      <c r="N541" s="275">
        <f t="shared" si="17"/>
        <v>52</v>
      </c>
      <c r="O541" s="354">
        <v>1</v>
      </c>
      <c r="P541" s="253" t="s">
        <v>112</v>
      </c>
      <c r="Q541" s="253"/>
      <c r="R541" s="44" t="s">
        <v>7970</v>
      </c>
      <c r="S541" s="387">
        <f t="shared" si="16"/>
        <v>239</v>
      </c>
      <c r="T541" s="327"/>
      <c r="U541" s="327"/>
      <c r="V541" s="327" t="s">
        <v>937</v>
      </c>
      <c r="W541" s="327" t="s">
        <v>937</v>
      </c>
      <c r="X541" s="327" t="s">
        <v>937</v>
      </c>
      <c r="Y541" s="327" t="s">
        <v>937</v>
      </c>
      <c r="Z541" s="327" t="s">
        <v>937</v>
      </c>
      <c r="AA541" s="327" t="s">
        <v>937</v>
      </c>
      <c r="AB541" s="327" t="s">
        <v>937</v>
      </c>
      <c r="AC541" s="327" t="s">
        <v>937</v>
      </c>
      <c r="AD541" s="327" t="s">
        <v>937</v>
      </c>
      <c r="AE541" s="327" t="s">
        <v>937</v>
      </c>
      <c r="AF541" s="327" t="s">
        <v>937</v>
      </c>
      <c r="AG541" s="327" t="s">
        <v>937</v>
      </c>
      <c r="AH541" s="327" t="s">
        <v>937</v>
      </c>
      <c r="AI541" s="44" t="s">
        <v>2210</v>
      </c>
      <c r="AJ541" s="44" t="s">
        <v>2289</v>
      </c>
      <c r="AK541" s="44" t="s">
        <v>7942</v>
      </c>
      <c r="AL541" s="273" t="s">
        <v>2676</v>
      </c>
      <c r="AM541" s="44" t="s">
        <v>7971</v>
      </c>
      <c r="AN541" s="44" t="s">
        <v>4084</v>
      </c>
      <c r="AO541" s="44" t="s">
        <v>7972</v>
      </c>
      <c r="AP541" s="44" t="s">
        <v>4198</v>
      </c>
      <c r="AQ541" s="44" t="s">
        <v>7973</v>
      </c>
      <c r="AR541" s="44" t="s">
        <v>1153</v>
      </c>
      <c r="AS541" s="44" t="s">
        <v>4297</v>
      </c>
      <c r="AT541" s="44" t="s">
        <v>1153</v>
      </c>
      <c r="AU541" s="44" t="s">
        <v>4297</v>
      </c>
      <c r="AV541" s="44" t="s">
        <v>1153</v>
      </c>
      <c r="AW541" s="44" t="s">
        <v>4297</v>
      </c>
      <c r="AX541" s="44" t="s">
        <v>1153</v>
      </c>
      <c r="AY541" s="44" t="s">
        <v>4297</v>
      </c>
      <c r="AZ541" s="269" t="s">
        <v>781</v>
      </c>
      <c r="BA541" s="336">
        <v>44578</v>
      </c>
      <c r="BB541" s="269" t="s">
        <v>903</v>
      </c>
      <c r="BC541" s="356"/>
      <c r="BD541" s="357"/>
      <c r="BE541" s="357"/>
      <c r="BF541" s="357"/>
      <c r="BG541" s="357"/>
      <c r="BH541" s="141" t="s">
        <v>956</v>
      </c>
      <c r="BI541" s="356"/>
      <c r="BJ541" s="356"/>
      <c r="BO541" s="253" t="s">
        <v>5434</v>
      </c>
      <c r="BP541" s="253" t="s">
        <v>5447</v>
      </c>
      <c r="BQ541" s="253" t="s">
        <v>5448</v>
      </c>
      <c r="BR541" s="253"/>
    </row>
    <row r="542" spans="1:70" ht="90" hidden="1" customHeight="1">
      <c r="A542" s="268" t="s">
        <v>2168</v>
      </c>
      <c r="B542" s="271" t="s">
        <v>2198</v>
      </c>
      <c r="C542" s="283">
        <v>44109</v>
      </c>
      <c r="D542" s="283" t="s">
        <v>4308</v>
      </c>
      <c r="E542" s="453" t="s">
        <v>1033</v>
      </c>
      <c r="F542" s="322" t="s">
        <v>7955</v>
      </c>
      <c r="G542" s="322" t="s">
        <v>2011</v>
      </c>
      <c r="H542" s="322" t="s">
        <v>2022</v>
      </c>
      <c r="I542" s="322" t="s">
        <v>2023</v>
      </c>
      <c r="J542" s="432" t="s">
        <v>2024</v>
      </c>
      <c r="K542" s="454">
        <v>1</v>
      </c>
      <c r="L542" s="835">
        <v>44197</v>
      </c>
      <c r="M542" s="835">
        <v>44560</v>
      </c>
      <c r="N542" s="275">
        <f t="shared" si="17"/>
        <v>52</v>
      </c>
      <c r="O542" s="343">
        <v>1</v>
      </c>
      <c r="P542" s="253" t="s">
        <v>112</v>
      </c>
      <c r="Q542" s="253"/>
      <c r="R542" s="44" t="s">
        <v>7974</v>
      </c>
      <c r="S542" s="387">
        <f t="shared" si="16"/>
        <v>240</v>
      </c>
      <c r="T542" s="327"/>
      <c r="U542" s="327"/>
      <c r="V542" s="327" t="s">
        <v>937</v>
      </c>
      <c r="W542" s="327" t="s">
        <v>937</v>
      </c>
      <c r="X542" s="327" t="s">
        <v>937</v>
      </c>
      <c r="Y542" s="327" t="s">
        <v>937</v>
      </c>
      <c r="Z542" s="327" t="s">
        <v>937</v>
      </c>
      <c r="AA542" s="327" t="s">
        <v>937</v>
      </c>
      <c r="AB542" s="327" t="s">
        <v>937</v>
      </c>
      <c r="AC542" s="327" t="s">
        <v>937</v>
      </c>
      <c r="AD542" s="327" t="s">
        <v>937</v>
      </c>
      <c r="AE542" s="327" t="s">
        <v>937</v>
      </c>
      <c r="AF542" s="327" t="s">
        <v>937</v>
      </c>
      <c r="AG542" s="327" t="s">
        <v>937</v>
      </c>
      <c r="AH542" s="327" t="s">
        <v>937</v>
      </c>
      <c r="AI542" s="44" t="s">
        <v>2210</v>
      </c>
      <c r="AJ542" s="44" t="s">
        <v>2289</v>
      </c>
      <c r="AK542" s="44" t="s">
        <v>7942</v>
      </c>
      <c r="AL542" s="273" t="s">
        <v>2676</v>
      </c>
      <c r="AM542" s="44" t="s">
        <v>7971</v>
      </c>
      <c r="AN542" s="44" t="s">
        <v>9248</v>
      </c>
      <c r="AO542" s="44" t="s">
        <v>7975</v>
      </c>
      <c r="AP542" s="44" t="s">
        <v>9249</v>
      </c>
      <c r="AQ542" s="44" t="s">
        <v>7976</v>
      </c>
      <c r="AR542" s="44" t="s">
        <v>1153</v>
      </c>
      <c r="AS542" s="44" t="s">
        <v>4297</v>
      </c>
      <c r="AT542" s="44" t="s">
        <v>1153</v>
      </c>
      <c r="AU542" s="44" t="s">
        <v>4297</v>
      </c>
      <c r="AV542" s="44" t="s">
        <v>1153</v>
      </c>
      <c r="AW542" s="44" t="s">
        <v>4297</v>
      </c>
      <c r="AX542" s="44" t="s">
        <v>1153</v>
      </c>
      <c r="AY542" s="44" t="s">
        <v>4297</v>
      </c>
      <c r="AZ542" s="269" t="s">
        <v>781</v>
      </c>
      <c r="BA542" s="336">
        <v>44578</v>
      </c>
      <c r="BB542" s="269" t="s">
        <v>903</v>
      </c>
      <c r="BC542" s="356"/>
      <c r="BD542" s="357"/>
      <c r="BE542" s="357"/>
      <c r="BF542" s="357"/>
      <c r="BG542" s="357"/>
      <c r="BH542" s="141" t="s">
        <v>956</v>
      </c>
      <c r="BI542" s="356"/>
      <c r="BJ542" s="356"/>
      <c r="BO542" s="253" t="s">
        <v>5434</v>
      </c>
      <c r="BP542" s="253" t="s">
        <v>5447</v>
      </c>
      <c r="BQ542" s="253" t="s">
        <v>5448</v>
      </c>
      <c r="BR542" s="253"/>
    </row>
    <row r="543" spans="1:70" ht="90" hidden="1" customHeight="1">
      <c r="A543" s="268" t="s">
        <v>2169</v>
      </c>
      <c r="B543" s="271" t="s">
        <v>2198</v>
      </c>
      <c r="C543" s="283">
        <v>44109</v>
      </c>
      <c r="D543" s="283" t="s">
        <v>4308</v>
      </c>
      <c r="E543" s="453" t="s">
        <v>1034</v>
      </c>
      <c r="F543" s="322" t="s">
        <v>7977</v>
      </c>
      <c r="G543" s="322" t="s">
        <v>2025</v>
      </c>
      <c r="H543" s="322" t="s">
        <v>2026</v>
      </c>
      <c r="I543" s="322" t="s">
        <v>2027</v>
      </c>
      <c r="J543" s="432" t="s">
        <v>2028</v>
      </c>
      <c r="K543" s="454">
        <v>6</v>
      </c>
      <c r="L543" s="835">
        <v>44197</v>
      </c>
      <c r="M543" s="835">
        <v>44285</v>
      </c>
      <c r="N543" s="275">
        <f t="shared" si="17"/>
        <v>13</v>
      </c>
      <c r="O543" s="346">
        <v>0</v>
      </c>
      <c r="P543" s="253" t="s">
        <v>112</v>
      </c>
      <c r="Q543" s="253"/>
      <c r="R543" s="44" t="s">
        <v>7965</v>
      </c>
      <c r="S543" s="387">
        <f t="shared" si="16"/>
        <v>381</v>
      </c>
      <c r="T543" s="297" t="s">
        <v>937</v>
      </c>
      <c r="U543" s="297" t="s">
        <v>937</v>
      </c>
      <c r="V543" s="327" t="s">
        <v>937</v>
      </c>
      <c r="W543" s="327" t="s">
        <v>937</v>
      </c>
      <c r="X543" s="327" t="s">
        <v>937</v>
      </c>
      <c r="Y543" s="327" t="s">
        <v>937</v>
      </c>
      <c r="Z543" s="327" t="s">
        <v>937</v>
      </c>
      <c r="AA543" s="327" t="s">
        <v>937</v>
      </c>
      <c r="AB543" s="327" t="s">
        <v>937</v>
      </c>
      <c r="AC543" s="327" t="s">
        <v>937</v>
      </c>
      <c r="AD543" s="327" t="s">
        <v>937</v>
      </c>
      <c r="AE543" s="327" t="s">
        <v>937</v>
      </c>
      <c r="AF543" s="327" t="s">
        <v>937</v>
      </c>
      <c r="AG543" s="327" t="s">
        <v>937</v>
      </c>
      <c r="AH543" s="327" t="s">
        <v>937</v>
      </c>
      <c r="AI543" s="44" t="s">
        <v>2210</v>
      </c>
      <c r="AJ543" s="44" t="s">
        <v>2289</v>
      </c>
      <c r="AK543" s="44" t="s">
        <v>7978</v>
      </c>
      <c r="AL543" s="273" t="s">
        <v>2677</v>
      </c>
      <c r="AM543" s="44" t="s">
        <v>7979</v>
      </c>
      <c r="AN543" s="44" t="s">
        <v>4085</v>
      </c>
      <c r="AO543" s="44" t="s">
        <v>7980</v>
      </c>
      <c r="AP543" s="44" t="s">
        <v>1153</v>
      </c>
      <c r="AQ543" s="44" t="s">
        <v>7981</v>
      </c>
      <c r="AR543" s="44" t="s">
        <v>1153</v>
      </c>
      <c r="AS543" s="44" t="s">
        <v>4305</v>
      </c>
      <c r="AT543" s="44" t="s">
        <v>1153</v>
      </c>
      <c r="AU543" s="44" t="s">
        <v>4305</v>
      </c>
      <c r="AV543" s="44" t="s">
        <v>1153</v>
      </c>
      <c r="AW543" s="44" t="s">
        <v>4305</v>
      </c>
      <c r="AX543" s="44" t="s">
        <v>1153</v>
      </c>
      <c r="AY543" s="44" t="s">
        <v>4305</v>
      </c>
      <c r="AZ543" s="269" t="s">
        <v>1330</v>
      </c>
      <c r="BA543" s="336">
        <v>44529</v>
      </c>
      <c r="BB543" s="269" t="s">
        <v>1810</v>
      </c>
      <c r="BC543" s="336">
        <v>44529</v>
      </c>
      <c r="BD543" s="301" t="s">
        <v>4170</v>
      </c>
      <c r="BE543" s="332" t="s">
        <v>5207</v>
      </c>
      <c r="BF543" s="332" t="s">
        <v>1153</v>
      </c>
      <c r="BG543" s="332" t="s">
        <v>1153</v>
      </c>
      <c r="BH543" s="280" t="s">
        <v>4388</v>
      </c>
      <c r="BI543" s="340" t="s">
        <v>1153</v>
      </c>
      <c r="BJ543" s="340" t="s">
        <v>2169</v>
      </c>
      <c r="BO543" s="253" t="s">
        <v>5434</v>
      </c>
      <c r="BP543" s="253" t="s">
        <v>5447</v>
      </c>
      <c r="BQ543" s="253" t="s">
        <v>5449</v>
      </c>
      <c r="BR543" s="253"/>
    </row>
    <row r="544" spans="1:70" ht="90" hidden="1" customHeight="1">
      <c r="A544" s="268" t="s">
        <v>2169</v>
      </c>
      <c r="B544" s="271" t="s">
        <v>2198</v>
      </c>
      <c r="C544" s="283">
        <v>44109</v>
      </c>
      <c r="D544" s="283" t="s">
        <v>4308</v>
      </c>
      <c r="E544" s="453" t="s">
        <v>1034</v>
      </c>
      <c r="F544" s="322" t="s">
        <v>7977</v>
      </c>
      <c r="G544" s="322" t="s">
        <v>2025</v>
      </c>
      <c r="H544" s="322" t="s">
        <v>2026</v>
      </c>
      <c r="I544" s="322" t="s">
        <v>2027</v>
      </c>
      <c r="J544" s="432" t="s">
        <v>2028</v>
      </c>
      <c r="K544" s="454">
        <v>6</v>
      </c>
      <c r="L544" s="835">
        <v>44197</v>
      </c>
      <c r="M544" s="833">
        <v>44651</v>
      </c>
      <c r="N544" s="275">
        <f t="shared" si="17"/>
        <v>13</v>
      </c>
      <c r="O544" s="343">
        <v>6</v>
      </c>
      <c r="P544" s="253" t="s">
        <v>2199</v>
      </c>
      <c r="Q544" s="253"/>
      <c r="R544" s="44" t="s">
        <v>7982</v>
      </c>
      <c r="S544" s="387">
        <f t="shared" si="16"/>
        <v>285</v>
      </c>
      <c r="T544" s="327"/>
      <c r="U544" s="327"/>
      <c r="V544" s="327" t="s">
        <v>937</v>
      </c>
      <c r="W544" s="327" t="s">
        <v>937</v>
      </c>
      <c r="X544" s="327" t="s">
        <v>937</v>
      </c>
      <c r="Y544" s="327" t="s">
        <v>937</v>
      </c>
      <c r="Z544" s="327" t="s">
        <v>937</v>
      </c>
      <c r="AA544" s="327" t="s">
        <v>937</v>
      </c>
      <c r="AB544" s="327" t="s">
        <v>937</v>
      </c>
      <c r="AC544" s="327" t="s">
        <v>937</v>
      </c>
      <c r="AD544" s="327" t="s">
        <v>937</v>
      </c>
      <c r="AE544" s="327" t="s">
        <v>937</v>
      </c>
      <c r="AF544" s="327" t="s">
        <v>937</v>
      </c>
      <c r="AG544" s="327" t="s">
        <v>937</v>
      </c>
      <c r="AH544" s="327" t="s">
        <v>937</v>
      </c>
      <c r="AI544" s="44" t="s">
        <v>2210</v>
      </c>
      <c r="AJ544" s="44" t="s">
        <v>2289</v>
      </c>
      <c r="AK544" s="44" t="s">
        <v>7978</v>
      </c>
      <c r="AL544" s="273" t="s">
        <v>2677</v>
      </c>
      <c r="AM544" s="44" t="s">
        <v>7979</v>
      </c>
      <c r="AN544" s="44" t="s">
        <v>4085</v>
      </c>
      <c r="AO544" s="44" t="s">
        <v>7980</v>
      </c>
      <c r="AP544" s="44" t="s">
        <v>9250</v>
      </c>
      <c r="AQ544" s="44" t="s">
        <v>7983</v>
      </c>
      <c r="AR544" s="44" t="s">
        <v>4315</v>
      </c>
      <c r="AS544" s="44" t="s">
        <v>7984</v>
      </c>
      <c r="AT544" s="44" t="s">
        <v>1153</v>
      </c>
      <c r="AU544" s="44" t="s">
        <v>4921</v>
      </c>
      <c r="AV544" s="44" t="s">
        <v>1153</v>
      </c>
      <c r="AW544" s="44" t="s">
        <v>4921</v>
      </c>
      <c r="AX544" s="44" t="s">
        <v>1153</v>
      </c>
      <c r="AY544" s="44" t="s">
        <v>4921</v>
      </c>
      <c r="AZ544" s="269" t="s">
        <v>781</v>
      </c>
      <c r="BA544" s="336">
        <v>44652</v>
      </c>
      <c r="BB544" s="269" t="s">
        <v>903</v>
      </c>
      <c r="BC544" s="356"/>
      <c r="BD544" s="357"/>
      <c r="BE544" s="357"/>
      <c r="BF544" s="357"/>
      <c r="BG544" s="357"/>
      <c r="BH544" s="141" t="s">
        <v>956</v>
      </c>
      <c r="BI544" s="356"/>
      <c r="BJ544" s="356"/>
      <c r="BO544" s="253" t="s">
        <v>5434</v>
      </c>
      <c r="BP544" s="253" t="s">
        <v>5447</v>
      </c>
      <c r="BQ544" s="253" t="s">
        <v>5449</v>
      </c>
      <c r="BR544" s="253"/>
    </row>
    <row r="545" spans="1:70" ht="90" hidden="1" customHeight="1">
      <c r="A545" s="268" t="s">
        <v>2170</v>
      </c>
      <c r="B545" s="271" t="s">
        <v>2198</v>
      </c>
      <c r="C545" s="283">
        <v>44109</v>
      </c>
      <c r="D545" s="283" t="s">
        <v>4308</v>
      </c>
      <c r="E545" s="453" t="s">
        <v>1034</v>
      </c>
      <c r="F545" s="322" t="s">
        <v>7977</v>
      </c>
      <c r="G545" s="322" t="s">
        <v>2029</v>
      </c>
      <c r="H545" s="322" t="s">
        <v>2030</v>
      </c>
      <c r="I545" s="322" t="s">
        <v>2031</v>
      </c>
      <c r="J545" s="432" t="s">
        <v>2032</v>
      </c>
      <c r="K545" s="454">
        <v>1</v>
      </c>
      <c r="L545" s="835">
        <v>44197</v>
      </c>
      <c r="M545" s="835">
        <v>44499</v>
      </c>
      <c r="N545" s="275">
        <f t="shared" si="17"/>
        <v>44</v>
      </c>
      <c r="O545" s="343">
        <v>1</v>
      </c>
      <c r="P545" s="253" t="s">
        <v>112</v>
      </c>
      <c r="Q545" s="253"/>
      <c r="R545" s="44" t="s">
        <v>7985</v>
      </c>
      <c r="S545" s="387">
        <f t="shared" si="16"/>
        <v>224</v>
      </c>
      <c r="T545" s="327"/>
      <c r="U545" s="327"/>
      <c r="V545" s="327" t="s">
        <v>937</v>
      </c>
      <c r="W545" s="327" t="s">
        <v>937</v>
      </c>
      <c r="X545" s="327" t="s">
        <v>937</v>
      </c>
      <c r="Y545" s="327" t="s">
        <v>937</v>
      </c>
      <c r="Z545" s="327" t="s">
        <v>937</v>
      </c>
      <c r="AA545" s="327" t="s">
        <v>937</v>
      </c>
      <c r="AB545" s="327" t="s">
        <v>937</v>
      </c>
      <c r="AC545" s="327" t="s">
        <v>937</v>
      </c>
      <c r="AD545" s="327" t="s">
        <v>937</v>
      </c>
      <c r="AE545" s="327" t="s">
        <v>937</v>
      </c>
      <c r="AF545" s="327" t="s">
        <v>937</v>
      </c>
      <c r="AG545" s="327" t="s">
        <v>937</v>
      </c>
      <c r="AH545" s="327" t="s">
        <v>937</v>
      </c>
      <c r="AI545" s="44" t="s">
        <v>2210</v>
      </c>
      <c r="AJ545" s="44" t="s">
        <v>2289</v>
      </c>
      <c r="AK545" s="44" t="s">
        <v>7986</v>
      </c>
      <c r="AL545" s="273" t="s">
        <v>2676</v>
      </c>
      <c r="AM545" s="44" t="s">
        <v>9251</v>
      </c>
      <c r="AN545" s="44" t="s">
        <v>4086</v>
      </c>
      <c r="AO545" s="44" t="s">
        <v>7987</v>
      </c>
      <c r="AP545" s="44" t="s">
        <v>1153</v>
      </c>
      <c r="AQ545" s="44" t="s">
        <v>4300</v>
      </c>
      <c r="AR545" s="44" t="s">
        <v>1153</v>
      </c>
      <c r="AS545" s="44" t="s">
        <v>4300</v>
      </c>
      <c r="AT545" s="44" t="s">
        <v>1153</v>
      </c>
      <c r="AU545" s="44" t="s">
        <v>4300</v>
      </c>
      <c r="AV545" s="44" t="s">
        <v>1153</v>
      </c>
      <c r="AW545" s="44" t="s">
        <v>4300</v>
      </c>
      <c r="AX545" s="44" t="s">
        <v>1153</v>
      </c>
      <c r="AY545" s="44" t="s">
        <v>4300</v>
      </c>
      <c r="AZ545" s="269" t="s">
        <v>3069</v>
      </c>
      <c r="BA545" s="336">
        <v>44490</v>
      </c>
      <c r="BB545" s="269" t="s">
        <v>903</v>
      </c>
      <c r="BC545" s="356"/>
      <c r="BD545" s="357"/>
      <c r="BE545" s="357"/>
      <c r="BF545" s="357"/>
      <c r="BG545" s="357"/>
      <c r="BH545" s="141" t="s">
        <v>956</v>
      </c>
      <c r="BI545" s="356"/>
      <c r="BJ545" s="356"/>
      <c r="BO545" s="253" t="s">
        <v>5434</v>
      </c>
      <c r="BP545" s="253" t="s">
        <v>5447</v>
      </c>
      <c r="BQ545" s="253" t="s">
        <v>5449</v>
      </c>
      <c r="BR545" s="253"/>
    </row>
    <row r="546" spans="1:70" ht="90" hidden="1" customHeight="1">
      <c r="A546" s="342" t="s">
        <v>2171</v>
      </c>
      <c r="B546" s="253" t="s">
        <v>2198</v>
      </c>
      <c r="C546" s="336">
        <v>44109</v>
      </c>
      <c r="D546" s="283" t="s">
        <v>4308</v>
      </c>
      <c r="E546" s="453" t="s">
        <v>1035</v>
      </c>
      <c r="F546" s="322" t="s">
        <v>7988</v>
      </c>
      <c r="G546" s="322" t="s">
        <v>2033</v>
      </c>
      <c r="H546" s="322" t="s">
        <v>2034</v>
      </c>
      <c r="I546" s="322" t="s">
        <v>2035</v>
      </c>
      <c r="J546" s="322" t="s">
        <v>2036</v>
      </c>
      <c r="K546" s="454">
        <v>1</v>
      </c>
      <c r="L546" s="835">
        <v>44136</v>
      </c>
      <c r="M546" s="835">
        <v>44165</v>
      </c>
      <c r="N546" s="275">
        <f t="shared" si="17"/>
        <v>5</v>
      </c>
      <c r="O546" s="455">
        <v>0</v>
      </c>
      <c r="P546" s="253" t="s">
        <v>2199</v>
      </c>
      <c r="Q546" s="253" t="s">
        <v>2201</v>
      </c>
      <c r="R546" s="44" t="s">
        <v>7989</v>
      </c>
      <c r="S546" s="387">
        <f t="shared" si="16"/>
        <v>390</v>
      </c>
      <c r="T546" s="297" t="s">
        <v>937</v>
      </c>
      <c r="U546" s="297" t="s">
        <v>937</v>
      </c>
      <c r="V546" s="327" t="s">
        <v>937</v>
      </c>
      <c r="W546" s="327" t="s">
        <v>937</v>
      </c>
      <c r="X546" s="327" t="s">
        <v>937</v>
      </c>
      <c r="Y546" s="327" t="s">
        <v>937</v>
      </c>
      <c r="Z546" s="327" t="s">
        <v>937</v>
      </c>
      <c r="AA546" s="327" t="s">
        <v>937</v>
      </c>
      <c r="AB546" s="327" t="s">
        <v>937</v>
      </c>
      <c r="AC546" s="327" t="s">
        <v>937</v>
      </c>
      <c r="AD546" s="327" t="s">
        <v>937</v>
      </c>
      <c r="AE546" s="327" t="s">
        <v>937</v>
      </c>
      <c r="AF546" s="327" t="s">
        <v>937</v>
      </c>
      <c r="AG546" s="327" t="s">
        <v>937</v>
      </c>
      <c r="AH546" s="327" t="s">
        <v>937</v>
      </c>
      <c r="AI546" s="44" t="s">
        <v>2210</v>
      </c>
      <c r="AJ546" s="322" t="s">
        <v>2290</v>
      </c>
      <c r="AK546" s="44" t="s">
        <v>7990</v>
      </c>
      <c r="AL546" s="273" t="s">
        <v>2622</v>
      </c>
      <c r="AM546" s="273" t="s">
        <v>7991</v>
      </c>
      <c r="AN546" s="44" t="s">
        <v>2622</v>
      </c>
      <c r="AO546" s="301" t="s">
        <v>3874</v>
      </c>
      <c r="AP546" s="44" t="s">
        <v>1153</v>
      </c>
      <c r="AQ546" s="301" t="s">
        <v>3874</v>
      </c>
      <c r="AR546" s="301" t="s">
        <v>1153</v>
      </c>
      <c r="AS546" s="301" t="s">
        <v>3874</v>
      </c>
      <c r="AT546" s="301" t="s">
        <v>1153</v>
      </c>
      <c r="AU546" s="301" t="s">
        <v>3874</v>
      </c>
      <c r="AV546" s="301" t="s">
        <v>1153</v>
      </c>
      <c r="AW546" s="301" t="s">
        <v>3874</v>
      </c>
      <c r="AX546" s="301" t="s">
        <v>1153</v>
      </c>
      <c r="AY546" s="301" t="s">
        <v>3874</v>
      </c>
      <c r="AZ546" s="269" t="s">
        <v>1330</v>
      </c>
      <c r="BA546" s="336">
        <v>44377</v>
      </c>
      <c r="BB546" s="269" t="s">
        <v>1810</v>
      </c>
      <c r="BC546" s="336">
        <v>44377</v>
      </c>
      <c r="BD546" s="301" t="s">
        <v>4179</v>
      </c>
      <c r="BE546" s="332" t="s">
        <v>9033</v>
      </c>
      <c r="BF546" s="332" t="s">
        <v>1153</v>
      </c>
      <c r="BG546" s="332" t="s">
        <v>1153</v>
      </c>
      <c r="BH546" s="280" t="s">
        <v>4388</v>
      </c>
      <c r="BI546" s="340" t="s">
        <v>2587</v>
      </c>
      <c r="BJ546" s="345" t="s">
        <v>2656</v>
      </c>
      <c r="BO546" s="253" t="s">
        <v>5434</v>
      </c>
      <c r="BP546" s="253" t="s">
        <v>5450</v>
      </c>
      <c r="BQ546" s="253" t="s">
        <v>5451</v>
      </c>
      <c r="BR546" s="253"/>
    </row>
    <row r="547" spans="1:70" ht="90" hidden="1" customHeight="1">
      <c r="A547" s="342" t="s">
        <v>2172</v>
      </c>
      <c r="B547" s="253" t="s">
        <v>2198</v>
      </c>
      <c r="C547" s="336">
        <v>44109</v>
      </c>
      <c r="D547" s="283" t="s">
        <v>4308</v>
      </c>
      <c r="E547" s="453" t="s">
        <v>1036</v>
      </c>
      <c r="F547" s="322" t="s">
        <v>7992</v>
      </c>
      <c r="G547" s="322" t="s">
        <v>2037</v>
      </c>
      <c r="H547" s="322" t="s">
        <v>2038</v>
      </c>
      <c r="I547" s="322" t="s">
        <v>2039</v>
      </c>
      <c r="J547" s="432" t="s">
        <v>2040</v>
      </c>
      <c r="K547" s="454">
        <v>1</v>
      </c>
      <c r="L547" s="837">
        <v>44152</v>
      </c>
      <c r="M547" s="837">
        <v>44517</v>
      </c>
      <c r="N547" s="275">
        <f t="shared" si="17"/>
        <v>53</v>
      </c>
      <c r="O547" s="341">
        <v>1</v>
      </c>
      <c r="P547" s="253" t="s">
        <v>44</v>
      </c>
      <c r="Q547" s="253" t="s">
        <v>2202</v>
      </c>
      <c r="R547" s="44" t="s">
        <v>7993</v>
      </c>
      <c r="S547" s="387">
        <f t="shared" si="16"/>
        <v>366</v>
      </c>
      <c r="T547" s="327"/>
      <c r="U547" s="327"/>
      <c r="V547" s="327" t="s">
        <v>937</v>
      </c>
      <c r="W547" s="327" t="s">
        <v>937</v>
      </c>
      <c r="X547" s="327" t="s">
        <v>937</v>
      </c>
      <c r="Y547" s="327" t="s">
        <v>937</v>
      </c>
      <c r="Z547" s="327" t="s">
        <v>937</v>
      </c>
      <c r="AA547" s="327" t="s">
        <v>937</v>
      </c>
      <c r="AB547" s="327" t="s">
        <v>937</v>
      </c>
      <c r="AC547" s="327" t="s">
        <v>937</v>
      </c>
      <c r="AD547" s="327" t="s">
        <v>937</v>
      </c>
      <c r="AE547" s="327" t="s">
        <v>937</v>
      </c>
      <c r="AF547" s="327" t="s">
        <v>937</v>
      </c>
      <c r="AG547" s="327" t="s">
        <v>937</v>
      </c>
      <c r="AH547" s="327" t="s">
        <v>937</v>
      </c>
      <c r="AI547" s="44" t="s">
        <v>2210</v>
      </c>
      <c r="AJ547" s="44" t="s">
        <v>9252</v>
      </c>
      <c r="AK547" s="44" t="s">
        <v>7994</v>
      </c>
      <c r="AL547" s="273" t="s">
        <v>9253</v>
      </c>
      <c r="AM547" s="44" t="s">
        <v>7995</v>
      </c>
      <c r="AN547" s="44" t="s">
        <v>2622</v>
      </c>
      <c r="AO547" s="44" t="s">
        <v>3802</v>
      </c>
      <c r="AP547" s="44" t="s">
        <v>1153</v>
      </c>
      <c r="AQ547" s="44" t="s">
        <v>4301</v>
      </c>
      <c r="AR547" s="44" t="s">
        <v>1153</v>
      </c>
      <c r="AS547" s="44" t="s">
        <v>4301</v>
      </c>
      <c r="AT547" s="44" t="s">
        <v>1153</v>
      </c>
      <c r="AU547" s="44" t="s">
        <v>4301</v>
      </c>
      <c r="AV547" s="44" t="s">
        <v>1153</v>
      </c>
      <c r="AW547" s="44" t="s">
        <v>4301</v>
      </c>
      <c r="AX547" s="44" t="s">
        <v>1153</v>
      </c>
      <c r="AY547" s="44" t="s">
        <v>4301</v>
      </c>
      <c r="AZ547" s="269" t="s">
        <v>3069</v>
      </c>
      <c r="BA547" s="336">
        <v>44396</v>
      </c>
      <c r="BB547" s="269" t="s">
        <v>903</v>
      </c>
      <c r="BC547" s="356"/>
      <c r="BD547" s="357"/>
      <c r="BE547" s="357"/>
      <c r="BF547" s="357"/>
      <c r="BG547" s="357"/>
      <c r="BH547" s="141" t="s">
        <v>956</v>
      </c>
      <c r="BI547" s="356"/>
      <c r="BJ547" s="356"/>
      <c r="BO547" s="141" t="s">
        <v>5452</v>
      </c>
      <c r="BP547" s="253" t="s">
        <v>5453</v>
      </c>
      <c r="BQ547" s="253"/>
      <c r="BR547" s="253"/>
    </row>
    <row r="548" spans="1:70" ht="90" hidden="1" customHeight="1">
      <c r="A548" s="342" t="s">
        <v>2173</v>
      </c>
      <c r="B548" s="253" t="s">
        <v>2198</v>
      </c>
      <c r="C548" s="336">
        <v>44109</v>
      </c>
      <c r="D548" s="283" t="s">
        <v>4308</v>
      </c>
      <c r="E548" s="453" t="s">
        <v>1061</v>
      </c>
      <c r="F548" s="322" t="s">
        <v>7996</v>
      </c>
      <c r="G548" s="322" t="s">
        <v>2041</v>
      </c>
      <c r="H548" s="322" t="s">
        <v>2042</v>
      </c>
      <c r="I548" s="322" t="s">
        <v>2043</v>
      </c>
      <c r="J548" s="432" t="s">
        <v>2044</v>
      </c>
      <c r="K548" s="454">
        <v>1</v>
      </c>
      <c r="L548" s="835">
        <v>44155</v>
      </c>
      <c r="M548" s="835">
        <v>44275</v>
      </c>
      <c r="N548" s="275">
        <f t="shared" si="17"/>
        <v>18</v>
      </c>
      <c r="O548" s="341">
        <v>1</v>
      </c>
      <c r="P548" s="253" t="s">
        <v>29</v>
      </c>
      <c r="Q548" s="253" t="s">
        <v>237</v>
      </c>
      <c r="R548" s="44" t="s">
        <v>7997</v>
      </c>
      <c r="S548" s="387">
        <f t="shared" si="16"/>
        <v>376</v>
      </c>
      <c r="T548" s="327"/>
      <c r="U548" s="327"/>
      <c r="V548" s="327" t="s">
        <v>937</v>
      </c>
      <c r="W548" s="327" t="s">
        <v>937</v>
      </c>
      <c r="X548" s="327" t="s">
        <v>937</v>
      </c>
      <c r="Y548" s="327" t="s">
        <v>937</v>
      </c>
      <c r="Z548" s="327" t="s">
        <v>937</v>
      </c>
      <c r="AA548" s="327" t="s">
        <v>937</v>
      </c>
      <c r="AB548" s="327" t="s">
        <v>937</v>
      </c>
      <c r="AC548" s="327" t="s">
        <v>937</v>
      </c>
      <c r="AD548" s="327" t="s">
        <v>937</v>
      </c>
      <c r="AE548" s="327" t="s">
        <v>937</v>
      </c>
      <c r="AF548" s="327" t="s">
        <v>937</v>
      </c>
      <c r="AG548" s="327" t="s">
        <v>937</v>
      </c>
      <c r="AH548" s="327" t="s">
        <v>937</v>
      </c>
      <c r="AI548" s="44" t="s">
        <v>2210</v>
      </c>
      <c r="AJ548" s="44" t="s">
        <v>2268</v>
      </c>
      <c r="AK548" s="44" t="s">
        <v>7998</v>
      </c>
      <c r="AL548" s="44" t="s">
        <v>2622</v>
      </c>
      <c r="AM548" s="44" t="s">
        <v>3656</v>
      </c>
      <c r="AN548" s="44" t="s">
        <v>2622</v>
      </c>
      <c r="AO548" s="44" t="s">
        <v>3656</v>
      </c>
      <c r="AP548" s="44" t="s">
        <v>1153</v>
      </c>
      <c r="AQ548" s="44" t="s">
        <v>3656</v>
      </c>
      <c r="AR548" s="44" t="s">
        <v>1153</v>
      </c>
      <c r="AS548" s="44" t="s">
        <v>3656</v>
      </c>
      <c r="AT548" s="44" t="s">
        <v>1153</v>
      </c>
      <c r="AU548" s="44" t="s">
        <v>3656</v>
      </c>
      <c r="AV548" s="44" t="s">
        <v>1153</v>
      </c>
      <c r="AW548" s="44" t="s">
        <v>3656</v>
      </c>
      <c r="AX548" s="44" t="s">
        <v>1153</v>
      </c>
      <c r="AY548" s="44" t="s">
        <v>3656</v>
      </c>
      <c r="AZ548" s="269" t="s">
        <v>781</v>
      </c>
      <c r="BA548" s="336">
        <v>44217</v>
      </c>
      <c r="BB548" s="269" t="s">
        <v>903</v>
      </c>
      <c r="BC548" s="356"/>
      <c r="BD548" s="357"/>
      <c r="BE548" s="357"/>
      <c r="BF548" s="357"/>
      <c r="BG548" s="357"/>
      <c r="BH548" s="141" t="s">
        <v>956</v>
      </c>
      <c r="BI548" s="356"/>
      <c r="BJ548" s="356"/>
      <c r="BO548" s="141" t="s">
        <v>5452</v>
      </c>
      <c r="BP548" s="253" t="s">
        <v>5454</v>
      </c>
      <c r="BQ548" s="253"/>
      <c r="BR548" s="253"/>
    </row>
    <row r="549" spans="1:70" ht="90" hidden="1" customHeight="1">
      <c r="A549" s="342" t="s">
        <v>2174</v>
      </c>
      <c r="B549" s="253" t="s">
        <v>2198</v>
      </c>
      <c r="C549" s="336">
        <v>44109</v>
      </c>
      <c r="D549" s="283" t="s">
        <v>4308</v>
      </c>
      <c r="E549" s="453" t="s">
        <v>1061</v>
      </c>
      <c r="F549" s="322" t="s">
        <v>7996</v>
      </c>
      <c r="G549" s="322" t="s">
        <v>2041</v>
      </c>
      <c r="H549" s="322" t="s">
        <v>2045</v>
      </c>
      <c r="I549" s="322" t="s">
        <v>2046</v>
      </c>
      <c r="J549" s="432" t="s">
        <v>2047</v>
      </c>
      <c r="K549" s="454">
        <v>1</v>
      </c>
      <c r="L549" s="835">
        <v>44155</v>
      </c>
      <c r="M549" s="835">
        <v>44185</v>
      </c>
      <c r="N549" s="275">
        <f t="shared" si="17"/>
        <v>5</v>
      </c>
      <c r="O549" s="341">
        <v>1</v>
      </c>
      <c r="P549" s="253" t="s">
        <v>29</v>
      </c>
      <c r="Q549" s="253"/>
      <c r="R549" s="44" t="s">
        <v>7999</v>
      </c>
      <c r="S549" s="387">
        <f t="shared" si="16"/>
        <v>333</v>
      </c>
      <c r="T549" s="327"/>
      <c r="U549" s="327"/>
      <c r="V549" s="327" t="s">
        <v>937</v>
      </c>
      <c r="W549" s="327" t="s">
        <v>937</v>
      </c>
      <c r="X549" s="327" t="s">
        <v>937</v>
      </c>
      <c r="Y549" s="327" t="s">
        <v>937</v>
      </c>
      <c r="Z549" s="327" t="s">
        <v>937</v>
      </c>
      <c r="AA549" s="327" t="s">
        <v>937</v>
      </c>
      <c r="AB549" s="327" t="s">
        <v>937</v>
      </c>
      <c r="AC549" s="327" t="s">
        <v>937</v>
      </c>
      <c r="AD549" s="327" t="s">
        <v>937</v>
      </c>
      <c r="AE549" s="327" t="s">
        <v>937</v>
      </c>
      <c r="AF549" s="327" t="s">
        <v>937</v>
      </c>
      <c r="AG549" s="327" t="s">
        <v>937</v>
      </c>
      <c r="AH549" s="327" t="s">
        <v>937</v>
      </c>
      <c r="AI549" s="44" t="s">
        <v>2210</v>
      </c>
      <c r="AJ549" s="44" t="s">
        <v>9254</v>
      </c>
      <c r="AK549" s="44" t="s">
        <v>8000</v>
      </c>
      <c r="AL549" s="44" t="s">
        <v>2622</v>
      </c>
      <c r="AM549" s="44" t="s">
        <v>3656</v>
      </c>
      <c r="AN549" s="44" t="s">
        <v>2622</v>
      </c>
      <c r="AO549" s="44" t="s">
        <v>3656</v>
      </c>
      <c r="AP549" s="44" t="s">
        <v>1153</v>
      </c>
      <c r="AQ549" s="44" t="s">
        <v>3656</v>
      </c>
      <c r="AR549" s="44" t="s">
        <v>1153</v>
      </c>
      <c r="AS549" s="44" t="s">
        <v>3656</v>
      </c>
      <c r="AT549" s="44" t="s">
        <v>1153</v>
      </c>
      <c r="AU549" s="44" t="s">
        <v>3656</v>
      </c>
      <c r="AV549" s="44" t="s">
        <v>1153</v>
      </c>
      <c r="AW549" s="44" t="s">
        <v>3656</v>
      </c>
      <c r="AX549" s="44" t="s">
        <v>1153</v>
      </c>
      <c r="AY549" s="44" t="s">
        <v>3656</v>
      </c>
      <c r="AZ549" s="269" t="s">
        <v>781</v>
      </c>
      <c r="BA549" s="336">
        <v>44217</v>
      </c>
      <c r="BB549" s="269" t="s">
        <v>903</v>
      </c>
      <c r="BC549" s="356"/>
      <c r="BD549" s="357"/>
      <c r="BE549" s="357"/>
      <c r="BF549" s="357"/>
      <c r="BG549" s="357"/>
      <c r="BH549" s="141" t="s">
        <v>956</v>
      </c>
      <c r="BI549" s="356"/>
      <c r="BJ549" s="356"/>
      <c r="BO549" s="141" t="s">
        <v>5452</v>
      </c>
      <c r="BP549" s="253" t="s">
        <v>5454</v>
      </c>
      <c r="BQ549" s="253"/>
      <c r="BR549" s="253"/>
    </row>
    <row r="550" spans="1:70" ht="90" hidden="1" customHeight="1">
      <c r="A550" s="342" t="s">
        <v>2175</v>
      </c>
      <c r="B550" s="253" t="s">
        <v>2198</v>
      </c>
      <c r="C550" s="336">
        <v>44109</v>
      </c>
      <c r="D550" s="283" t="s">
        <v>4308</v>
      </c>
      <c r="E550" s="453" t="s">
        <v>1062</v>
      </c>
      <c r="F550" s="322" t="s">
        <v>8001</v>
      </c>
      <c r="G550" s="322" t="s">
        <v>2048</v>
      </c>
      <c r="H550" s="322" t="s">
        <v>2049</v>
      </c>
      <c r="I550" s="322" t="s">
        <v>2050</v>
      </c>
      <c r="J550" s="432" t="s">
        <v>2051</v>
      </c>
      <c r="K550" s="454">
        <v>1</v>
      </c>
      <c r="L550" s="835">
        <v>44155</v>
      </c>
      <c r="M550" s="835">
        <v>44275</v>
      </c>
      <c r="N550" s="275">
        <f t="shared" si="17"/>
        <v>18</v>
      </c>
      <c r="O550" s="341">
        <v>1</v>
      </c>
      <c r="P550" s="253" t="s">
        <v>29</v>
      </c>
      <c r="Q550" s="253"/>
      <c r="R550" s="44" t="s">
        <v>8002</v>
      </c>
      <c r="S550" s="387">
        <f t="shared" si="16"/>
        <v>337</v>
      </c>
      <c r="T550" s="327"/>
      <c r="U550" s="327"/>
      <c r="V550" s="327" t="s">
        <v>937</v>
      </c>
      <c r="W550" s="327" t="s">
        <v>937</v>
      </c>
      <c r="X550" s="327" t="s">
        <v>937</v>
      </c>
      <c r="Y550" s="327" t="s">
        <v>937</v>
      </c>
      <c r="Z550" s="327" t="s">
        <v>937</v>
      </c>
      <c r="AA550" s="327" t="s">
        <v>937</v>
      </c>
      <c r="AB550" s="327" t="s">
        <v>937</v>
      </c>
      <c r="AC550" s="327" t="s">
        <v>937</v>
      </c>
      <c r="AD550" s="327" t="s">
        <v>937</v>
      </c>
      <c r="AE550" s="327" t="s">
        <v>937</v>
      </c>
      <c r="AF550" s="327" t="s">
        <v>937</v>
      </c>
      <c r="AG550" s="327" t="s">
        <v>937</v>
      </c>
      <c r="AH550" s="327" t="s">
        <v>937</v>
      </c>
      <c r="AI550" s="44" t="s">
        <v>2210</v>
      </c>
      <c r="AJ550" s="44" t="s">
        <v>2269</v>
      </c>
      <c r="AK550" s="44" t="s">
        <v>8003</v>
      </c>
      <c r="AL550" s="44" t="s">
        <v>2622</v>
      </c>
      <c r="AM550" s="44" t="s">
        <v>3656</v>
      </c>
      <c r="AN550" s="44" t="s">
        <v>2622</v>
      </c>
      <c r="AO550" s="44" t="s">
        <v>3656</v>
      </c>
      <c r="AP550" s="44" t="s">
        <v>1153</v>
      </c>
      <c r="AQ550" s="44" t="s">
        <v>3656</v>
      </c>
      <c r="AR550" s="44" t="s">
        <v>1153</v>
      </c>
      <c r="AS550" s="44" t="s">
        <v>3656</v>
      </c>
      <c r="AT550" s="44" t="s">
        <v>1153</v>
      </c>
      <c r="AU550" s="44" t="s">
        <v>3656</v>
      </c>
      <c r="AV550" s="44" t="s">
        <v>1153</v>
      </c>
      <c r="AW550" s="44" t="s">
        <v>3656</v>
      </c>
      <c r="AX550" s="44" t="s">
        <v>1153</v>
      </c>
      <c r="AY550" s="44" t="s">
        <v>3656</v>
      </c>
      <c r="AZ550" s="269" t="s">
        <v>781</v>
      </c>
      <c r="BA550" s="336">
        <v>44217</v>
      </c>
      <c r="BB550" s="269" t="s">
        <v>903</v>
      </c>
      <c r="BC550" s="356"/>
      <c r="BD550" s="357"/>
      <c r="BE550" s="357"/>
      <c r="BF550" s="357"/>
      <c r="BG550" s="357"/>
      <c r="BH550" s="141" t="s">
        <v>956</v>
      </c>
      <c r="BI550" s="356"/>
      <c r="BJ550" s="356"/>
      <c r="BO550" s="141" t="s">
        <v>5452</v>
      </c>
      <c r="BP550" s="253" t="s">
        <v>5455</v>
      </c>
      <c r="BQ550" s="253"/>
      <c r="BR550" s="253"/>
    </row>
    <row r="551" spans="1:70" ht="90" hidden="1" customHeight="1">
      <c r="A551" s="342" t="s">
        <v>2176</v>
      </c>
      <c r="B551" s="253" t="s">
        <v>2198</v>
      </c>
      <c r="C551" s="336">
        <v>44109</v>
      </c>
      <c r="D551" s="283" t="s">
        <v>4308</v>
      </c>
      <c r="E551" s="453" t="s">
        <v>1062</v>
      </c>
      <c r="F551" s="322" t="s">
        <v>8001</v>
      </c>
      <c r="G551" s="322" t="s">
        <v>2048</v>
      </c>
      <c r="H551" s="322" t="s">
        <v>2052</v>
      </c>
      <c r="I551" s="322" t="s">
        <v>2053</v>
      </c>
      <c r="J551" s="432" t="s">
        <v>2054</v>
      </c>
      <c r="K551" s="454">
        <v>1</v>
      </c>
      <c r="L551" s="835">
        <v>44155</v>
      </c>
      <c r="M551" s="835">
        <v>44275</v>
      </c>
      <c r="N551" s="275">
        <f t="shared" si="17"/>
        <v>18</v>
      </c>
      <c r="O551" s="341">
        <v>1</v>
      </c>
      <c r="P551" s="253" t="s">
        <v>29</v>
      </c>
      <c r="Q551" s="253"/>
      <c r="R551" s="44" t="s">
        <v>8004</v>
      </c>
      <c r="S551" s="387">
        <f t="shared" si="16"/>
        <v>266</v>
      </c>
      <c r="T551" s="327"/>
      <c r="U551" s="327"/>
      <c r="V551" s="327" t="s">
        <v>937</v>
      </c>
      <c r="W551" s="327" t="s">
        <v>937</v>
      </c>
      <c r="X551" s="327" t="s">
        <v>937</v>
      </c>
      <c r="Y551" s="327" t="s">
        <v>937</v>
      </c>
      <c r="Z551" s="327" t="s">
        <v>937</v>
      </c>
      <c r="AA551" s="327" t="s">
        <v>937</v>
      </c>
      <c r="AB551" s="327" t="s">
        <v>937</v>
      </c>
      <c r="AC551" s="327" t="s">
        <v>937</v>
      </c>
      <c r="AD551" s="327" t="s">
        <v>937</v>
      </c>
      <c r="AE551" s="327" t="s">
        <v>937</v>
      </c>
      <c r="AF551" s="327" t="s">
        <v>937</v>
      </c>
      <c r="AG551" s="327" t="s">
        <v>937</v>
      </c>
      <c r="AH551" s="327" t="s">
        <v>937</v>
      </c>
      <c r="AI551" s="44" t="s">
        <v>2210</v>
      </c>
      <c r="AJ551" s="44" t="s">
        <v>9255</v>
      </c>
      <c r="AK551" s="44" t="s">
        <v>8005</v>
      </c>
      <c r="AL551" s="44" t="s">
        <v>2622</v>
      </c>
      <c r="AM551" s="44" t="s">
        <v>3656</v>
      </c>
      <c r="AN551" s="44" t="s">
        <v>2622</v>
      </c>
      <c r="AO551" s="44" t="s">
        <v>3656</v>
      </c>
      <c r="AP551" s="44" t="s">
        <v>1153</v>
      </c>
      <c r="AQ551" s="44" t="s">
        <v>3656</v>
      </c>
      <c r="AR551" s="44" t="s">
        <v>1153</v>
      </c>
      <c r="AS551" s="44" t="s">
        <v>3656</v>
      </c>
      <c r="AT551" s="44" t="s">
        <v>1153</v>
      </c>
      <c r="AU551" s="44" t="s">
        <v>3656</v>
      </c>
      <c r="AV551" s="44" t="s">
        <v>1153</v>
      </c>
      <c r="AW551" s="44" t="s">
        <v>3656</v>
      </c>
      <c r="AX551" s="44" t="s">
        <v>1153</v>
      </c>
      <c r="AY551" s="44" t="s">
        <v>3656</v>
      </c>
      <c r="AZ551" s="269" t="s">
        <v>781</v>
      </c>
      <c r="BA551" s="336">
        <v>44217</v>
      </c>
      <c r="BB551" s="269" t="s">
        <v>903</v>
      </c>
      <c r="BC551" s="356"/>
      <c r="BD551" s="357"/>
      <c r="BE551" s="357"/>
      <c r="BF551" s="357"/>
      <c r="BG551" s="357"/>
      <c r="BH551" s="141" t="s">
        <v>956</v>
      </c>
      <c r="BI551" s="356"/>
      <c r="BJ551" s="356"/>
      <c r="BO551" s="141" t="s">
        <v>5452</v>
      </c>
      <c r="BP551" s="253" t="s">
        <v>5455</v>
      </c>
      <c r="BQ551" s="253"/>
      <c r="BR551" s="253"/>
    </row>
    <row r="552" spans="1:70" ht="90" hidden="1" customHeight="1">
      <c r="A552" s="268" t="s">
        <v>2177</v>
      </c>
      <c r="B552" s="271" t="s">
        <v>2198</v>
      </c>
      <c r="C552" s="283">
        <v>44109</v>
      </c>
      <c r="D552" s="283" t="s">
        <v>4308</v>
      </c>
      <c r="E552" s="453" t="s">
        <v>1063</v>
      </c>
      <c r="F552" s="322" t="s">
        <v>8006</v>
      </c>
      <c r="G552" s="322" t="s">
        <v>2055</v>
      </c>
      <c r="H552" s="322" t="s">
        <v>2056</v>
      </c>
      <c r="I552" s="322" t="s">
        <v>2057</v>
      </c>
      <c r="J552" s="432" t="s">
        <v>2058</v>
      </c>
      <c r="K552" s="454">
        <v>12</v>
      </c>
      <c r="L552" s="835">
        <v>44125</v>
      </c>
      <c r="M552" s="835">
        <v>44469</v>
      </c>
      <c r="N552" s="275">
        <f t="shared" si="17"/>
        <v>50</v>
      </c>
      <c r="O552" s="343">
        <v>12</v>
      </c>
      <c r="P552" s="253" t="s">
        <v>758</v>
      </c>
      <c r="Q552" s="253" t="s">
        <v>2203</v>
      </c>
      <c r="R552" s="44" t="s">
        <v>8007</v>
      </c>
      <c r="S552" s="387">
        <f t="shared" si="16"/>
        <v>128</v>
      </c>
      <c r="T552" s="327"/>
      <c r="U552" s="327"/>
      <c r="V552" s="327" t="s">
        <v>937</v>
      </c>
      <c r="W552" s="327" t="s">
        <v>937</v>
      </c>
      <c r="X552" s="327" t="s">
        <v>937</v>
      </c>
      <c r="Y552" s="327" t="s">
        <v>937</v>
      </c>
      <c r="Z552" s="327" t="s">
        <v>937</v>
      </c>
      <c r="AA552" s="327" t="s">
        <v>937</v>
      </c>
      <c r="AB552" s="327" t="s">
        <v>937</v>
      </c>
      <c r="AC552" s="327" t="s">
        <v>937</v>
      </c>
      <c r="AD552" s="327" t="s">
        <v>937</v>
      </c>
      <c r="AE552" s="327" t="s">
        <v>937</v>
      </c>
      <c r="AF552" s="327" t="s">
        <v>937</v>
      </c>
      <c r="AG552" s="327" t="s">
        <v>937</v>
      </c>
      <c r="AH552" s="327" t="s">
        <v>937</v>
      </c>
      <c r="AI552" s="44" t="s">
        <v>2210</v>
      </c>
      <c r="AJ552" s="44" t="s">
        <v>8008</v>
      </c>
      <c r="AK552" s="44" t="s">
        <v>8009</v>
      </c>
      <c r="AL552" s="44" t="s">
        <v>2737</v>
      </c>
      <c r="AM552" s="44" t="s">
        <v>8010</v>
      </c>
      <c r="AN552" s="44" t="s">
        <v>8011</v>
      </c>
      <c r="AO552" s="44" t="s">
        <v>8012</v>
      </c>
      <c r="AP552" s="44" t="s">
        <v>1153</v>
      </c>
      <c r="AQ552" s="44" t="s">
        <v>4145</v>
      </c>
      <c r="AR552" s="44" t="s">
        <v>1153</v>
      </c>
      <c r="AS552" s="44" t="s">
        <v>4145</v>
      </c>
      <c r="AT552" s="44" t="s">
        <v>1153</v>
      </c>
      <c r="AU552" s="44" t="s">
        <v>4145</v>
      </c>
      <c r="AV552" s="44" t="s">
        <v>1153</v>
      </c>
      <c r="AW552" s="44" t="s">
        <v>4145</v>
      </c>
      <c r="AX552" s="44" t="s">
        <v>1153</v>
      </c>
      <c r="AY552" s="44" t="s">
        <v>4145</v>
      </c>
      <c r="AZ552" s="269" t="s">
        <v>781</v>
      </c>
      <c r="BA552" s="336">
        <v>44480</v>
      </c>
      <c r="BB552" s="269" t="s">
        <v>903</v>
      </c>
      <c r="BC552" s="356"/>
      <c r="BD552" s="357"/>
      <c r="BE552" s="357"/>
      <c r="BF552" s="357"/>
      <c r="BG552" s="357"/>
      <c r="BH552" s="141" t="s">
        <v>956</v>
      </c>
      <c r="BI552" s="356"/>
      <c r="BJ552" s="356"/>
      <c r="BO552" s="253" t="s">
        <v>9123</v>
      </c>
      <c r="BP552" s="324" t="s">
        <v>5382</v>
      </c>
      <c r="BQ552" s="253" t="s">
        <v>5456</v>
      </c>
      <c r="BR552" s="253"/>
    </row>
    <row r="553" spans="1:70" ht="90" hidden="1" customHeight="1">
      <c r="A553" s="268" t="s">
        <v>2178</v>
      </c>
      <c r="B553" s="271" t="s">
        <v>2198</v>
      </c>
      <c r="C553" s="283">
        <v>44109</v>
      </c>
      <c r="D553" s="283" t="s">
        <v>4308</v>
      </c>
      <c r="E553" s="453" t="s">
        <v>1063</v>
      </c>
      <c r="F553" s="322" t="s">
        <v>8013</v>
      </c>
      <c r="G553" s="322" t="s">
        <v>2055</v>
      </c>
      <c r="H553" s="322" t="s">
        <v>2059</v>
      </c>
      <c r="I553" s="322" t="s">
        <v>2060</v>
      </c>
      <c r="J553" s="432" t="s">
        <v>2061</v>
      </c>
      <c r="K553" s="454">
        <v>1</v>
      </c>
      <c r="L553" s="835">
        <v>44152</v>
      </c>
      <c r="M553" s="835">
        <v>44545</v>
      </c>
      <c r="N553" s="275">
        <f t="shared" si="17"/>
        <v>5</v>
      </c>
      <c r="O553" s="343">
        <v>1</v>
      </c>
      <c r="P553" s="253" t="s">
        <v>758</v>
      </c>
      <c r="Q553" s="253" t="s">
        <v>4000</v>
      </c>
      <c r="R553" s="44" t="s">
        <v>8014</v>
      </c>
      <c r="S553" s="387">
        <f t="shared" si="16"/>
        <v>303</v>
      </c>
      <c r="T553" s="327"/>
      <c r="U553" s="327"/>
      <c r="V553" s="327" t="s">
        <v>937</v>
      </c>
      <c r="W553" s="327" t="s">
        <v>937</v>
      </c>
      <c r="X553" s="327" t="s">
        <v>937</v>
      </c>
      <c r="Y553" s="327" t="s">
        <v>937</v>
      </c>
      <c r="Z553" s="327" t="s">
        <v>937</v>
      </c>
      <c r="AA553" s="327" t="s">
        <v>937</v>
      </c>
      <c r="AB553" s="327" t="s">
        <v>937</v>
      </c>
      <c r="AC553" s="327" t="s">
        <v>937</v>
      </c>
      <c r="AD553" s="327" t="s">
        <v>937</v>
      </c>
      <c r="AE553" s="327" t="s">
        <v>937</v>
      </c>
      <c r="AF553" s="327" t="s">
        <v>937</v>
      </c>
      <c r="AG553" s="327" t="s">
        <v>937</v>
      </c>
      <c r="AH553" s="327" t="s">
        <v>937</v>
      </c>
      <c r="AI553" s="44" t="s">
        <v>2210</v>
      </c>
      <c r="AJ553" s="44" t="s">
        <v>8015</v>
      </c>
      <c r="AK553" s="44" t="s">
        <v>8016</v>
      </c>
      <c r="AL553" s="44" t="s">
        <v>9256</v>
      </c>
      <c r="AM553" s="44" t="s">
        <v>8017</v>
      </c>
      <c r="AN553" s="44" t="s">
        <v>8018</v>
      </c>
      <c r="AO553" s="44" t="s">
        <v>8019</v>
      </c>
      <c r="AP553" s="44" t="s">
        <v>9257</v>
      </c>
      <c r="AQ553" s="44" t="s">
        <v>8020</v>
      </c>
      <c r="AR553" s="44" t="s">
        <v>1153</v>
      </c>
      <c r="AS553" s="44" t="s">
        <v>4297</v>
      </c>
      <c r="AT553" s="44" t="s">
        <v>1153</v>
      </c>
      <c r="AU553" s="44" t="s">
        <v>4297</v>
      </c>
      <c r="AV553" s="44" t="s">
        <v>1153</v>
      </c>
      <c r="AW553" s="44" t="s">
        <v>4297</v>
      </c>
      <c r="AX553" s="44" t="s">
        <v>1153</v>
      </c>
      <c r="AY553" s="44" t="s">
        <v>4297</v>
      </c>
      <c r="AZ553" s="269" t="s">
        <v>781</v>
      </c>
      <c r="BA553" s="336">
        <v>44575</v>
      </c>
      <c r="BB553" s="269" t="s">
        <v>903</v>
      </c>
      <c r="BC553" s="356"/>
      <c r="BD553" s="357"/>
      <c r="BE553" s="357"/>
      <c r="BF553" s="357"/>
      <c r="BG553" s="357"/>
      <c r="BH553" s="141" t="s">
        <v>956</v>
      </c>
      <c r="BI553" s="356"/>
      <c r="BJ553" s="356"/>
      <c r="BO553" s="253" t="s">
        <v>9123</v>
      </c>
      <c r="BP553" s="324" t="s">
        <v>5382</v>
      </c>
      <c r="BQ553" s="253" t="s">
        <v>5456</v>
      </c>
      <c r="BR553" s="253"/>
    </row>
    <row r="554" spans="1:70" ht="90" hidden="1" customHeight="1">
      <c r="A554" s="342" t="s">
        <v>2179</v>
      </c>
      <c r="B554" s="253" t="s">
        <v>2198</v>
      </c>
      <c r="C554" s="336">
        <v>44109</v>
      </c>
      <c r="D554" s="283" t="s">
        <v>4308</v>
      </c>
      <c r="E554" s="453" t="s">
        <v>1064</v>
      </c>
      <c r="F554" s="322" t="s">
        <v>8021</v>
      </c>
      <c r="G554" s="322" t="s">
        <v>2062</v>
      </c>
      <c r="H554" s="322" t="s">
        <v>2063</v>
      </c>
      <c r="I554" s="322" t="s">
        <v>2064</v>
      </c>
      <c r="J554" s="432" t="s">
        <v>2065</v>
      </c>
      <c r="K554" s="454">
        <v>1</v>
      </c>
      <c r="L554" s="837">
        <v>44139</v>
      </c>
      <c r="M554" s="837">
        <v>44255</v>
      </c>
      <c r="N554" s="275">
        <f t="shared" si="17"/>
        <v>17</v>
      </c>
      <c r="O554" s="341">
        <v>1</v>
      </c>
      <c r="P554" s="253" t="s">
        <v>44</v>
      </c>
      <c r="Q554" s="253" t="s">
        <v>116</v>
      </c>
      <c r="R554" s="44" t="s">
        <v>8022</v>
      </c>
      <c r="S554" s="387">
        <f t="shared" si="16"/>
        <v>372</v>
      </c>
      <c r="T554" s="327"/>
      <c r="U554" s="327"/>
      <c r="V554" s="327" t="s">
        <v>937</v>
      </c>
      <c r="W554" s="327" t="s">
        <v>937</v>
      </c>
      <c r="X554" s="327" t="s">
        <v>937</v>
      </c>
      <c r="Y554" s="327" t="s">
        <v>937</v>
      </c>
      <c r="Z554" s="327" t="s">
        <v>937</v>
      </c>
      <c r="AA554" s="327" t="s">
        <v>937</v>
      </c>
      <c r="AB554" s="327" t="s">
        <v>937</v>
      </c>
      <c r="AC554" s="327" t="s">
        <v>937</v>
      </c>
      <c r="AD554" s="327" t="s">
        <v>937</v>
      </c>
      <c r="AE554" s="327" t="s">
        <v>937</v>
      </c>
      <c r="AF554" s="327" t="s">
        <v>937</v>
      </c>
      <c r="AG554" s="327" t="s">
        <v>937</v>
      </c>
      <c r="AH554" s="327" t="s">
        <v>937</v>
      </c>
      <c r="AI554" s="44" t="s">
        <v>2210</v>
      </c>
      <c r="AJ554" s="44" t="s">
        <v>2270</v>
      </c>
      <c r="AK554" s="44" t="s">
        <v>8023</v>
      </c>
      <c r="AL554" s="44" t="s">
        <v>2815</v>
      </c>
      <c r="AM554" s="334" t="s">
        <v>9258</v>
      </c>
      <c r="AN554" s="44" t="s">
        <v>2622</v>
      </c>
      <c r="AO554" s="44" t="s">
        <v>3802</v>
      </c>
      <c r="AP554" s="44" t="s">
        <v>1153</v>
      </c>
      <c r="AQ554" s="44" t="s">
        <v>3802</v>
      </c>
      <c r="AR554" s="44" t="s">
        <v>1153</v>
      </c>
      <c r="AS554" s="44" t="s">
        <v>3802</v>
      </c>
      <c r="AT554" s="44" t="s">
        <v>1153</v>
      </c>
      <c r="AU554" s="44" t="s">
        <v>3802</v>
      </c>
      <c r="AV554" s="44" t="s">
        <v>1153</v>
      </c>
      <c r="AW554" s="44" t="s">
        <v>3802</v>
      </c>
      <c r="AX554" s="44" t="s">
        <v>1153</v>
      </c>
      <c r="AY554" s="44" t="s">
        <v>3802</v>
      </c>
      <c r="AZ554" s="269" t="s">
        <v>781</v>
      </c>
      <c r="BA554" s="336">
        <v>44396</v>
      </c>
      <c r="BB554" s="269" t="s">
        <v>903</v>
      </c>
      <c r="BC554" s="356"/>
      <c r="BD554" s="357"/>
      <c r="BE554" s="357"/>
      <c r="BF554" s="357"/>
      <c r="BG554" s="357"/>
      <c r="BH554" s="141" t="s">
        <v>956</v>
      </c>
      <c r="BI554" s="356"/>
      <c r="BJ554" s="356"/>
      <c r="BO554" s="253" t="s">
        <v>5457</v>
      </c>
      <c r="BP554" s="141" t="s">
        <v>5458</v>
      </c>
      <c r="BQ554" s="253" t="s">
        <v>5459</v>
      </c>
      <c r="BR554" s="253"/>
    </row>
    <row r="555" spans="1:70" ht="90" hidden="1" customHeight="1">
      <c r="A555" s="268" t="s">
        <v>2180</v>
      </c>
      <c r="B555" s="271" t="s">
        <v>2198</v>
      </c>
      <c r="C555" s="283">
        <v>44109</v>
      </c>
      <c r="D555" s="283" t="s">
        <v>4308</v>
      </c>
      <c r="E555" s="453" t="s">
        <v>1064</v>
      </c>
      <c r="F555" s="322" t="s">
        <v>8024</v>
      </c>
      <c r="G555" s="322" t="s">
        <v>2066</v>
      </c>
      <c r="H555" s="322" t="s">
        <v>4109</v>
      </c>
      <c r="I555" s="322" t="s">
        <v>2067</v>
      </c>
      <c r="J555" s="432" t="s">
        <v>2068</v>
      </c>
      <c r="K555" s="454">
        <v>6</v>
      </c>
      <c r="L555" s="837">
        <v>44256</v>
      </c>
      <c r="M555" s="837">
        <v>44562</v>
      </c>
      <c r="N555" s="275">
        <f t="shared" si="17"/>
        <v>44</v>
      </c>
      <c r="O555" s="379">
        <v>0.83</v>
      </c>
      <c r="P555" s="253" t="s">
        <v>44</v>
      </c>
      <c r="Q555" s="253"/>
      <c r="R555" s="44" t="s">
        <v>8025</v>
      </c>
      <c r="S555" s="387">
        <f t="shared" si="16"/>
        <v>210</v>
      </c>
      <c r="T555" s="297" t="s">
        <v>937</v>
      </c>
      <c r="U555" s="297" t="s">
        <v>937</v>
      </c>
      <c r="V555" s="327" t="s">
        <v>937</v>
      </c>
      <c r="W555" s="327" t="s">
        <v>937</v>
      </c>
      <c r="X555" s="327" t="s">
        <v>937</v>
      </c>
      <c r="Y555" s="327" t="s">
        <v>937</v>
      </c>
      <c r="Z555" s="327" t="s">
        <v>937</v>
      </c>
      <c r="AA555" s="327" t="s">
        <v>937</v>
      </c>
      <c r="AB555" s="327" t="s">
        <v>937</v>
      </c>
      <c r="AC555" s="327" t="s">
        <v>937</v>
      </c>
      <c r="AD555" s="327" t="s">
        <v>937</v>
      </c>
      <c r="AE555" s="327" t="s">
        <v>937</v>
      </c>
      <c r="AF555" s="327" t="s">
        <v>937</v>
      </c>
      <c r="AG555" s="327" t="s">
        <v>937</v>
      </c>
      <c r="AH555" s="327" t="s">
        <v>937</v>
      </c>
      <c r="AI555" s="44" t="s">
        <v>2210</v>
      </c>
      <c r="AJ555" s="44" t="s">
        <v>2271</v>
      </c>
      <c r="AK555" s="141" t="s">
        <v>8026</v>
      </c>
      <c r="AL555" s="141" t="s">
        <v>9259</v>
      </c>
      <c r="AM555" s="141" t="s">
        <v>8027</v>
      </c>
      <c r="AN555" s="253" t="s">
        <v>9260</v>
      </c>
      <c r="AO555" s="141" t="s">
        <v>8028</v>
      </c>
      <c r="AP555" s="141" t="s">
        <v>9261</v>
      </c>
      <c r="AQ555" s="141" t="s">
        <v>8029</v>
      </c>
      <c r="AR555" s="253" t="s">
        <v>9262</v>
      </c>
      <c r="AS555" s="141" t="s">
        <v>8030</v>
      </c>
      <c r="AT555" s="329" t="s">
        <v>1153</v>
      </c>
      <c r="AU555" s="329" t="s">
        <v>4922</v>
      </c>
      <c r="AV555" s="329" t="s">
        <v>1153</v>
      </c>
      <c r="AW555" s="329" t="s">
        <v>4922</v>
      </c>
      <c r="AX555" s="329" t="s">
        <v>1153</v>
      </c>
      <c r="AY555" s="329" t="s">
        <v>4922</v>
      </c>
      <c r="AZ555" s="269" t="s">
        <v>1330</v>
      </c>
      <c r="BA555" s="336">
        <v>44677</v>
      </c>
      <c r="BB555" s="269" t="s">
        <v>1810</v>
      </c>
      <c r="BC555" s="336">
        <v>44677</v>
      </c>
      <c r="BD555" s="301" t="s">
        <v>4377</v>
      </c>
      <c r="BE555" s="141" t="s">
        <v>9161</v>
      </c>
      <c r="BF555" s="332" t="s">
        <v>1153</v>
      </c>
      <c r="BG555" s="332" t="s">
        <v>1153</v>
      </c>
      <c r="BH555" s="280" t="s">
        <v>4388</v>
      </c>
      <c r="BI555" s="340" t="s">
        <v>2587</v>
      </c>
      <c r="BJ555" s="340" t="s">
        <v>4371</v>
      </c>
      <c r="BO555" s="253" t="s">
        <v>5457</v>
      </c>
      <c r="BP555" s="141" t="s">
        <v>5458</v>
      </c>
      <c r="BQ555" s="253" t="s">
        <v>5459</v>
      </c>
      <c r="BR555" s="253"/>
    </row>
    <row r="556" spans="1:70" ht="90" hidden="1" customHeight="1">
      <c r="A556" s="268" t="s">
        <v>2181</v>
      </c>
      <c r="B556" s="271" t="s">
        <v>2198</v>
      </c>
      <c r="C556" s="283">
        <v>44109</v>
      </c>
      <c r="D556" s="283" t="s">
        <v>4308</v>
      </c>
      <c r="E556" s="453" t="s">
        <v>1064</v>
      </c>
      <c r="F556" s="322" t="s">
        <v>8024</v>
      </c>
      <c r="G556" s="322" t="s">
        <v>2066</v>
      </c>
      <c r="H556" s="322" t="s">
        <v>2069</v>
      </c>
      <c r="I556" s="322" t="s">
        <v>2070</v>
      </c>
      <c r="J556" s="432" t="s">
        <v>2071</v>
      </c>
      <c r="K556" s="454">
        <v>1</v>
      </c>
      <c r="L556" s="837">
        <v>44287</v>
      </c>
      <c r="M556" s="835">
        <v>44592</v>
      </c>
      <c r="N556" s="275">
        <f t="shared" si="17"/>
        <v>44</v>
      </c>
      <c r="O556" s="346">
        <v>0</v>
      </c>
      <c r="P556" s="253" t="s">
        <v>44</v>
      </c>
      <c r="Q556" s="253"/>
      <c r="R556" s="44" t="s">
        <v>8025</v>
      </c>
      <c r="S556" s="387">
        <f t="shared" si="16"/>
        <v>210</v>
      </c>
      <c r="T556" s="297" t="s">
        <v>937</v>
      </c>
      <c r="U556" s="297" t="s">
        <v>937</v>
      </c>
      <c r="V556" s="327" t="s">
        <v>937</v>
      </c>
      <c r="W556" s="327" t="s">
        <v>937</v>
      </c>
      <c r="X556" s="327" t="s">
        <v>937</v>
      </c>
      <c r="Y556" s="327" t="s">
        <v>937</v>
      </c>
      <c r="Z556" s="327" t="s">
        <v>937</v>
      </c>
      <c r="AA556" s="327" t="s">
        <v>937</v>
      </c>
      <c r="AB556" s="327" t="s">
        <v>937</v>
      </c>
      <c r="AC556" s="327" t="s">
        <v>937</v>
      </c>
      <c r="AD556" s="327" t="s">
        <v>937</v>
      </c>
      <c r="AE556" s="327" t="s">
        <v>937</v>
      </c>
      <c r="AF556" s="327" t="s">
        <v>937</v>
      </c>
      <c r="AG556" s="327" t="s">
        <v>937</v>
      </c>
      <c r="AH556" s="327" t="s">
        <v>937</v>
      </c>
      <c r="AI556" s="44" t="s">
        <v>2210</v>
      </c>
      <c r="AJ556" s="44" t="s">
        <v>2272</v>
      </c>
      <c r="AK556" s="44" t="s">
        <v>8031</v>
      </c>
      <c r="AL556" s="44" t="s">
        <v>2816</v>
      </c>
      <c r="AM556" s="44" t="s">
        <v>8032</v>
      </c>
      <c r="AN556" s="253" t="s">
        <v>4040</v>
      </c>
      <c r="AO556" s="44" t="s">
        <v>8033</v>
      </c>
      <c r="AP556" s="44" t="s">
        <v>9263</v>
      </c>
      <c r="AQ556" s="44" t="s">
        <v>8034</v>
      </c>
      <c r="AR556" s="253" t="s">
        <v>4334</v>
      </c>
      <c r="AS556" s="253" t="s">
        <v>8035</v>
      </c>
      <c r="AT556" s="329" t="s">
        <v>1153</v>
      </c>
      <c r="AU556" s="329" t="s">
        <v>4922</v>
      </c>
      <c r="AV556" s="329" t="s">
        <v>1153</v>
      </c>
      <c r="AW556" s="329" t="s">
        <v>4922</v>
      </c>
      <c r="AX556" s="329" t="s">
        <v>1153</v>
      </c>
      <c r="AY556" s="329" t="s">
        <v>4922</v>
      </c>
      <c r="AZ556" s="269" t="s">
        <v>1330</v>
      </c>
      <c r="BA556" s="336">
        <v>44677</v>
      </c>
      <c r="BB556" s="269" t="s">
        <v>1810</v>
      </c>
      <c r="BC556" s="336">
        <v>44677</v>
      </c>
      <c r="BD556" s="301" t="s">
        <v>4377</v>
      </c>
      <c r="BE556" s="141" t="s">
        <v>9161</v>
      </c>
      <c r="BF556" s="332" t="s">
        <v>1153</v>
      </c>
      <c r="BG556" s="332" t="s">
        <v>1153</v>
      </c>
      <c r="BH556" s="280" t="s">
        <v>4388</v>
      </c>
      <c r="BI556" s="340" t="s">
        <v>2587</v>
      </c>
      <c r="BJ556" s="340" t="s">
        <v>4371</v>
      </c>
      <c r="BO556" s="253" t="s">
        <v>5457</v>
      </c>
      <c r="BP556" s="141" t="s">
        <v>5458</v>
      </c>
      <c r="BQ556" s="253" t="s">
        <v>5459</v>
      </c>
      <c r="BR556" s="253"/>
    </row>
    <row r="557" spans="1:70" ht="90" hidden="1" customHeight="1">
      <c r="A557" s="342" t="s">
        <v>2182</v>
      </c>
      <c r="B557" s="253" t="s">
        <v>2198</v>
      </c>
      <c r="C557" s="336">
        <v>44109</v>
      </c>
      <c r="D557" s="283" t="s">
        <v>4308</v>
      </c>
      <c r="E557" s="453" t="s">
        <v>1022</v>
      </c>
      <c r="F557" s="322" t="s">
        <v>8036</v>
      </c>
      <c r="G557" s="322" t="s">
        <v>2072</v>
      </c>
      <c r="H557" s="322" t="s">
        <v>2073</v>
      </c>
      <c r="I557" s="322" t="s">
        <v>2074</v>
      </c>
      <c r="J557" s="432" t="s">
        <v>2075</v>
      </c>
      <c r="K557" s="454">
        <v>1</v>
      </c>
      <c r="L557" s="825">
        <v>44166</v>
      </c>
      <c r="M557" s="825">
        <v>44227</v>
      </c>
      <c r="N557" s="275">
        <f t="shared" si="17"/>
        <v>9</v>
      </c>
      <c r="O557" s="341">
        <v>1</v>
      </c>
      <c r="P557" s="253" t="s">
        <v>24</v>
      </c>
      <c r="Q557" s="253"/>
      <c r="R557" s="44" t="s">
        <v>8037</v>
      </c>
      <c r="S557" s="387">
        <f t="shared" si="16"/>
        <v>343</v>
      </c>
      <c r="T557" s="327"/>
      <c r="U557" s="327"/>
      <c r="V557" s="327" t="s">
        <v>937</v>
      </c>
      <c r="W557" s="327" t="s">
        <v>937</v>
      </c>
      <c r="X557" s="327" t="s">
        <v>937</v>
      </c>
      <c r="Y557" s="327" t="s">
        <v>937</v>
      </c>
      <c r="Z557" s="327" t="s">
        <v>937</v>
      </c>
      <c r="AA557" s="327" t="s">
        <v>937</v>
      </c>
      <c r="AB557" s="327" t="s">
        <v>937</v>
      </c>
      <c r="AC557" s="327" t="s">
        <v>937</v>
      </c>
      <c r="AD557" s="327" t="s">
        <v>937</v>
      </c>
      <c r="AE557" s="327" t="s">
        <v>937</v>
      </c>
      <c r="AF557" s="327" t="s">
        <v>937</v>
      </c>
      <c r="AG557" s="327" t="s">
        <v>937</v>
      </c>
      <c r="AH557" s="327" t="s">
        <v>937</v>
      </c>
      <c r="AI557" s="44" t="s">
        <v>2210</v>
      </c>
      <c r="AJ557" s="44" t="s">
        <v>1848</v>
      </c>
      <c r="AK557" s="44" t="s">
        <v>8038</v>
      </c>
      <c r="AL557" s="44" t="s">
        <v>2817</v>
      </c>
      <c r="AM557" s="44" t="s">
        <v>8039</v>
      </c>
      <c r="AN557" s="44" t="s">
        <v>2622</v>
      </c>
      <c r="AO557" s="44" t="s">
        <v>3802</v>
      </c>
      <c r="AP557" s="44" t="s">
        <v>1153</v>
      </c>
      <c r="AQ557" s="44" t="s">
        <v>3802</v>
      </c>
      <c r="AR557" s="44" t="s">
        <v>1153</v>
      </c>
      <c r="AS557" s="44" t="s">
        <v>3802</v>
      </c>
      <c r="AT557" s="44" t="s">
        <v>1153</v>
      </c>
      <c r="AU557" s="44" t="s">
        <v>3802</v>
      </c>
      <c r="AV557" s="44" t="s">
        <v>1153</v>
      </c>
      <c r="AW557" s="44" t="s">
        <v>3802</v>
      </c>
      <c r="AX557" s="44" t="s">
        <v>1153</v>
      </c>
      <c r="AY557" s="44" t="s">
        <v>3802</v>
      </c>
      <c r="AZ557" s="269" t="s">
        <v>902</v>
      </c>
      <c r="BA557" s="336">
        <v>44396</v>
      </c>
      <c r="BB557" s="269" t="s">
        <v>903</v>
      </c>
      <c r="BC557" s="356"/>
      <c r="BD557" s="357"/>
      <c r="BE557" s="357"/>
      <c r="BF557" s="357"/>
      <c r="BG557" s="357"/>
      <c r="BH557" s="141" t="s">
        <v>956</v>
      </c>
      <c r="BI557" s="356"/>
      <c r="BJ557" s="356"/>
      <c r="BO557" s="253" t="s">
        <v>5275</v>
      </c>
      <c r="BP557" s="141" t="s">
        <v>5460</v>
      </c>
      <c r="BQ557" s="253" t="s">
        <v>5461</v>
      </c>
      <c r="BR557" s="253"/>
    </row>
    <row r="558" spans="1:70" ht="90" hidden="1" customHeight="1">
      <c r="A558" s="342" t="s">
        <v>2183</v>
      </c>
      <c r="B558" s="253" t="s">
        <v>2198</v>
      </c>
      <c r="C558" s="336">
        <v>44109</v>
      </c>
      <c r="D558" s="283" t="s">
        <v>4308</v>
      </c>
      <c r="E558" s="453" t="s">
        <v>1022</v>
      </c>
      <c r="F558" s="322" t="s">
        <v>8036</v>
      </c>
      <c r="G558" s="322" t="s">
        <v>2076</v>
      </c>
      <c r="H558" s="322" t="s">
        <v>2077</v>
      </c>
      <c r="I558" s="322" t="s">
        <v>2078</v>
      </c>
      <c r="J558" s="432" t="s">
        <v>648</v>
      </c>
      <c r="K558" s="454">
        <v>1</v>
      </c>
      <c r="L558" s="837">
        <v>44228</v>
      </c>
      <c r="M558" s="837">
        <v>44286</v>
      </c>
      <c r="N558" s="275">
        <f t="shared" si="17"/>
        <v>9</v>
      </c>
      <c r="O558" s="341">
        <v>1</v>
      </c>
      <c r="P558" s="253" t="s">
        <v>24</v>
      </c>
      <c r="Q558" s="253"/>
      <c r="R558" s="44" t="s">
        <v>8040</v>
      </c>
      <c r="S558" s="387">
        <f t="shared" si="16"/>
        <v>306</v>
      </c>
      <c r="T558" s="327"/>
      <c r="U558" s="327"/>
      <c r="V558" s="327" t="s">
        <v>937</v>
      </c>
      <c r="W558" s="327" t="s">
        <v>937</v>
      </c>
      <c r="X558" s="327" t="s">
        <v>937</v>
      </c>
      <c r="Y558" s="327" t="s">
        <v>937</v>
      </c>
      <c r="Z558" s="327" t="s">
        <v>937</v>
      </c>
      <c r="AA558" s="327" t="s">
        <v>937</v>
      </c>
      <c r="AB558" s="327" t="s">
        <v>937</v>
      </c>
      <c r="AC558" s="327" t="s">
        <v>937</v>
      </c>
      <c r="AD558" s="327" t="s">
        <v>937</v>
      </c>
      <c r="AE558" s="327" t="s">
        <v>937</v>
      </c>
      <c r="AF558" s="327" t="s">
        <v>937</v>
      </c>
      <c r="AG558" s="327" t="s">
        <v>937</v>
      </c>
      <c r="AH558" s="327" t="s">
        <v>937</v>
      </c>
      <c r="AI558" s="44" t="s">
        <v>2210</v>
      </c>
      <c r="AJ558" s="44" t="s">
        <v>2273</v>
      </c>
      <c r="AK558" s="44" t="s">
        <v>8041</v>
      </c>
      <c r="AL558" s="44" t="s">
        <v>2818</v>
      </c>
      <c r="AM558" s="44" t="s">
        <v>8042</v>
      </c>
      <c r="AN558" s="44" t="s">
        <v>2622</v>
      </c>
      <c r="AO558" s="44" t="s">
        <v>3802</v>
      </c>
      <c r="AP558" s="44" t="s">
        <v>1153</v>
      </c>
      <c r="AQ558" s="44" t="s">
        <v>3802</v>
      </c>
      <c r="AR558" s="44" t="s">
        <v>1153</v>
      </c>
      <c r="AS558" s="44" t="s">
        <v>3802</v>
      </c>
      <c r="AT558" s="44" t="s">
        <v>1153</v>
      </c>
      <c r="AU558" s="44" t="s">
        <v>3802</v>
      </c>
      <c r="AV558" s="44" t="s">
        <v>1153</v>
      </c>
      <c r="AW558" s="44" t="s">
        <v>3802</v>
      </c>
      <c r="AX558" s="44" t="s">
        <v>1153</v>
      </c>
      <c r="AY558" s="44" t="s">
        <v>3802</v>
      </c>
      <c r="AZ558" s="269" t="s">
        <v>902</v>
      </c>
      <c r="BA558" s="336">
        <v>44396</v>
      </c>
      <c r="BB558" s="269" t="s">
        <v>903</v>
      </c>
      <c r="BC558" s="356"/>
      <c r="BD558" s="357"/>
      <c r="BE558" s="357"/>
      <c r="BF558" s="357"/>
      <c r="BG558" s="357"/>
      <c r="BH558" s="141" t="s">
        <v>956</v>
      </c>
      <c r="BI558" s="356"/>
      <c r="BJ558" s="356"/>
      <c r="BO558" s="253" t="s">
        <v>5275</v>
      </c>
      <c r="BP558" s="141" t="s">
        <v>5460</v>
      </c>
      <c r="BQ558" s="253" t="s">
        <v>5461</v>
      </c>
      <c r="BR558" s="253"/>
    </row>
    <row r="559" spans="1:70" ht="90" hidden="1" customHeight="1">
      <c r="A559" s="342" t="s">
        <v>2184</v>
      </c>
      <c r="B559" s="253" t="s">
        <v>2198</v>
      </c>
      <c r="C559" s="336">
        <v>44109</v>
      </c>
      <c r="D559" s="283" t="s">
        <v>4308</v>
      </c>
      <c r="E559" s="453" t="s">
        <v>1022</v>
      </c>
      <c r="F559" s="322" t="s">
        <v>8036</v>
      </c>
      <c r="G559" s="322" t="s">
        <v>2076</v>
      </c>
      <c r="H559" s="322" t="s">
        <v>2079</v>
      </c>
      <c r="I559" s="322" t="s">
        <v>2732</v>
      </c>
      <c r="J559" s="432" t="s">
        <v>2080</v>
      </c>
      <c r="K559" s="454">
        <v>1</v>
      </c>
      <c r="L559" s="837">
        <v>44256</v>
      </c>
      <c r="M559" s="837">
        <v>44346</v>
      </c>
      <c r="N559" s="275">
        <f t="shared" si="17"/>
        <v>13</v>
      </c>
      <c r="O559" s="341">
        <v>1</v>
      </c>
      <c r="P559" s="253" t="s">
        <v>1134</v>
      </c>
      <c r="Q559" s="253"/>
      <c r="R559" s="44" t="s">
        <v>8043</v>
      </c>
      <c r="S559" s="387">
        <f t="shared" si="16"/>
        <v>310</v>
      </c>
      <c r="T559" s="327"/>
      <c r="U559" s="327"/>
      <c r="V559" s="327" t="s">
        <v>937</v>
      </c>
      <c r="W559" s="327" t="s">
        <v>937</v>
      </c>
      <c r="X559" s="327" t="s">
        <v>937</v>
      </c>
      <c r="Y559" s="327" t="s">
        <v>937</v>
      </c>
      <c r="Z559" s="327" t="s">
        <v>937</v>
      </c>
      <c r="AA559" s="327" t="s">
        <v>937</v>
      </c>
      <c r="AB559" s="327" t="s">
        <v>937</v>
      </c>
      <c r="AC559" s="327" t="s">
        <v>937</v>
      </c>
      <c r="AD559" s="327" t="s">
        <v>937</v>
      </c>
      <c r="AE559" s="327" t="s">
        <v>937</v>
      </c>
      <c r="AF559" s="327" t="s">
        <v>937</v>
      </c>
      <c r="AG559" s="327" t="s">
        <v>937</v>
      </c>
      <c r="AH559" s="327" t="s">
        <v>937</v>
      </c>
      <c r="AI559" s="44" t="s">
        <v>2210</v>
      </c>
      <c r="AJ559" s="44" t="s">
        <v>3333</v>
      </c>
      <c r="AK559" s="44" t="s">
        <v>8044</v>
      </c>
      <c r="AL559" s="44" t="s">
        <v>8045</v>
      </c>
      <c r="AM559" s="44" t="s">
        <v>8046</v>
      </c>
      <c r="AN559" s="44" t="s">
        <v>2622</v>
      </c>
      <c r="AO559" s="44" t="s">
        <v>3802</v>
      </c>
      <c r="AP559" s="44" t="s">
        <v>1153</v>
      </c>
      <c r="AQ559" s="44" t="s">
        <v>3802</v>
      </c>
      <c r="AR559" s="44" t="s">
        <v>1153</v>
      </c>
      <c r="AS559" s="44" t="s">
        <v>3802</v>
      </c>
      <c r="AT559" s="44" t="s">
        <v>1153</v>
      </c>
      <c r="AU559" s="44" t="s">
        <v>3802</v>
      </c>
      <c r="AV559" s="44" t="s">
        <v>1153</v>
      </c>
      <c r="AW559" s="44" t="s">
        <v>3802</v>
      </c>
      <c r="AX559" s="44" t="s">
        <v>1153</v>
      </c>
      <c r="AY559" s="44" t="s">
        <v>3802</v>
      </c>
      <c r="AZ559" s="269" t="s">
        <v>781</v>
      </c>
      <c r="BA559" s="336">
        <v>44390</v>
      </c>
      <c r="BB559" s="269" t="s">
        <v>903</v>
      </c>
      <c r="BC559" s="356"/>
      <c r="BD559" s="357"/>
      <c r="BE559" s="357"/>
      <c r="BF559" s="357"/>
      <c r="BG559" s="357"/>
      <c r="BH559" s="141" t="s">
        <v>956</v>
      </c>
      <c r="BI559" s="356"/>
      <c r="BJ559" s="356"/>
      <c r="BO559" s="253" t="s">
        <v>5275</v>
      </c>
      <c r="BP559" s="141" t="s">
        <v>5460</v>
      </c>
      <c r="BQ559" s="253" t="s">
        <v>5461</v>
      </c>
      <c r="BR559" s="253"/>
    </row>
    <row r="560" spans="1:70" ht="90" hidden="1" customHeight="1">
      <c r="A560" s="268" t="s">
        <v>2185</v>
      </c>
      <c r="B560" s="271" t="s">
        <v>2198</v>
      </c>
      <c r="C560" s="283">
        <v>44109</v>
      </c>
      <c r="D560" s="283" t="s">
        <v>4308</v>
      </c>
      <c r="E560" s="453" t="s">
        <v>1069</v>
      </c>
      <c r="F560" s="322" t="s">
        <v>8047</v>
      </c>
      <c r="G560" s="322" t="s">
        <v>9473</v>
      </c>
      <c r="H560" s="322" t="s">
        <v>2081</v>
      </c>
      <c r="I560" s="322" t="s">
        <v>2082</v>
      </c>
      <c r="J560" s="432" t="s">
        <v>2083</v>
      </c>
      <c r="K560" s="454">
        <v>1</v>
      </c>
      <c r="L560" s="835">
        <v>44228</v>
      </c>
      <c r="M560" s="835">
        <v>44530</v>
      </c>
      <c r="N560" s="275">
        <f t="shared" si="17"/>
        <v>44</v>
      </c>
      <c r="O560" s="343">
        <v>1</v>
      </c>
      <c r="P560" s="253" t="s">
        <v>202</v>
      </c>
      <c r="Q560" s="253" t="s">
        <v>44</v>
      </c>
      <c r="R560" s="44" t="s">
        <v>8048</v>
      </c>
      <c r="S560" s="387">
        <f t="shared" si="16"/>
        <v>229</v>
      </c>
      <c r="T560" s="327"/>
      <c r="U560" s="327"/>
      <c r="V560" s="327" t="s">
        <v>937</v>
      </c>
      <c r="W560" s="327" t="s">
        <v>937</v>
      </c>
      <c r="X560" s="327" t="s">
        <v>937</v>
      </c>
      <c r="Y560" s="327" t="s">
        <v>937</v>
      </c>
      <c r="Z560" s="327" t="s">
        <v>937</v>
      </c>
      <c r="AA560" s="327" t="s">
        <v>937</v>
      </c>
      <c r="AB560" s="327" t="s">
        <v>937</v>
      </c>
      <c r="AC560" s="327" t="s">
        <v>937</v>
      </c>
      <c r="AD560" s="327" t="s">
        <v>937</v>
      </c>
      <c r="AE560" s="327" t="s">
        <v>937</v>
      </c>
      <c r="AF560" s="327" t="s">
        <v>937</v>
      </c>
      <c r="AG560" s="327" t="s">
        <v>937</v>
      </c>
      <c r="AH560" s="327" t="s">
        <v>937</v>
      </c>
      <c r="AI560" s="44" t="s">
        <v>2210</v>
      </c>
      <c r="AJ560" s="44" t="s">
        <v>2244</v>
      </c>
      <c r="AK560" s="44" t="s">
        <v>8049</v>
      </c>
      <c r="AL560" s="44" t="s">
        <v>2738</v>
      </c>
      <c r="AM560" s="44" t="s">
        <v>8050</v>
      </c>
      <c r="AN560" s="44" t="s">
        <v>8051</v>
      </c>
      <c r="AO560" s="44" t="s">
        <v>8052</v>
      </c>
      <c r="AP560" s="44" t="s">
        <v>4242</v>
      </c>
      <c r="AQ560" s="301" t="s">
        <v>8053</v>
      </c>
      <c r="AR560" s="44" t="s">
        <v>1153</v>
      </c>
      <c r="AS560" s="44" t="s">
        <v>4297</v>
      </c>
      <c r="AT560" s="44" t="s">
        <v>1153</v>
      </c>
      <c r="AU560" s="44" t="s">
        <v>4297</v>
      </c>
      <c r="AV560" s="44" t="s">
        <v>1153</v>
      </c>
      <c r="AW560" s="44" t="s">
        <v>4297</v>
      </c>
      <c r="AX560" s="44" t="s">
        <v>1153</v>
      </c>
      <c r="AY560" s="44" t="s">
        <v>4297</v>
      </c>
      <c r="AZ560" s="269" t="s">
        <v>781</v>
      </c>
      <c r="BA560" s="336">
        <v>44576</v>
      </c>
      <c r="BB560" s="269" t="s">
        <v>903</v>
      </c>
      <c r="BC560" s="356"/>
      <c r="BD560" s="357"/>
      <c r="BE560" s="357"/>
      <c r="BF560" s="357"/>
      <c r="BG560" s="357"/>
      <c r="BH560" s="141" t="s">
        <v>956</v>
      </c>
      <c r="BI560" s="356"/>
      <c r="BJ560" s="356"/>
      <c r="BO560" s="253" t="s">
        <v>5354</v>
      </c>
      <c r="BP560" s="253" t="s">
        <v>5462</v>
      </c>
      <c r="BQ560" s="253"/>
      <c r="BR560" s="253"/>
    </row>
    <row r="561" spans="1:70" ht="90" hidden="1" customHeight="1">
      <c r="A561" s="268" t="s">
        <v>2186</v>
      </c>
      <c r="B561" s="271" t="s">
        <v>2198</v>
      </c>
      <c r="C561" s="283">
        <v>44109</v>
      </c>
      <c r="D561" s="283" t="s">
        <v>4308</v>
      </c>
      <c r="E561" s="453" t="s">
        <v>1069</v>
      </c>
      <c r="F561" s="322" t="s">
        <v>8047</v>
      </c>
      <c r="G561" s="322" t="s">
        <v>9473</v>
      </c>
      <c r="H561" s="322" t="s">
        <v>2084</v>
      </c>
      <c r="I561" s="322" t="s">
        <v>2085</v>
      </c>
      <c r="J561" s="432" t="s">
        <v>2086</v>
      </c>
      <c r="K561" s="454">
        <v>2</v>
      </c>
      <c r="L561" s="835">
        <v>44136</v>
      </c>
      <c r="M561" s="835">
        <v>44469</v>
      </c>
      <c r="N561" s="275">
        <f t="shared" si="17"/>
        <v>48</v>
      </c>
      <c r="O561" s="346">
        <v>0</v>
      </c>
      <c r="P561" s="253" t="s">
        <v>202</v>
      </c>
      <c r="Q561" s="253" t="s">
        <v>2204</v>
      </c>
      <c r="R561" s="44" t="s">
        <v>8054</v>
      </c>
      <c r="S561" s="387">
        <f t="shared" si="16"/>
        <v>314</v>
      </c>
      <c r="T561" s="327"/>
      <c r="U561" s="327"/>
      <c r="V561" s="327" t="s">
        <v>937</v>
      </c>
      <c r="W561" s="327" t="s">
        <v>937</v>
      </c>
      <c r="X561" s="327" t="s">
        <v>937</v>
      </c>
      <c r="Y561" s="327" t="s">
        <v>937</v>
      </c>
      <c r="Z561" s="327" t="s">
        <v>937</v>
      </c>
      <c r="AA561" s="327" t="s">
        <v>937</v>
      </c>
      <c r="AB561" s="327" t="s">
        <v>937</v>
      </c>
      <c r="AC561" s="327" t="s">
        <v>937</v>
      </c>
      <c r="AD561" s="327" t="s">
        <v>937</v>
      </c>
      <c r="AE561" s="327" t="s">
        <v>937</v>
      </c>
      <c r="AF561" s="327" t="s">
        <v>937</v>
      </c>
      <c r="AG561" s="327" t="s">
        <v>937</v>
      </c>
      <c r="AH561" s="327" t="s">
        <v>937</v>
      </c>
      <c r="AI561" s="44" t="s">
        <v>2210</v>
      </c>
      <c r="AJ561" s="44" t="s">
        <v>9264</v>
      </c>
      <c r="AK561" s="44" t="s">
        <v>8055</v>
      </c>
      <c r="AL561" s="44" t="s">
        <v>7255</v>
      </c>
      <c r="AM561" s="334" t="s">
        <v>9265</v>
      </c>
      <c r="AN561" s="44" t="s">
        <v>9266</v>
      </c>
      <c r="AO561" s="44" t="s">
        <v>8056</v>
      </c>
      <c r="AP561" s="44" t="s">
        <v>1153</v>
      </c>
      <c r="AQ561" s="44" t="s">
        <v>8057</v>
      </c>
      <c r="AR561" s="44" t="s">
        <v>1153</v>
      </c>
      <c r="AS561" s="44" t="s">
        <v>4305</v>
      </c>
      <c r="AT561" s="44" t="s">
        <v>1153</v>
      </c>
      <c r="AU561" s="44" t="s">
        <v>4305</v>
      </c>
      <c r="AV561" s="44" t="s">
        <v>1153</v>
      </c>
      <c r="AW561" s="44" t="s">
        <v>4305</v>
      </c>
      <c r="AX561" s="44" t="s">
        <v>1153</v>
      </c>
      <c r="AY561" s="44" t="s">
        <v>4305</v>
      </c>
      <c r="AZ561" s="269" t="s">
        <v>1330</v>
      </c>
      <c r="BA561" s="336">
        <v>44529</v>
      </c>
      <c r="BB561" s="269" t="s">
        <v>1810</v>
      </c>
      <c r="BC561" s="336">
        <v>44529</v>
      </c>
      <c r="BD561" s="301" t="s">
        <v>4181</v>
      </c>
      <c r="BE561" s="332" t="s">
        <v>5207</v>
      </c>
      <c r="BF561" s="332" t="s">
        <v>1153</v>
      </c>
      <c r="BG561" s="332" t="s">
        <v>1153</v>
      </c>
      <c r="BH561" s="280" t="s">
        <v>4388</v>
      </c>
      <c r="BI561" s="340" t="s">
        <v>1153</v>
      </c>
      <c r="BJ561" s="340" t="s">
        <v>2186</v>
      </c>
      <c r="BO561" s="253" t="s">
        <v>5354</v>
      </c>
      <c r="BP561" s="253" t="s">
        <v>5462</v>
      </c>
      <c r="BQ561" s="253"/>
      <c r="BR561" s="253"/>
    </row>
    <row r="562" spans="1:70" ht="90" hidden="1" customHeight="1">
      <c r="A562" s="342" t="s">
        <v>2186</v>
      </c>
      <c r="B562" s="253" t="s">
        <v>2198</v>
      </c>
      <c r="C562" s="336">
        <v>44109</v>
      </c>
      <c r="D562" s="336" t="s">
        <v>4308</v>
      </c>
      <c r="E562" s="457" t="s">
        <v>1069</v>
      </c>
      <c r="F562" s="325" t="s">
        <v>8058</v>
      </c>
      <c r="G562" s="325" t="s">
        <v>9473</v>
      </c>
      <c r="H562" s="325" t="s">
        <v>2084</v>
      </c>
      <c r="I562" s="325" t="s">
        <v>2085</v>
      </c>
      <c r="J562" s="432" t="s">
        <v>2086</v>
      </c>
      <c r="K562" s="454">
        <v>2</v>
      </c>
      <c r="L562" s="835">
        <v>44136</v>
      </c>
      <c r="M562" s="835">
        <v>44742</v>
      </c>
      <c r="N562" s="275">
        <f t="shared" si="17"/>
        <v>35</v>
      </c>
      <c r="O562" s="343">
        <v>2</v>
      </c>
      <c r="P562" s="253" t="s">
        <v>202</v>
      </c>
      <c r="Q562" s="253" t="s">
        <v>2204</v>
      </c>
      <c r="R562" s="44" t="s">
        <v>8059</v>
      </c>
      <c r="S562" s="387">
        <f t="shared" si="16"/>
        <v>297</v>
      </c>
      <c r="T562" s="327"/>
      <c r="U562" s="327"/>
      <c r="V562" s="327" t="s">
        <v>937</v>
      </c>
      <c r="W562" s="327" t="s">
        <v>937</v>
      </c>
      <c r="X562" s="327" t="s">
        <v>937</v>
      </c>
      <c r="Y562" s="327" t="s">
        <v>937</v>
      </c>
      <c r="Z562" s="327" t="s">
        <v>937</v>
      </c>
      <c r="AA562" s="327" t="s">
        <v>937</v>
      </c>
      <c r="AB562" s="327" t="s">
        <v>937</v>
      </c>
      <c r="AC562" s="327" t="s">
        <v>937</v>
      </c>
      <c r="AD562" s="327" t="s">
        <v>937</v>
      </c>
      <c r="AE562" s="327" t="s">
        <v>937</v>
      </c>
      <c r="AF562" s="327" t="s">
        <v>937</v>
      </c>
      <c r="AG562" s="327" t="s">
        <v>937</v>
      </c>
      <c r="AH562" s="327" t="s">
        <v>937</v>
      </c>
      <c r="AI562" s="44" t="s">
        <v>2210</v>
      </c>
      <c r="AJ562" s="44" t="s">
        <v>9264</v>
      </c>
      <c r="AK562" s="44" t="s">
        <v>8055</v>
      </c>
      <c r="AL562" s="44" t="s">
        <v>7255</v>
      </c>
      <c r="AM562" s="44" t="s">
        <v>9267</v>
      </c>
      <c r="AN562" s="44" t="s">
        <v>9266</v>
      </c>
      <c r="AO562" s="44" t="s">
        <v>8056</v>
      </c>
      <c r="AP562" s="44" t="s">
        <v>9268</v>
      </c>
      <c r="AQ562" s="44" t="s">
        <v>8060</v>
      </c>
      <c r="AR562" s="311" t="s">
        <v>9269</v>
      </c>
      <c r="AS562" s="44" t="s">
        <v>8061</v>
      </c>
      <c r="AT562" s="44" t="s">
        <v>9270</v>
      </c>
      <c r="AU562" s="44" t="s">
        <v>8062</v>
      </c>
      <c r="AV562" s="44" t="s">
        <v>1153</v>
      </c>
      <c r="AW562" s="44" t="s">
        <v>5230</v>
      </c>
      <c r="AX562" s="44" t="s">
        <v>1153</v>
      </c>
      <c r="AY562" s="44" t="s">
        <v>5230</v>
      </c>
      <c r="AZ562" s="269" t="s">
        <v>781</v>
      </c>
      <c r="BA562" s="336">
        <v>44748</v>
      </c>
      <c r="BB562" s="269" t="s">
        <v>903</v>
      </c>
      <c r="BC562" s="356"/>
      <c r="BD562" s="357"/>
      <c r="BE562" s="357"/>
      <c r="BF562" s="357"/>
      <c r="BG562" s="357"/>
      <c r="BH562" s="141" t="s">
        <v>956</v>
      </c>
      <c r="BI562" s="356"/>
      <c r="BJ562" s="356"/>
      <c r="BO562" s="253" t="s">
        <v>5354</v>
      </c>
      <c r="BP562" s="253" t="s">
        <v>5462</v>
      </c>
      <c r="BQ562" s="253"/>
      <c r="BR562" s="253"/>
    </row>
    <row r="563" spans="1:70" ht="90" hidden="1" customHeight="1">
      <c r="A563" s="268" t="s">
        <v>2187</v>
      </c>
      <c r="B563" s="271" t="s">
        <v>2198</v>
      </c>
      <c r="C563" s="283">
        <v>44109</v>
      </c>
      <c r="D563" s="283" t="s">
        <v>4308</v>
      </c>
      <c r="E563" s="453" t="s">
        <v>1069</v>
      </c>
      <c r="F563" s="322" t="s">
        <v>8063</v>
      </c>
      <c r="G563" s="322" t="s">
        <v>9473</v>
      </c>
      <c r="H563" s="322" t="s">
        <v>2087</v>
      </c>
      <c r="I563" s="322" t="s">
        <v>2088</v>
      </c>
      <c r="J563" s="432" t="s">
        <v>2089</v>
      </c>
      <c r="K563" s="454">
        <v>1</v>
      </c>
      <c r="L563" s="835">
        <v>44136</v>
      </c>
      <c r="M563" s="835">
        <v>44469</v>
      </c>
      <c r="N563" s="275">
        <f t="shared" si="17"/>
        <v>48</v>
      </c>
      <c r="O563" s="346">
        <v>0</v>
      </c>
      <c r="P563" s="253" t="s">
        <v>202</v>
      </c>
      <c r="Q563" s="253" t="s">
        <v>2205</v>
      </c>
      <c r="R563" s="44" t="s">
        <v>8054</v>
      </c>
      <c r="S563" s="387">
        <f t="shared" si="16"/>
        <v>314</v>
      </c>
      <c r="T563" s="327"/>
      <c r="U563" s="327"/>
      <c r="V563" s="327" t="s">
        <v>937</v>
      </c>
      <c r="W563" s="327" t="s">
        <v>937</v>
      </c>
      <c r="X563" s="327" t="s">
        <v>937</v>
      </c>
      <c r="Y563" s="327" t="s">
        <v>937</v>
      </c>
      <c r="Z563" s="327" t="s">
        <v>937</v>
      </c>
      <c r="AA563" s="327" t="s">
        <v>937</v>
      </c>
      <c r="AB563" s="327" t="s">
        <v>937</v>
      </c>
      <c r="AC563" s="327" t="s">
        <v>937</v>
      </c>
      <c r="AD563" s="327" t="s">
        <v>937</v>
      </c>
      <c r="AE563" s="327" t="s">
        <v>937</v>
      </c>
      <c r="AF563" s="327" t="s">
        <v>937</v>
      </c>
      <c r="AG563" s="327" t="s">
        <v>937</v>
      </c>
      <c r="AH563" s="327" t="s">
        <v>937</v>
      </c>
      <c r="AI563" s="44" t="s">
        <v>2210</v>
      </c>
      <c r="AJ563" s="44" t="s">
        <v>9271</v>
      </c>
      <c r="AK563" s="44" t="s">
        <v>8064</v>
      </c>
      <c r="AL563" s="44" t="s">
        <v>7261</v>
      </c>
      <c r="AM563" s="44" t="s">
        <v>9272</v>
      </c>
      <c r="AN563" s="44" t="s">
        <v>3904</v>
      </c>
      <c r="AO563" s="44" t="s">
        <v>8065</v>
      </c>
      <c r="AP563" s="44" t="s">
        <v>1153</v>
      </c>
      <c r="AQ563" s="44" t="s">
        <v>8057</v>
      </c>
      <c r="AR563" s="44" t="s">
        <v>1153</v>
      </c>
      <c r="AS563" s="44" t="s">
        <v>4305</v>
      </c>
      <c r="AT563" s="44" t="s">
        <v>1153</v>
      </c>
      <c r="AU563" s="44" t="s">
        <v>4305</v>
      </c>
      <c r="AV563" s="44" t="s">
        <v>1153</v>
      </c>
      <c r="AW563" s="44" t="s">
        <v>4305</v>
      </c>
      <c r="AX563" s="44" t="s">
        <v>1153</v>
      </c>
      <c r="AY563" s="44" t="s">
        <v>4305</v>
      </c>
      <c r="AZ563" s="269" t="s">
        <v>1330</v>
      </c>
      <c r="BA563" s="336">
        <v>44529</v>
      </c>
      <c r="BB563" s="269" t="s">
        <v>1810</v>
      </c>
      <c r="BC563" s="336">
        <v>44529</v>
      </c>
      <c r="BD563" s="301" t="s">
        <v>4181</v>
      </c>
      <c r="BE563" s="332" t="s">
        <v>5207</v>
      </c>
      <c r="BF563" s="332" t="s">
        <v>1153</v>
      </c>
      <c r="BG563" s="332" t="s">
        <v>1153</v>
      </c>
      <c r="BH563" s="280" t="s">
        <v>4388</v>
      </c>
      <c r="BI563" s="340" t="s">
        <v>1153</v>
      </c>
      <c r="BJ563" s="340" t="s">
        <v>2187</v>
      </c>
      <c r="BO563" s="253" t="s">
        <v>5354</v>
      </c>
      <c r="BP563" s="253" t="s">
        <v>5462</v>
      </c>
      <c r="BQ563" s="253"/>
      <c r="BR563" s="253"/>
    </row>
    <row r="564" spans="1:70" ht="90" hidden="1" customHeight="1">
      <c r="A564" s="268" t="s">
        <v>2187</v>
      </c>
      <c r="B564" s="271" t="s">
        <v>2198</v>
      </c>
      <c r="C564" s="283">
        <v>44109</v>
      </c>
      <c r="D564" s="283" t="s">
        <v>4308</v>
      </c>
      <c r="E564" s="453" t="s">
        <v>1069</v>
      </c>
      <c r="F564" s="322" t="s">
        <v>8063</v>
      </c>
      <c r="G564" s="322" t="s">
        <v>9473</v>
      </c>
      <c r="H564" s="322" t="s">
        <v>2087</v>
      </c>
      <c r="I564" s="322" t="s">
        <v>2088</v>
      </c>
      <c r="J564" s="432" t="s">
        <v>2089</v>
      </c>
      <c r="K564" s="454">
        <v>1</v>
      </c>
      <c r="L564" s="835">
        <v>44136</v>
      </c>
      <c r="M564" s="835">
        <v>44650</v>
      </c>
      <c r="N564" s="275">
        <f t="shared" si="17"/>
        <v>22</v>
      </c>
      <c r="O564" s="343">
        <v>1</v>
      </c>
      <c r="P564" s="253" t="s">
        <v>202</v>
      </c>
      <c r="Q564" s="253" t="s">
        <v>2205</v>
      </c>
      <c r="R564" s="44" t="s">
        <v>8066</v>
      </c>
      <c r="S564" s="387">
        <f t="shared" si="16"/>
        <v>222</v>
      </c>
      <c r="T564" s="327"/>
      <c r="U564" s="327"/>
      <c r="V564" s="327" t="s">
        <v>937</v>
      </c>
      <c r="W564" s="327" t="s">
        <v>937</v>
      </c>
      <c r="X564" s="327" t="s">
        <v>937</v>
      </c>
      <c r="Y564" s="327" t="s">
        <v>937</v>
      </c>
      <c r="Z564" s="327" t="s">
        <v>937</v>
      </c>
      <c r="AA564" s="327" t="s">
        <v>937</v>
      </c>
      <c r="AB564" s="327" t="s">
        <v>937</v>
      </c>
      <c r="AC564" s="327" t="s">
        <v>937</v>
      </c>
      <c r="AD564" s="327" t="s">
        <v>937</v>
      </c>
      <c r="AE564" s="327" t="s">
        <v>937</v>
      </c>
      <c r="AF564" s="327" t="s">
        <v>937</v>
      </c>
      <c r="AG564" s="327" t="s">
        <v>937</v>
      </c>
      <c r="AH564" s="327" t="s">
        <v>937</v>
      </c>
      <c r="AI564" s="44" t="s">
        <v>2210</v>
      </c>
      <c r="AJ564" s="44" t="s">
        <v>9271</v>
      </c>
      <c r="AK564" s="44" t="s">
        <v>8064</v>
      </c>
      <c r="AL564" s="44" t="s">
        <v>7261</v>
      </c>
      <c r="AM564" s="44" t="s">
        <v>9272</v>
      </c>
      <c r="AN564" s="44" t="s">
        <v>3904</v>
      </c>
      <c r="AO564" s="44" t="s">
        <v>8065</v>
      </c>
      <c r="AP564" s="44" t="s">
        <v>9273</v>
      </c>
      <c r="AQ564" s="44" t="s">
        <v>8067</v>
      </c>
      <c r="AR564" s="44" t="s">
        <v>8068</v>
      </c>
      <c r="AS564" s="44" t="s">
        <v>8069</v>
      </c>
      <c r="AT564" s="44" t="s">
        <v>1153</v>
      </c>
      <c r="AU564" s="44" t="s">
        <v>4921</v>
      </c>
      <c r="AV564" s="44" t="s">
        <v>1153</v>
      </c>
      <c r="AW564" s="44" t="s">
        <v>4921</v>
      </c>
      <c r="AX564" s="44" t="s">
        <v>1153</v>
      </c>
      <c r="AY564" s="44" t="s">
        <v>4921</v>
      </c>
      <c r="AZ564" s="269" t="s">
        <v>781</v>
      </c>
      <c r="BA564" s="336">
        <v>44655</v>
      </c>
      <c r="BB564" s="269" t="s">
        <v>903</v>
      </c>
      <c r="BC564" s="356"/>
      <c r="BD564" s="357"/>
      <c r="BE564" s="357"/>
      <c r="BF564" s="357"/>
      <c r="BG564" s="357"/>
      <c r="BH564" s="141" t="s">
        <v>956</v>
      </c>
      <c r="BI564" s="356"/>
      <c r="BJ564" s="356"/>
      <c r="BO564" s="253" t="s">
        <v>5354</v>
      </c>
      <c r="BP564" s="253" t="s">
        <v>5462</v>
      </c>
      <c r="BQ564" s="253"/>
      <c r="BR564" s="253"/>
    </row>
    <row r="565" spans="1:70" ht="90" customHeight="1">
      <c r="A565" s="342" t="s">
        <v>2188</v>
      </c>
      <c r="B565" s="253" t="s">
        <v>2198</v>
      </c>
      <c r="C565" s="336">
        <v>44109</v>
      </c>
      <c r="D565" s="336" t="s">
        <v>4308</v>
      </c>
      <c r="E565" s="457" t="s">
        <v>1069</v>
      </c>
      <c r="F565" s="325" t="s">
        <v>8058</v>
      </c>
      <c r="G565" s="325" t="s">
        <v>9473</v>
      </c>
      <c r="H565" s="325" t="s">
        <v>2090</v>
      </c>
      <c r="I565" s="325" t="s">
        <v>2091</v>
      </c>
      <c r="J565" s="432" t="s">
        <v>2092</v>
      </c>
      <c r="K565" s="454">
        <v>6</v>
      </c>
      <c r="L565" s="835">
        <v>44564</v>
      </c>
      <c r="M565" s="835">
        <v>45017</v>
      </c>
      <c r="N565" s="275">
        <f t="shared" si="17"/>
        <v>13</v>
      </c>
      <c r="O565" s="348">
        <v>5</v>
      </c>
      <c r="P565" s="253" t="s">
        <v>202</v>
      </c>
      <c r="Q565" s="253" t="s">
        <v>2205</v>
      </c>
      <c r="R565" s="44" t="s">
        <v>9522</v>
      </c>
      <c r="S565" s="387">
        <f t="shared" si="16"/>
        <v>359</v>
      </c>
      <c r="T565" s="327"/>
      <c r="U565" s="327"/>
      <c r="V565" s="327" t="s">
        <v>937</v>
      </c>
      <c r="W565" s="327" t="s">
        <v>937</v>
      </c>
      <c r="X565" s="327" t="s">
        <v>937</v>
      </c>
      <c r="Y565" s="327" t="s">
        <v>937</v>
      </c>
      <c r="Z565" s="327" t="s">
        <v>937</v>
      </c>
      <c r="AA565" s="327" t="s">
        <v>937</v>
      </c>
      <c r="AB565" s="327" t="s">
        <v>937</v>
      </c>
      <c r="AC565" s="327" t="s">
        <v>937</v>
      </c>
      <c r="AD565" s="327" t="s">
        <v>937</v>
      </c>
      <c r="AE565" s="327" t="s">
        <v>937</v>
      </c>
      <c r="AF565" s="327" t="s">
        <v>937</v>
      </c>
      <c r="AG565" s="327" t="s">
        <v>937</v>
      </c>
      <c r="AH565" s="327" t="s">
        <v>937</v>
      </c>
      <c r="AI565" s="44" t="s">
        <v>2210</v>
      </c>
      <c r="AJ565" s="44" t="s">
        <v>2245</v>
      </c>
      <c r="AK565" s="44" t="s">
        <v>9274</v>
      </c>
      <c r="AL565" s="44" t="s">
        <v>937</v>
      </c>
      <c r="AM565" s="44" t="s">
        <v>9275</v>
      </c>
      <c r="AN565" s="44" t="s">
        <v>3905</v>
      </c>
      <c r="AO565" s="44" t="s">
        <v>8070</v>
      </c>
      <c r="AP565" s="44" t="s">
        <v>1153</v>
      </c>
      <c r="AQ565" s="44" t="s">
        <v>8071</v>
      </c>
      <c r="AR565" s="311" t="s">
        <v>8072</v>
      </c>
      <c r="AS565" s="44" t="s">
        <v>9276</v>
      </c>
      <c r="AT565" s="44" t="s">
        <v>5062</v>
      </c>
      <c r="AU565" s="44" t="s">
        <v>8073</v>
      </c>
      <c r="AV565" s="44" t="s">
        <v>5599</v>
      </c>
      <c r="AW565" s="44" t="s">
        <v>8074</v>
      </c>
      <c r="AX565" s="44" t="s">
        <v>6452</v>
      </c>
      <c r="AY565" s="325" t="s">
        <v>9524</v>
      </c>
      <c r="AZ565" s="269" t="s">
        <v>3069</v>
      </c>
      <c r="BA565" s="336">
        <v>44953</v>
      </c>
      <c r="BB565" s="269" t="s">
        <v>903</v>
      </c>
      <c r="BC565" s="356"/>
      <c r="BD565" s="357"/>
      <c r="BE565" s="357"/>
      <c r="BF565" s="357"/>
      <c r="BG565" s="357"/>
      <c r="BH565" s="141" t="s">
        <v>956</v>
      </c>
      <c r="BI565" s="356"/>
      <c r="BJ565" s="356"/>
      <c r="BO565" s="253" t="s">
        <v>5354</v>
      </c>
      <c r="BP565" s="253" t="s">
        <v>5462</v>
      </c>
      <c r="BQ565" s="253"/>
      <c r="BR565" s="253"/>
    </row>
    <row r="566" spans="1:70" ht="90" hidden="1" customHeight="1">
      <c r="A566" s="342" t="s">
        <v>2189</v>
      </c>
      <c r="B566" s="253" t="s">
        <v>2198</v>
      </c>
      <c r="C566" s="336">
        <v>44109</v>
      </c>
      <c r="D566" s="283" t="s">
        <v>4308</v>
      </c>
      <c r="E566" s="453" t="s">
        <v>1070</v>
      </c>
      <c r="F566" s="322" t="s">
        <v>8075</v>
      </c>
      <c r="G566" s="322" t="s">
        <v>2093</v>
      </c>
      <c r="H566" s="322" t="s">
        <v>2094</v>
      </c>
      <c r="I566" s="322" t="s">
        <v>2095</v>
      </c>
      <c r="J566" s="432" t="s">
        <v>2096</v>
      </c>
      <c r="K566" s="454">
        <v>10</v>
      </c>
      <c r="L566" s="835">
        <v>44125</v>
      </c>
      <c r="M566" s="835">
        <v>44407</v>
      </c>
      <c r="N566" s="275">
        <f t="shared" si="17"/>
        <v>41</v>
      </c>
      <c r="O566" s="341">
        <v>10</v>
      </c>
      <c r="P566" s="253" t="s">
        <v>758</v>
      </c>
      <c r="Q566" s="253" t="s">
        <v>2206</v>
      </c>
      <c r="R566" s="44" t="s">
        <v>8076</v>
      </c>
      <c r="S566" s="387">
        <f t="shared" si="16"/>
        <v>375</v>
      </c>
      <c r="T566" s="327"/>
      <c r="U566" s="327"/>
      <c r="V566" s="327" t="s">
        <v>937</v>
      </c>
      <c r="W566" s="327" t="s">
        <v>937</v>
      </c>
      <c r="X566" s="327" t="s">
        <v>937</v>
      </c>
      <c r="Y566" s="327" t="s">
        <v>937</v>
      </c>
      <c r="Z566" s="327" t="s">
        <v>937</v>
      </c>
      <c r="AA566" s="327" t="s">
        <v>937</v>
      </c>
      <c r="AB566" s="327" t="s">
        <v>937</v>
      </c>
      <c r="AC566" s="327" t="s">
        <v>937</v>
      </c>
      <c r="AD566" s="327" t="s">
        <v>937</v>
      </c>
      <c r="AE566" s="327" t="s">
        <v>937</v>
      </c>
      <c r="AF566" s="327" t="s">
        <v>937</v>
      </c>
      <c r="AG566" s="327" t="s">
        <v>937</v>
      </c>
      <c r="AH566" s="327" t="s">
        <v>937</v>
      </c>
      <c r="AI566" s="44" t="s">
        <v>2210</v>
      </c>
      <c r="AJ566" s="44" t="s">
        <v>8077</v>
      </c>
      <c r="AK566" s="44" t="s">
        <v>8078</v>
      </c>
      <c r="AL566" s="44" t="s">
        <v>9277</v>
      </c>
      <c r="AM566" s="44" t="s">
        <v>8079</v>
      </c>
      <c r="AN566" s="44" t="s">
        <v>2622</v>
      </c>
      <c r="AO566" s="44" t="s">
        <v>3802</v>
      </c>
      <c r="AP566" s="44" t="s">
        <v>1153</v>
      </c>
      <c r="AQ566" s="44" t="s">
        <v>4301</v>
      </c>
      <c r="AR566" s="44" t="s">
        <v>1153</v>
      </c>
      <c r="AS566" s="44" t="s">
        <v>4301</v>
      </c>
      <c r="AT566" s="44" t="s">
        <v>1153</v>
      </c>
      <c r="AU566" s="44" t="s">
        <v>4301</v>
      </c>
      <c r="AV566" s="44" t="s">
        <v>1153</v>
      </c>
      <c r="AW566" s="44" t="s">
        <v>4301</v>
      </c>
      <c r="AX566" s="44" t="s">
        <v>1153</v>
      </c>
      <c r="AY566" s="44" t="s">
        <v>4301</v>
      </c>
      <c r="AZ566" s="269" t="s">
        <v>3069</v>
      </c>
      <c r="BA566" s="336">
        <v>44393</v>
      </c>
      <c r="BB566" s="269" t="s">
        <v>903</v>
      </c>
      <c r="BC566" s="356"/>
      <c r="BD566" s="357"/>
      <c r="BE566" s="357"/>
      <c r="BF566" s="357"/>
      <c r="BG566" s="357"/>
      <c r="BH566" s="141" t="s">
        <v>956</v>
      </c>
      <c r="BI566" s="356"/>
      <c r="BJ566" s="356"/>
      <c r="BO566" s="253" t="s">
        <v>5358</v>
      </c>
      <c r="BP566" s="402" t="s">
        <v>5359</v>
      </c>
      <c r="BQ566" s="253" t="s">
        <v>5463</v>
      </c>
      <c r="BR566" s="253"/>
    </row>
    <row r="567" spans="1:70" ht="90" hidden="1" customHeight="1">
      <c r="A567" s="342" t="s">
        <v>2190</v>
      </c>
      <c r="B567" s="253" t="s">
        <v>2198</v>
      </c>
      <c r="C567" s="336">
        <v>44109</v>
      </c>
      <c r="D567" s="283" t="s">
        <v>4308</v>
      </c>
      <c r="E567" s="453" t="s">
        <v>1070</v>
      </c>
      <c r="F567" s="322" t="s">
        <v>8080</v>
      </c>
      <c r="G567" s="322" t="s">
        <v>2097</v>
      </c>
      <c r="H567" s="322" t="s">
        <v>2098</v>
      </c>
      <c r="I567" s="322" t="s">
        <v>2099</v>
      </c>
      <c r="J567" s="432" t="s">
        <v>2100</v>
      </c>
      <c r="K567" s="454">
        <v>3</v>
      </c>
      <c r="L567" s="835">
        <v>44125</v>
      </c>
      <c r="M567" s="835">
        <v>44407</v>
      </c>
      <c r="N567" s="275">
        <f t="shared" si="17"/>
        <v>41</v>
      </c>
      <c r="O567" s="341">
        <v>3</v>
      </c>
      <c r="P567" s="402" t="s">
        <v>758</v>
      </c>
      <c r="Q567" s="253" t="s">
        <v>2207</v>
      </c>
      <c r="R567" s="44" t="s">
        <v>8081</v>
      </c>
      <c r="S567" s="387">
        <f t="shared" si="16"/>
        <v>243</v>
      </c>
      <c r="T567" s="327"/>
      <c r="U567" s="327"/>
      <c r="V567" s="327" t="s">
        <v>937</v>
      </c>
      <c r="W567" s="327" t="s">
        <v>937</v>
      </c>
      <c r="X567" s="327" t="s">
        <v>937</v>
      </c>
      <c r="Y567" s="327" t="s">
        <v>937</v>
      </c>
      <c r="Z567" s="327" t="s">
        <v>937</v>
      </c>
      <c r="AA567" s="327" t="s">
        <v>937</v>
      </c>
      <c r="AB567" s="327" t="s">
        <v>937</v>
      </c>
      <c r="AC567" s="327" t="s">
        <v>937</v>
      </c>
      <c r="AD567" s="327" t="s">
        <v>937</v>
      </c>
      <c r="AE567" s="327" t="s">
        <v>937</v>
      </c>
      <c r="AF567" s="327" t="s">
        <v>937</v>
      </c>
      <c r="AG567" s="327" t="s">
        <v>937</v>
      </c>
      <c r="AH567" s="327" t="s">
        <v>937</v>
      </c>
      <c r="AI567" s="44" t="s">
        <v>2210</v>
      </c>
      <c r="AJ567" s="44" t="s">
        <v>8082</v>
      </c>
      <c r="AK567" s="44" t="s">
        <v>8083</v>
      </c>
      <c r="AL567" s="44" t="s">
        <v>8084</v>
      </c>
      <c r="AM567" s="334" t="s">
        <v>8085</v>
      </c>
      <c r="AN567" s="44" t="s">
        <v>2622</v>
      </c>
      <c r="AO567" s="44" t="s">
        <v>3802</v>
      </c>
      <c r="AP567" s="44" t="s">
        <v>1153</v>
      </c>
      <c r="AQ567" s="44" t="s">
        <v>4301</v>
      </c>
      <c r="AR567" s="44" t="s">
        <v>1153</v>
      </c>
      <c r="AS567" s="44" t="s">
        <v>4301</v>
      </c>
      <c r="AT567" s="44" t="s">
        <v>1153</v>
      </c>
      <c r="AU567" s="44" t="s">
        <v>4301</v>
      </c>
      <c r="AV567" s="44" t="s">
        <v>1153</v>
      </c>
      <c r="AW567" s="44" t="s">
        <v>4301</v>
      </c>
      <c r="AX567" s="44" t="s">
        <v>1153</v>
      </c>
      <c r="AY567" s="44" t="s">
        <v>4301</v>
      </c>
      <c r="AZ567" s="269" t="s">
        <v>3069</v>
      </c>
      <c r="BA567" s="336">
        <v>44393</v>
      </c>
      <c r="BB567" s="269" t="s">
        <v>903</v>
      </c>
      <c r="BC567" s="356"/>
      <c r="BD567" s="357"/>
      <c r="BE567" s="357"/>
      <c r="BF567" s="357"/>
      <c r="BG567" s="357"/>
      <c r="BH567" s="141" t="s">
        <v>956</v>
      </c>
      <c r="BI567" s="356"/>
      <c r="BJ567" s="356"/>
      <c r="BO567" s="253" t="s">
        <v>5358</v>
      </c>
      <c r="BP567" s="402" t="s">
        <v>5359</v>
      </c>
      <c r="BQ567" s="253" t="s">
        <v>5463</v>
      </c>
      <c r="BR567" s="253"/>
    </row>
    <row r="568" spans="1:70" ht="90" hidden="1" customHeight="1">
      <c r="A568" s="342" t="s">
        <v>2191</v>
      </c>
      <c r="B568" s="253" t="s">
        <v>2198</v>
      </c>
      <c r="C568" s="336">
        <v>44109</v>
      </c>
      <c r="D568" s="283" t="s">
        <v>4308</v>
      </c>
      <c r="E568" s="453" t="s">
        <v>1070</v>
      </c>
      <c r="F568" s="322" t="s">
        <v>8075</v>
      </c>
      <c r="G568" s="322" t="s">
        <v>2097</v>
      </c>
      <c r="H568" s="322" t="s">
        <v>2101</v>
      </c>
      <c r="I568" s="322" t="s">
        <v>2102</v>
      </c>
      <c r="J568" s="432" t="s">
        <v>2103</v>
      </c>
      <c r="K568" s="454">
        <v>1</v>
      </c>
      <c r="L568" s="835">
        <v>44125</v>
      </c>
      <c r="M568" s="835">
        <v>44378</v>
      </c>
      <c r="N568" s="275">
        <f t="shared" si="17"/>
        <v>37</v>
      </c>
      <c r="O568" s="341">
        <v>1</v>
      </c>
      <c r="P568" s="253" t="s">
        <v>758</v>
      </c>
      <c r="Q568" s="253" t="s">
        <v>202</v>
      </c>
      <c r="R568" s="44" t="s">
        <v>8086</v>
      </c>
      <c r="S568" s="387">
        <f t="shared" si="16"/>
        <v>357</v>
      </c>
      <c r="T568" s="327"/>
      <c r="U568" s="327"/>
      <c r="V568" s="327" t="s">
        <v>937</v>
      </c>
      <c r="W568" s="327" t="s">
        <v>937</v>
      </c>
      <c r="X568" s="327" t="s">
        <v>937</v>
      </c>
      <c r="Y568" s="327" t="s">
        <v>937</v>
      </c>
      <c r="Z568" s="327" t="s">
        <v>937</v>
      </c>
      <c r="AA568" s="327" t="s">
        <v>937</v>
      </c>
      <c r="AB568" s="327" t="s">
        <v>937</v>
      </c>
      <c r="AC568" s="327" t="s">
        <v>937</v>
      </c>
      <c r="AD568" s="327" t="s">
        <v>937</v>
      </c>
      <c r="AE568" s="327" t="s">
        <v>937</v>
      </c>
      <c r="AF568" s="327" t="s">
        <v>937</v>
      </c>
      <c r="AG568" s="327" t="s">
        <v>937</v>
      </c>
      <c r="AH568" s="327" t="s">
        <v>937</v>
      </c>
      <c r="AI568" s="44" t="s">
        <v>2210</v>
      </c>
      <c r="AJ568" s="253" t="s">
        <v>9278</v>
      </c>
      <c r="AK568" s="334" t="s">
        <v>8087</v>
      </c>
      <c r="AL568" s="44" t="s">
        <v>8088</v>
      </c>
      <c r="AM568" s="334" t="s">
        <v>8089</v>
      </c>
      <c r="AN568" s="44" t="s">
        <v>2622</v>
      </c>
      <c r="AO568" s="44" t="s">
        <v>3802</v>
      </c>
      <c r="AP568" s="44" t="s">
        <v>1153</v>
      </c>
      <c r="AQ568" s="44" t="s">
        <v>4301</v>
      </c>
      <c r="AR568" s="44" t="s">
        <v>1153</v>
      </c>
      <c r="AS568" s="44" t="s">
        <v>4301</v>
      </c>
      <c r="AT568" s="44" t="s">
        <v>1153</v>
      </c>
      <c r="AU568" s="44" t="s">
        <v>4301</v>
      </c>
      <c r="AV568" s="44" t="s">
        <v>1153</v>
      </c>
      <c r="AW568" s="44" t="s">
        <v>4301</v>
      </c>
      <c r="AX568" s="44" t="s">
        <v>1153</v>
      </c>
      <c r="AY568" s="44" t="s">
        <v>4301</v>
      </c>
      <c r="AZ568" s="269" t="s">
        <v>3069</v>
      </c>
      <c r="BA568" s="336">
        <v>44393</v>
      </c>
      <c r="BB568" s="269" t="s">
        <v>903</v>
      </c>
      <c r="BC568" s="356"/>
      <c r="BD568" s="357"/>
      <c r="BE568" s="357"/>
      <c r="BF568" s="357"/>
      <c r="BG568" s="357"/>
      <c r="BH568" s="141" t="s">
        <v>956</v>
      </c>
      <c r="BI568" s="356"/>
      <c r="BJ568" s="356"/>
      <c r="BO568" s="253" t="s">
        <v>5358</v>
      </c>
      <c r="BP568" s="402" t="s">
        <v>5359</v>
      </c>
      <c r="BQ568" s="253" t="s">
        <v>5463</v>
      </c>
      <c r="BR568" s="253"/>
    </row>
    <row r="569" spans="1:70" ht="90" hidden="1" customHeight="1">
      <c r="A569" s="342" t="s">
        <v>2192</v>
      </c>
      <c r="B569" s="253" t="s">
        <v>2198</v>
      </c>
      <c r="C569" s="336">
        <v>44109</v>
      </c>
      <c r="D569" s="283" t="s">
        <v>4308</v>
      </c>
      <c r="E569" s="453" t="s">
        <v>1070</v>
      </c>
      <c r="F569" s="322" t="s">
        <v>8075</v>
      </c>
      <c r="G569" s="322" t="s">
        <v>2104</v>
      </c>
      <c r="H569" s="322" t="s">
        <v>2105</v>
      </c>
      <c r="I569" s="322" t="s">
        <v>2106</v>
      </c>
      <c r="J569" s="432" t="s">
        <v>2107</v>
      </c>
      <c r="K569" s="454">
        <v>7</v>
      </c>
      <c r="L569" s="837">
        <v>44125</v>
      </c>
      <c r="M569" s="837">
        <v>44225</v>
      </c>
      <c r="N569" s="275">
        <f t="shared" si="17"/>
        <v>15</v>
      </c>
      <c r="O569" s="341">
        <v>7</v>
      </c>
      <c r="P569" s="253" t="s">
        <v>2208</v>
      </c>
      <c r="Q569" s="253" t="s">
        <v>2209</v>
      </c>
      <c r="R569" s="44" t="s">
        <v>8090</v>
      </c>
      <c r="S569" s="387">
        <f t="shared" si="16"/>
        <v>344</v>
      </c>
      <c r="T569" s="327"/>
      <c r="U569" s="327"/>
      <c r="V569" s="327" t="s">
        <v>937</v>
      </c>
      <c r="W569" s="327" t="s">
        <v>937</v>
      </c>
      <c r="X569" s="327" t="s">
        <v>937</v>
      </c>
      <c r="Y569" s="327" t="s">
        <v>937</v>
      </c>
      <c r="Z569" s="327" t="s">
        <v>937</v>
      </c>
      <c r="AA569" s="327" t="s">
        <v>937</v>
      </c>
      <c r="AB569" s="327" t="s">
        <v>937</v>
      </c>
      <c r="AC569" s="327" t="s">
        <v>937</v>
      </c>
      <c r="AD569" s="327" t="s">
        <v>937</v>
      </c>
      <c r="AE569" s="327" t="s">
        <v>937</v>
      </c>
      <c r="AF569" s="327" t="s">
        <v>937</v>
      </c>
      <c r="AG569" s="327" t="s">
        <v>937</v>
      </c>
      <c r="AH569" s="327" t="s">
        <v>937</v>
      </c>
      <c r="AI569" s="44" t="s">
        <v>2210</v>
      </c>
      <c r="AJ569" s="253" t="s">
        <v>9279</v>
      </c>
      <c r="AK569" s="44" t="s">
        <v>8091</v>
      </c>
      <c r="AL569" s="44" t="s">
        <v>2622</v>
      </c>
      <c r="AM569" s="44" t="s">
        <v>3656</v>
      </c>
      <c r="AN569" s="44" t="s">
        <v>2622</v>
      </c>
      <c r="AO569" s="44" t="s">
        <v>3656</v>
      </c>
      <c r="AP569" s="44" t="s">
        <v>1153</v>
      </c>
      <c r="AQ569" s="44" t="s">
        <v>3656</v>
      </c>
      <c r="AR569" s="44" t="s">
        <v>1153</v>
      </c>
      <c r="AS569" s="44" t="s">
        <v>3656</v>
      </c>
      <c r="AT569" s="44" t="s">
        <v>1153</v>
      </c>
      <c r="AU569" s="44" t="s">
        <v>3656</v>
      </c>
      <c r="AV569" s="44" t="s">
        <v>1153</v>
      </c>
      <c r="AW569" s="44" t="s">
        <v>3656</v>
      </c>
      <c r="AX569" s="44" t="s">
        <v>1153</v>
      </c>
      <c r="AY569" s="44" t="s">
        <v>3656</v>
      </c>
      <c r="AZ569" s="269" t="s">
        <v>781</v>
      </c>
      <c r="BA569" s="336">
        <v>44216</v>
      </c>
      <c r="BB569" s="269" t="s">
        <v>903</v>
      </c>
      <c r="BC569" s="356"/>
      <c r="BD569" s="357"/>
      <c r="BE569" s="357"/>
      <c r="BF569" s="357"/>
      <c r="BG569" s="357"/>
      <c r="BH569" s="141" t="s">
        <v>956</v>
      </c>
      <c r="BI569" s="356"/>
      <c r="BJ569" s="356"/>
      <c r="BO569" s="253" t="s">
        <v>5358</v>
      </c>
      <c r="BP569" s="402" t="s">
        <v>5359</v>
      </c>
      <c r="BQ569" s="253" t="s">
        <v>5463</v>
      </c>
      <c r="BR569" s="253"/>
    </row>
    <row r="570" spans="1:70" ht="90" hidden="1" customHeight="1">
      <c r="A570" s="342" t="s">
        <v>2193</v>
      </c>
      <c r="B570" s="253" t="s">
        <v>2198</v>
      </c>
      <c r="C570" s="336">
        <v>44109</v>
      </c>
      <c r="D570" s="283" t="s">
        <v>4308</v>
      </c>
      <c r="E570" s="453" t="s">
        <v>1070</v>
      </c>
      <c r="F570" s="322" t="s">
        <v>8075</v>
      </c>
      <c r="G570" s="322" t="s">
        <v>2108</v>
      </c>
      <c r="H570" s="322" t="s">
        <v>2109</v>
      </c>
      <c r="I570" s="322" t="s">
        <v>2110</v>
      </c>
      <c r="J570" s="432" t="s">
        <v>2111</v>
      </c>
      <c r="K570" s="454">
        <v>20</v>
      </c>
      <c r="L570" s="825">
        <v>44152</v>
      </c>
      <c r="M570" s="825">
        <v>44255</v>
      </c>
      <c r="N570" s="275">
        <f t="shared" si="17"/>
        <v>15</v>
      </c>
      <c r="O570" s="341">
        <v>20</v>
      </c>
      <c r="P570" s="253" t="s">
        <v>800</v>
      </c>
      <c r="Q570" s="253"/>
      <c r="R570" s="44" t="s">
        <v>8092</v>
      </c>
      <c r="S570" s="387">
        <f t="shared" si="16"/>
        <v>217</v>
      </c>
      <c r="T570" s="327"/>
      <c r="U570" s="327"/>
      <c r="V570" s="327" t="s">
        <v>937</v>
      </c>
      <c r="W570" s="327" t="s">
        <v>937</v>
      </c>
      <c r="X570" s="327" t="s">
        <v>937</v>
      </c>
      <c r="Y570" s="327" t="s">
        <v>937</v>
      </c>
      <c r="Z570" s="327" t="s">
        <v>937</v>
      </c>
      <c r="AA570" s="327" t="s">
        <v>937</v>
      </c>
      <c r="AB570" s="327" t="s">
        <v>937</v>
      </c>
      <c r="AC570" s="327" t="s">
        <v>937</v>
      </c>
      <c r="AD570" s="327" t="s">
        <v>937</v>
      </c>
      <c r="AE570" s="327" t="s">
        <v>937</v>
      </c>
      <c r="AF570" s="327" t="s">
        <v>937</v>
      </c>
      <c r="AG570" s="327" t="s">
        <v>937</v>
      </c>
      <c r="AH570" s="327" t="s">
        <v>937</v>
      </c>
      <c r="AI570" s="44" t="s">
        <v>2210</v>
      </c>
      <c r="AJ570" s="44" t="s">
        <v>8093</v>
      </c>
      <c r="AK570" s="44" t="s">
        <v>8094</v>
      </c>
      <c r="AL570" s="44" t="s">
        <v>9280</v>
      </c>
      <c r="AM570" s="44" t="s">
        <v>8095</v>
      </c>
      <c r="AN570" s="44" t="s">
        <v>2622</v>
      </c>
      <c r="AO570" s="44" t="s">
        <v>3802</v>
      </c>
      <c r="AP570" s="44" t="s">
        <v>1153</v>
      </c>
      <c r="AQ570" s="44" t="s">
        <v>3802</v>
      </c>
      <c r="AR570" s="44" t="s">
        <v>1153</v>
      </c>
      <c r="AS570" s="44" t="s">
        <v>3802</v>
      </c>
      <c r="AT570" s="44" t="s">
        <v>1153</v>
      </c>
      <c r="AU570" s="44" t="s">
        <v>3802</v>
      </c>
      <c r="AV570" s="44" t="s">
        <v>1153</v>
      </c>
      <c r="AW570" s="44" t="s">
        <v>3802</v>
      </c>
      <c r="AX570" s="44" t="s">
        <v>1153</v>
      </c>
      <c r="AY570" s="44" t="s">
        <v>3802</v>
      </c>
      <c r="AZ570" s="269" t="s">
        <v>781</v>
      </c>
      <c r="BA570" s="336">
        <v>44389</v>
      </c>
      <c r="BB570" s="269" t="s">
        <v>903</v>
      </c>
      <c r="BC570" s="356"/>
      <c r="BD570" s="357"/>
      <c r="BE570" s="357"/>
      <c r="BF570" s="357"/>
      <c r="BG570" s="357"/>
      <c r="BH570" s="141" t="s">
        <v>956</v>
      </c>
      <c r="BI570" s="356"/>
      <c r="BJ570" s="356"/>
      <c r="BO570" s="253" t="s">
        <v>5358</v>
      </c>
      <c r="BP570" s="402" t="s">
        <v>5359</v>
      </c>
      <c r="BQ570" s="253" t="s">
        <v>5463</v>
      </c>
      <c r="BR570" s="253"/>
    </row>
    <row r="571" spans="1:70" ht="90" hidden="1" customHeight="1">
      <c r="A571" s="342" t="s">
        <v>2194</v>
      </c>
      <c r="B571" s="253" t="s">
        <v>2198</v>
      </c>
      <c r="C571" s="336">
        <v>44109</v>
      </c>
      <c r="D571" s="283" t="s">
        <v>4308</v>
      </c>
      <c r="E571" s="453" t="s">
        <v>1070</v>
      </c>
      <c r="F571" s="322" t="s">
        <v>8075</v>
      </c>
      <c r="G571" s="322" t="s">
        <v>2108</v>
      </c>
      <c r="H571" s="322" t="s">
        <v>2112</v>
      </c>
      <c r="I571" s="322" t="s">
        <v>2113</v>
      </c>
      <c r="J571" s="432" t="s">
        <v>2114</v>
      </c>
      <c r="K571" s="456">
        <v>1</v>
      </c>
      <c r="L571" s="825">
        <v>44152</v>
      </c>
      <c r="M571" s="825">
        <v>44316</v>
      </c>
      <c r="N571" s="275">
        <f t="shared" si="17"/>
        <v>24</v>
      </c>
      <c r="O571" s="461">
        <v>1</v>
      </c>
      <c r="P571" s="253" t="s">
        <v>800</v>
      </c>
      <c r="Q571" s="253"/>
      <c r="R571" s="44" t="s">
        <v>8096</v>
      </c>
      <c r="S571" s="387">
        <f t="shared" si="16"/>
        <v>256</v>
      </c>
      <c r="T571" s="327"/>
      <c r="U571" s="327"/>
      <c r="V571" s="327" t="s">
        <v>937</v>
      </c>
      <c r="W571" s="327" t="s">
        <v>937</v>
      </c>
      <c r="X571" s="327" t="s">
        <v>937</v>
      </c>
      <c r="Y571" s="327" t="s">
        <v>937</v>
      </c>
      <c r="Z571" s="327" t="s">
        <v>937</v>
      </c>
      <c r="AA571" s="327" t="s">
        <v>937</v>
      </c>
      <c r="AB571" s="327" t="s">
        <v>937</v>
      </c>
      <c r="AC571" s="327" t="s">
        <v>937</v>
      </c>
      <c r="AD571" s="327" t="s">
        <v>937</v>
      </c>
      <c r="AE571" s="327" t="s">
        <v>937</v>
      </c>
      <c r="AF571" s="327" t="s">
        <v>937</v>
      </c>
      <c r="AG571" s="327" t="s">
        <v>937</v>
      </c>
      <c r="AH571" s="327" t="s">
        <v>937</v>
      </c>
      <c r="AI571" s="44" t="s">
        <v>2210</v>
      </c>
      <c r="AJ571" s="44" t="s">
        <v>9281</v>
      </c>
      <c r="AK571" s="44" t="s">
        <v>8097</v>
      </c>
      <c r="AL571" s="44" t="s">
        <v>2679</v>
      </c>
      <c r="AM571" s="44" t="s">
        <v>8098</v>
      </c>
      <c r="AN571" s="44" t="s">
        <v>2622</v>
      </c>
      <c r="AO571" s="44" t="s">
        <v>3802</v>
      </c>
      <c r="AP571" s="44" t="s">
        <v>1153</v>
      </c>
      <c r="AQ571" s="44" t="s">
        <v>3802</v>
      </c>
      <c r="AR571" s="44" t="s">
        <v>1153</v>
      </c>
      <c r="AS571" s="44" t="s">
        <v>3802</v>
      </c>
      <c r="AT571" s="44" t="s">
        <v>1153</v>
      </c>
      <c r="AU571" s="44" t="s">
        <v>3802</v>
      </c>
      <c r="AV571" s="44" t="s">
        <v>1153</v>
      </c>
      <c r="AW571" s="44" t="s">
        <v>3802</v>
      </c>
      <c r="AX571" s="44" t="s">
        <v>1153</v>
      </c>
      <c r="AY571" s="44" t="s">
        <v>3802</v>
      </c>
      <c r="AZ571" s="269" t="s">
        <v>781</v>
      </c>
      <c r="BA571" s="336">
        <v>44389</v>
      </c>
      <c r="BB571" s="269" t="s">
        <v>903</v>
      </c>
      <c r="BC571" s="356"/>
      <c r="BD571" s="357"/>
      <c r="BE571" s="357"/>
      <c r="BF571" s="357"/>
      <c r="BG571" s="357"/>
      <c r="BH571" s="141" t="s">
        <v>956</v>
      </c>
      <c r="BI571" s="356"/>
      <c r="BJ571" s="356"/>
      <c r="BO571" s="253" t="s">
        <v>5358</v>
      </c>
      <c r="BP571" s="402" t="s">
        <v>5359</v>
      </c>
      <c r="BQ571" s="253" t="s">
        <v>5463</v>
      </c>
      <c r="BR571" s="253"/>
    </row>
    <row r="572" spans="1:70" ht="90" hidden="1" customHeight="1">
      <c r="A572" s="342" t="s">
        <v>2195</v>
      </c>
      <c r="B572" s="253" t="s">
        <v>2198</v>
      </c>
      <c r="C572" s="336">
        <v>44109</v>
      </c>
      <c r="D572" s="283" t="s">
        <v>4308</v>
      </c>
      <c r="E572" s="453" t="s">
        <v>1070</v>
      </c>
      <c r="F572" s="322" t="s">
        <v>8075</v>
      </c>
      <c r="G572" s="322" t="s">
        <v>2108</v>
      </c>
      <c r="H572" s="322" t="s">
        <v>2115</v>
      </c>
      <c r="I572" s="322" t="s">
        <v>2116</v>
      </c>
      <c r="J572" s="322" t="s">
        <v>2117</v>
      </c>
      <c r="K572" s="456">
        <v>1</v>
      </c>
      <c r="L572" s="825">
        <v>44152</v>
      </c>
      <c r="M572" s="825">
        <v>44316</v>
      </c>
      <c r="N572" s="275">
        <f t="shared" si="17"/>
        <v>24</v>
      </c>
      <c r="O572" s="455">
        <v>0</v>
      </c>
      <c r="P572" s="253" t="s">
        <v>800</v>
      </c>
      <c r="Q572" s="253"/>
      <c r="R572" s="44" t="s">
        <v>8099</v>
      </c>
      <c r="S572" s="387">
        <f t="shared" si="16"/>
        <v>298</v>
      </c>
      <c r="T572" s="297" t="s">
        <v>937</v>
      </c>
      <c r="U572" s="297" t="s">
        <v>937</v>
      </c>
      <c r="V572" s="327" t="s">
        <v>937</v>
      </c>
      <c r="W572" s="327" t="s">
        <v>937</v>
      </c>
      <c r="X572" s="327" t="s">
        <v>937</v>
      </c>
      <c r="Y572" s="327" t="s">
        <v>937</v>
      </c>
      <c r="Z572" s="327" t="s">
        <v>937</v>
      </c>
      <c r="AA572" s="327" t="s">
        <v>937</v>
      </c>
      <c r="AB572" s="327" t="s">
        <v>937</v>
      </c>
      <c r="AC572" s="327" t="s">
        <v>937</v>
      </c>
      <c r="AD572" s="327" t="s">
        <v>937</v>
      </c>
      <c r="AE572" s="327" t="s">
        <v>937</v>
      </c>
      <c r="AF572" s="327" t="s">
        <v>937</v>
      </c>
      <c r="AG572" s="327" t="s">
        <v>937</v>
      </c>
      <c r="AH572" s="327" t="s">
        <v>937</v>
      </c>
      <c r="AI572" s="44" t="s">
        <v>2210</v>
      </c>
      <c r="AJ572" s="44" t="s">
        <v>9282</v>
      </c>
      <c r="AK572" s="44" t="s">
        <v>8100</v>
      </c>
      <c r="AL572" s="44" t="s">
        <v>2622</v>
      </c>
      <c r="AM572" s="322" t="s">
        <v>8101</v>
      </c>
      <c r="AN572" s="44" t="s">
        <v>2622</v>
      </c>
      <c r="AO572" s="301" t="s">
        <v>3874</v>
      </c>
      <c r="AP572" s="44" t="s">
        <v>1153</v>
      </c>
      <c r="AQ572" s="301" t="s">
        <v>4299</v>
      </c>
      <c r="AR572" s="44" t="s">
        <v>1153</v>
      </c>
      <c r="AS572" s="301" t="s">
        <v>3874</v>
      </c>
      <c r="AT572" s="301" t="s">
        <v>1153</v>
      </c>
      <c r="AU572" s="301" t="s">
        <v>3874</v>
      </c>
      <c r="AV572" s="301" t="s">
        <v>1153</v>
      </c>
      <c r="AW572" s="301" t="s">
        <v>3874</v>
      </c>
      <c r="AX572" s="301" t="s">
        <v>1153</v>
      </c>
      <c r="AY572" s="301" t="s">
        <v>3874</v>
      </c>
      <c r="AZ572" s="269" t="s">
        <v>1330</v>
      </c>
      <c r="BA572" s="336">
        <v>44377</v>
      </c>
      <c r="BB572" s="269" t="s">
        <v>1810</v>
      </c>
      <c r="BC572" s="336">
        <v>44377</v>
      </c>
      <c r="BD572" s="301" t="s">
        <v>2655</v>
      </c>
      <c r="BE572" s="332" t="s">
        <v>9033</v>
      </c>
      <c r="BF572" s="332" t="s">
        <v>1153</v>
      </c>
      <c r="BG572" s="332" t="s">
        <v>1153</v>
      </c>
      <c r="BH572" s="280" t="s">
        <v>4388</v>
      </c>
      <c r="BI572" s="340" t="s">
        <v>1153</v>
      </c>
      <c r="BJ572" s="340" t="s">
        <v>2195</v>
      </c>
      <c r="BO572" s="253" t="s">
        <v>5358</v>
      </c>
      <c r="BP572" s="402" t="s">
        <v>5359</v>
      </c>
      <c r="BQ572" s="253" t="s">
        <v>5463</v>
      </c>
      <c r="BR572" s="253"/>
    </row>
    <row r="573" spans="1:70" ht="90" hidden="1" customHeight="1">
      <c r="A573" s="268" t="s">
        <v>2195</v>
      </c>
      <c r="B573" s="271" t="s">
        <v>2198</v>
      </c>
      <c r="C573" s="283">
        <v>44109</v>
      </c>
      <c r="D573" s="283" t="s">
        <v>4308</v>
      </c>
      <c r="E573" s="453" t="s">
        <v>1070</v>
      </c>
      <c r="F573" s="322" t="s">
        <v>8075</v>
      </c>
      <c r="G573" s="322" t="s">
        <v>2108</v>
      </c>
      <c r="H573" s="322" t="s">
        <v>2115</v>
      </c>
      <c r="I573" s="322" t="s">
        <v>2116</v>
      </c>
      <c r="J573" s="432" t="s">
        <v>2117</v>
      </c>
      <c r="K573" s="460">
        <v>1</v>
      </c>
      <c r="L573" s="837">
        <v>44152</v>
      </c>
      <c r="M573" s="837">
        <v>44530</v>
      </c>
      <c r="N573" s="275">
        <f t="shared" si="17"/>
        <v>2</v>
      </c>
      <c r="O573" s="379">
        <v>0.28000000000000003</v>
      </c>
      <c r="P573" s="253" t="s">
        <v>800</v>
      </c>
      <c r="Q573" s="253"/>
      <c r="R573" s="44" t="s">
        <v>7811</v>
      </c>
      <c r="S573" s="387">
        <f t="shared" si="16"/>
        <v>380</v>
      </c>
      <c r="T573" s="297" t="s">
        <v>937</v>
      </c>
      <c r="U573" s="297" t="s">
        <v>937</v>
      </c>
      <c r="V573" s="327" t="s">
        <v>937</v>
      </c>
      <c r="W573" s="327" t="s">
        <v>937</v>
      </c>
      <c r="X573" s="327" t="s">
        <v>937</v>
      </c>
      <c r="Y573" s="327" t="s">
        <v>937</v>
      </c>
      <c r="Z573" s="327" t="s">
        <v>937</v>
      </c>
      <c r="AA573" s="327" t="s">
        <v>937</v>
      </c>
      <c r="AB573" s="327" t="s">
        <v>937</v>
      </c>
      <c r="AC573" s="327" t="s">
        <v>937</v>
      </c>
      <c r="AD573" s="327" t="s">
        <v>937</v>
      </c>
      <c r="AE573" s="327" t="s">
        <v>937</v>
      </c>
      <c r="AF573" s="327" t="s">
        <v>937</v>
      </c>
      <c r="AG573" s="327" t="s">
        <v>937</v>
      </c>
      <c r="AH573" s="327" t="s">
        <v>937</v>
      </c>
      <c r="AI573" s="44" t="s">
        <v>2210</v>
      </c>
      <c r="AJ573" s="44" t="s">
        <v>9282</v>
      </c>
      <c r="AK573" s="44" t="s">
        <v>8100</v>
      </c>
      <c r="AL573" s="44" t="s">
        <v>9283</v>
      </c>
      <c r="AM573" s="44" t="s">
        <v>8102</v>
      </c>
      <c r="AN573" s="44" t="s">
        <v>4087</v>
      </c>
      <c r="AO573" s="44" t="s">
        <v>8103</v>
      </c>
      <c r="AP573" s="44" t="s">
        <v>1153</v>
      </c>
      <c r="AQ573" s="44" t="s">
        <v>7707</v>
      </c>
      <c r="AR573" s="44" t="s">
        <v>1153</v>
      </c>
      <c r="AS573" s="44" t="s">
        <v>4305</v>
      </c>
      <c r="AT573" s="44" t="s">
        <v>1153</v>
      </c>
      <c r="AU573" s="44" t="s">
        <v>4305</v>
      </c>
      <c r="AV573" s="44" t="s">
        <v>1153</v>
      </c>
      <c r="AW573" s="44" t="s">
        <v>4305</v>
      </c>
      <c r="AX573" s="44" t="s">
        <v>1153</v>
      </c>
      <c r="AY573" s="44" t="s">
        <v>4305</v>
      </c>
      <c r="AZ573" s="269" t="s">
        <v>1330</v>
      </c>
      <c r="BA573" s="336">
        <v>44529</v>
      </c>
      <c r="BB573" s="269" t="s">
        <v>1810</v>
      </c>
      <c r="BC573" s="336">
        <v>44529</v>
      </c>
      <c r="BD573" s="301" t="s">
        <v>4178</v>
      </c>
      <c r="BE573" s="332" t="s">
        <v>5207</v>
      </c>
      <c r="BF573" s="332" t="s">
        <v>1153</v>
      </c>
      <c r="BG573" s="332" t="s">
        <v>1153</v>
      </c>
      <c r="BH573" s="280" t="s">
        <v>4388</v>
      </c>
      <c r="BI573" s="340" t="s">
        <v>1153</v>
      </c>
      <c r="BJ573" s="340" t="s">
        <v>2195</v>
      </c>
      <c r="BO573" s="384" t="s">
        <v>5358</v>
      </c>
      <c r="BP573" s="416" t="s">
        <v>5359</v>
      </c>
      <c r="BQ573" s="384" t="s">
        <v>5463</v>
      </c>
      <c r="BR573" s="253"/>
    </row>
    <row r="574" spans="1:70" ht="90" customHeight="1">
      <c r="A574" s="342" t="s">
        <v>2195</v>
      </c>
      <c r="B574" s="253" t="s">
        <v>2198</v>
      </c>
      <c r="C574" s="336">
        <v>44109</v>
      </c>
      <c r="D574" s="336" t="s">
        <v>4308</v>
      </c>
      <c r="E574" s="457" t="s">
        <v>1070</v>
      </c>
      <c r="F574" s="325" t="s">
        <v>8104</v>
      </c>
      <c r="G574" s="44" t="s">
        <v>2108</v>
      </c>
      <c r="H574" s="44" t="s">
        <v>2115</v>
      </c>
      <c r="I574" s="325" t="s">
        <v>2116</v>
      </c>
      <c r="J574" s="432" t="s">
        <v>2117</v>
      </c>
      <c r="K574" s="460">
        <v>1</v>
      </c>
      <c r="L574" s="837">
        <v>44152</v>
      </c>
      <c r="M574" s="837">
        <v>44925</v>
      </c>
      <c r="N574" s="275">
        <f t="shared" si="17"/>
        <v>7</v>
      </c>
      <c r="O574" s="354">
        <v>1</v>
      </c>
      <c r="P574" s="253" t="s">
        <v>800</v>
      </c>
      <c r="Q574" s="253"/>
      <c r="R574" s="44" t="s">
        <v>8814</v>
      </c>
      <c r="S574" s="387">
        <f t="shared" si="16"/>
        <v>283</v>
      </c>
      <c r="T574" s="327" t="s">
        <v>937</v>
      </c>
      <c r="U574" s="327" t="s">
        <v>937</v>
      </c>
      <c r="V574" s="327" t="s">
        <v>937</v>
      </c>
      <c r="W574" s="327" t="s">
        <v>937</v>
      </c>
      <c r="X574" s="327" t="s">
        <v>937</v>
      </c>
      <c r="Y574" s="327" t="s">
        <v>937</v>
      </c>
      <c r="Z574" s="327" t="s">
        <v>937</v>
      </c>
      <c r="AA574" s="327" t="s">
        <v>937</v>
      </c>
      <c r="AB574" s="327" t="s">
        <v>937</v>
      </c>
      <c r="AC574" s="327" t="s">
        <v>937</v>
      </c>
      <c r="AD574" s="327" t="s">
        <v>937</v>
      </c>
      <c r="AE574" s="327" t="s">
        <v>937</v>
      </c>
      <c r="AF574" s="327" t="s">
        <v>937</v>
      </c>
      <c r="AG574" s="327" t="s">
        <v>937</v>
      </c>
      <c r="AH574" s="327" t="s">
        <v>937</v>
      </c>
      <c r="AI574" s="44" t="s">
        <v>2210</v>
      </c>
      <c r="AJ574" s="44" t="s">
        <v>9282</v>
      </c>
      <c r="AK574" s="44" t="s">
        <v>8100</v>
      </c>
      <c r="AL574" s="44" t="s">
        <v>9283</v>
      </c>
      <c r="AM574" s="44" t="s">
        <v>8102</v>
      </c>
      <c r="AN574" s="44" t="s">
        <v>4087</v>
      </c>
      <c r="AO574" s="44" t="s">
        <v>8103</v>
      </c>
      <c r="AP574" s="44" t="s">
        <v>9284</v>
      </c>
      <c r="AQ574" s="44" t="s">
        <v>9285</v>
      </c>
      <c r="AR574" s="44" t="s">
        <v>4316</v>
      </c>
      <c r="AS574" s="44" t="s">
        <v>8105</v>
      </c>
      <c r="AT574" s="273" t="s">
        <v>5059</v>
      </c>
      <c r="AU574" s="44" t="s">
        <v>8106</v>
      </c>
      <c r="AV574" s="44" t="s">
        <v>9286</v>
      </c>
      <c r="AW574" s="44" t="s">
        <v>8107</v>
      </c>
      <c r="AX574" s="44" t="s">
        <v>8807</v>
      </c>
      <c r="AY574" s="44" t="s">
        <v>8810</v>
      </c>
      <c r="AZ574" s="269" t="s">
        <v>781</v>
      </c>
      <c r="BA574" s="336">
        <v>44949</v>
      </c>
      <c r="BB574" s="269" t="s">
        <v>903</v>
      </c>
      <c r="BC574" s="356"/>
      <c r="BD574" s="357"/>
      <c r="BE574" s="357"/>
      <c r="BF574" s="357"/>
      <c r="BG574" s="357"/>
      <c r="BH574" s="141" t="s">
        <v>956</v>
      </c>
      <c r="BI574" s="356"/>
      <c r="BJ574" s="356"/>
      <c r="BO574" s="384" t="s">
        <v>5358</v>
      </c>
      <c r="BP574" s="416" t="s">
        <v>5359</v>
      </c>
      <c r="BQ574" s="384" t="s">
        <v>5463</v>
      </c>
      <c r="BR574" s="253"/>
    </row>
    <row r="575" spans="1:70" ht="90" hidden="1" customHeight="1">
      <c r="A575" s="342" t="s">
        <v>2196</v>
      </c>
      <c r="B575" s="253" t="s">
        <v>2198</v>
      </c>
      <c r="C575" s="336">
        <v>44109</v>
      </c>
      <c r="D575" s="283" t="s">
        <v>4308</v>
      </c>
      <c r="E575" s="453" t="s">
        <v>1070</v>
      </c>
      <c r="F575" s="322" t="s">
        <v>8075</v>
      </c>
      <c r="G575" s="322" t="s">
        <v>2108</v>
      </c>
      <c r="H575" s="322" t="s">
        <v>2118</v>
      </c>
      <c r="I575" s="322" t="s">
        <v>2119</v>
      </c>
      <c r="J575" s="322" t="s">
        <v>2120</v>
      </c>
      <c r="K575" s="456">
        <v>1</v>
      </c>
      <c r="L575" s="825">
        <v>44152</v>
      </c>
      <c r="M575" s="825">
        <v>44316</v>
      </c>
      <c r="N575" s="275">
        <f t="shared" si="17"/>
        <v>24</v>
      </c>
      <c r="O575" s="455">
        <v>0</v>
      </c>
      <c r="P575" s="253" t="s">
        <v>800</v>
      </c>
      <c r="Q575" s="253"/>
      <c r="R575" s="44" t="s">
        <v>8108</v>
      </c>
      <c r="S575" s="387">
        <f t="shared" si="16"/>
        <v>298</v>
      </c>
      <c r="T575" s="297" t="s">
        <v>937</v>
      </c>
      <c r="U575" s="297" t="s">
        <v>937</v>
      </c>
      <c r="V575" s="327" t="s">
        <v>937</v>
      </c>
      <c r="W575" s="327" t="s">
        <v>937</v>
      </c>
      <c r="X575" s="327" t="s">
        <v>937</v>
      </c>
      <c r="Y575" s="327" t="s">
        <v>937</v>
      </c>
      <c r="Z575" s="327" t="s">
        <v>937</v>
      </c>
      <c r="AA575" s="327" t="s">
        <v>937</v>
      </c>
      <c r="AB575" s="327" t="s">
        <v>937</v>
      </c>
      <c r="AC575" s="327" t="s">
        <v>937</v>
      </c>
      <c r="AD575" s="327" t="s">
        <v>937</v>
      </c>
      <c r="AE575" s="327" t="s">
        <v>937</v>
      </c>
      <c r="AF575" s="327" t="s">
        <v>937</v>
      </c>
      <c r="AG575" s="327" t="s">
        <v>937</v>
      </c>
      <c r="AH575" s="327" t="s">
        <v>937</v>
      </c>
      <c r="AI575" s="44" t="s">
        <v>2210</v>
      </c>
      <c r="AJ575" s="44" t="s">
        <v>2291</v>
      </c>
      <c r="AK575" s="44" t="s">
        <v>8109</v>
      </c>
      <c r="AL575" s="44" t="s">
        <v>2622</v>
      </c>
      <c r="AM575" s="322" t="s">
        <v>8110</v>
      </c>
      <c r="AN575" s="44" t="s">
        <v>2622</v>
      </c>
      <c r="AO575" s="301" t="s">
        <v>3874</v>
      </c>
      <c r="AP575" s="44" t="s">
        <v>1153</v>
      </c>
      <c r="AQ575" s="301" t="s">
        <v>4299</v>
      </c>
      <c r="AR575" s="44" t="s">
        <v>1153</v>
      </c>
      <c r="AS575" s="301" t="s">
        <v>3874</v>
      </c>
      <c r="AT575" s="301" t="s">
        <v>1153</v>
      </c>
      <c r="AU575" s="301" t="s">
        <v>3874</v>
      </c>
      <c r="AV575" s="301" t="s">
        <v>1153</v>
      </c>
      <c r="AW575" s="301" t="s">
        <v>3874</v>
      </c>
      <c r="AX575" s="301" t="s">
        <v>1153</v>
      </c>
      <c r="AY575" s="301" t="s">
        <v>3874</v>
      </c>
      <c r="AZ575" s="269" t="s">
        <v>1330</v>
      </c>
      <c r="BA575" s="336">
        <v>44377</v>
      </c>
      <c r="BB575" s="269" t="s">
        <v>1810</v>
      </c>
      <c r="BC575" s="336">
        <v>44377</v>
      </c>
      <c r="BD575" s="301" t="s">
        <v>2655</v>
      </c>
      <c r="BE575" s="332" t="s">
        <v>9033</v>
      </c>
      <c r="BF575" s="332" t="s">
        <v>1153</v>
      </c>
      <c r="BG575" s="332" t="s">
        <v>1153</v>
      </c>
      <c r="BH575" s="280" t="s">
        <v>4388</v>
      </c>
      <c r="BI575" s="340" t="s">
        <v>1153</v>
      </c>
      <c r="BJ575" s="340" t="s">
        <v>2196</v>
      </c>
      <c r="BO575" s="384" t="s">
        <v>5358</v>
      </c>
      <c r="BP575" s="416" t="s">
        <v>5359</v>
      </c>
      <c r="BQ575" s="384" t="s">
        <v>5463</v>
      </c>
      <c r="BR575" s="384"/>
    </row>
    <row r="576" spans="1:70" ht="90" hidden="1" customHeight="1">
      <c r="A576" s="268" t="s">
        <v>2196</v>
      </c>
      <c r="B576" s="271" t="s">
        <v>2198</v>
      </c>
      <c r="C576" s="283">
        <v>44109</v>
      </c>
      <c r="D576" s="283" t="s">
        <v>4308</v>
      </c>
      <c r="E576" s="453" t="s">
        <v>1070</v>
      </c>
      <c r="F576" s="322" t="s">
        <v>8075</v>
      </c>
      <c r="G576" s="322" t="s">
        <v>2108</v>
      </c>
      <c r="H576" s="322" t="s">
        <v>2118</v>
      </c>
      <c r="I576" s="322" t="s">
        <v>2119</v>
      </c>
      <c r="J576" s="432" t="s">
        <v>2120</v>
      </c>
      <c r="K576" s="460">
        <v>1</v>
      </c>
      <c r="L576" s="837">
        <v>44152</v>
      </c>
      <c r="M576" s="837">
        <v>44560</v>
      </c>
      <c r="N576" s="275">
        <f t="shared" si="17"/>
        <v>7</v>
      </c>
      <c r="O576" s="379">
        <v>0.2</v>
      </c>
      <c r="P576" s="253" t="s">
        <v>800</v>
      </c>
      <c r="Q576" s="253"/>
      <c r="R576" s="44" t="s">
        <v>7811</v>
      </c>
      <c r="S576" s="387">
        <f t="shared" si="16"/>
        <v>380</v>
      </c>
      <c r="T576" s="297" t="s">
        <v>937</v>
      </c>
      <c r="U576" s="297" t="s">
        <v>937</v>
      </c>
      <c r="V576" s="327" t="s">
        <v>937</v>
      </c>
      <c r="W576" s="327" t="s">
        <v>937</v>
      </c>
      <c r="X576" s="327" t="s">
        <v>937</v>
      </c>
      <c r="Y576" s="327" t="s">
        <v>937</v>
      </c>
      <c r="Z576" s="327" t="s">
        <v>937</v>
      </c>
      <c r="AA576" s="327" t="s">
        <v>937</v>
      </c>
      <c r="AB576" s="327" t="s">
        <v>937</v>
      </c>
      <c r="AC576" s="327" t="s">
        <v>937</v>
      </c>
      <c r="AD576" s="327" t="s">
        <v>937</v>
      </c>
      <c r="AE576" s="327" t="s">
        <v>937</v>
      </c>
      <c r="AF576" s="327" t="s">
        <v>937</v>
      </c>
      <c r="AG576" s="327" t="s">
        <v>937</v>
      </c>
      <c r="AH576" s="327" t="s">
        <v>937</v>
      </c>
      <c r="AI576" s="44" t="s">
        <v>2210</v>
      </c>
      <c r="AJ576" s="44" t="s">
        <v>2291</v>
      </c>
      <c r="AK576" s="44" t="s">
        <v>8111</v>
      </c>
      <c r="AL576" s="44" t="s">
        <v>2680</v>
      </c>
      <c r="AM576" s="44" t="s">
        <v>8112</v>
      </c>
      <c r="AN576" s="44" t="s">
        <v>4088</v>
      </c>
      <c r="AO576" s="44" t="s">
        <v>8113</v>
      </c>
      <c r="AP576" s="44" t="s">
        <v>1153</v>
      </c>
      <c r="AQ576" s="44" t="s">
        <v>7707</v>
      </c>
      <c r="AR576" s="44" t="s">
        <v>1153</v>
      </c>
      <c r="AS576" s="44" t="s">
        <v>4305</v>
      </c>
      <c r="AT576" s="44" t="s">
        <v>1153</v>
      </c>
      <c r="AU576" s="44" t="s">
        <v>4305</v>
      </c>
      <c r="AV576" s="44" t="s">
        <v>1153</v>
      </c>
      <c r="AW576" s="44" t="s">
        <v>4305</v>
      </c>
      <c r="AX576" s="44" t="s">
        <v>1153</v>
      </c>
      <c r="AY576" s="44" t="s">
        <v>4305</v>
      </c>
      <c r="AZ576" s="269" t="s">
        <v>1330</v>
      </c>
      <c r="BA576" s="336">
        <v>44529</v>
      </c>
      <c r="BB576" s="269" t="s">
        <v>1810</v>
      </c>
      <c r="BC576" s="336">
        <v>44529</v>
      </c>
      <c r="BD576" s="301" t="s">
        <v>4178</v>
      </c>
      <c r="BE576" s="332" t="s">
        <v>5207</v>
      </c>
      <c r="BF576" s="332" t="s">
        <v>1153</v>
      </c>
      <c r="BG576" s="332" t="s">
        <v>1153</v>
      </c>
      <c r="BH576" s="280" t="s">
        <v>4388</v>
      </c>
      <c r="BI576" s="340" t="s">
        <v>1153</v>
      </c>
      <c r="BJ576" s="340" t="s">
        <v>2196</v>
      </c>
      <c r="BO576" s="384" t="s">
        <v>5358</v>
      </c>
      <c r="BP576" s="416" t="s">
        <v>5359</v>
      </c>
      <c r="BQ576" s="384" t="s">
        <v>5463</v>
      </c>
      <c r="BR576" s="253"/>
    </row>
    <row r="577" spans="1:70" ht="90" customHeight="1">
      <c r="A577" s="342" t="s">
        <v>2196</v>
      </c>
      <c r="B577" s="253" t="s">
        <v>2198</v>
      </c>
      <c r="C577" s="336">
        <v>44109</v>
      </c>
      <c r="D577" s="336" t="s">
        <v>4308</v>
      </c>
      <c r="E577" s="457" t="s">
        <v>1070</v>
      </c>
      <c r="F577" s="325" t="s">
        <v>8104</v>
      </c>
      <c r="G577" s="325" t="s">
        <v>2108</v>
      </c>
      <c r="H577" s="325" t="s">
        <v>2118</v>
      </c>
      <c r="I577" s="325" t="s">
        <v>2119</v>
      </c>
      <c r="J577" s="432" t="s">
        <v>2120</v>
      </c>
      <c r="K577" s="460">
        <v>1</v>
      </c>
      <c r="L577" s="837">
        <v>44152</v>
      </c>
      <c r="M577" s="837">
        <v>44925</v>
      </c>
      <c r="N577" s="275">
        <f t="shared" si="17"/>
        <v>7</v>
      </c>
      <c r="O577" s="354">
        <v>1</v>
      </c>
      <c r="P577" s="253" t="s">
        <v>800</v>
      </c>
      <c r="Q577" s="253"/>
      <c r="R577" s="44" t="s">
        <v>9504</v>
      </c>
      <c r="S577" s="387">
        <f t="shared" si="16"/>
        <v>238</v>
      </c>
      <c r="T577" s="297" t="s">
        <v>937</v>
      </c>
      <c r="U577" s="297" t="s">
        <v>937</v>
      </c>
      <c r="V577" s="327" t="s">
        <v>937</v>
      </c>
      <c r="W577" s="327" t="s">
        <v>937</v>
      </c>
      <c r="X577" s="327" t="s">
        <v>937</v>
      </c>
      <c r="Y577" s="327" t="s">
        <v>937</v>
      </c>
      <c r="Z577" s="327" t="s">
        <v>937</v>
      </c>
      <c r="AA577" s="327" t="s">
        <v>937</v>
      </c>
      <c r="AB577" s="327" t="s">
        <v>937</v>
      </c>
      <c r="AC577" s="327" t="s">
        <v>937</v>
      </c>
      <c r="AD577" s="327" t="s">
        <v>937</v>
      </c>
      <c r="AE577" s="327" t="s">
        <v>937</v>
      </c>
      <c r="AF577" s="327" t="s">
        <v>937</v>
      </c>
      <c r="AG577" s="327" t="s">
        <v>937</v>
      </c>
      <c r="AH577" s="327" t="s">
        <v>937</v>
      </c>
      <c r="AI577" s="44" t="s">
        <v>2210</v>
      </c>
      <c r="AJ577" s="44" t="s">
        <v>2291</v>
      </c>
      <c r="AK577" s="44" t="s">
        <v>8111</v>
      </c>
      <c r="AL577" s="44" t="s">
        <v>2680</v>
      </c>
      <c r="AM577" s="44" t="s">
        <v>8112</v>
      </c>
      <c r="AN577" s="44" t="s">
        <v>4088</v>
      </c>
      <c r="AO577" s="44" t="s">
        <v>8113</v>
      </c>
      <c r="AP577" s="44" t="s">
        <v>4199</v>
      </c>
      <c r="AQ577" s="44" t="s">
        <v>9287</v>
      </c>
      <c r="AR577" s="44" t="s">
        <v>9288</v>
      </c>
      <c r="AS577" s="44" t="s">
        <v>8114</v>
      </c>
      <c r="AT577" s="273" t="s">
        <v>8115</v>
      </c>
      <c r="AU577" s="44" t="s">
        <v>8116</v>
      </c>
      <c r="AV577" s="44" t="s">
        <v>5601</v>
      </c>
      <c r="AW577" s="44" t="s">
        <v>8117</v>
      </c>
      <c r="AX577" s="44" t="s">
        <v>6448</v>
      </c>
      <c r="AY577" s="44" t="s">
        <v>9509</v>
      </c>
      <c r="AZ577" s="269" t="s">
        <v>781</v>
      </c>
      <c r="BA577" s="336">
        <v>44952</v>
      </c>
      <c r="BB577" s="269" t="s">
        <v>903</v>
      </c>
      <c r="BC577" s="356"/>
      <c r="BD577" s="357"/>
      <c r="BE577" s="357"/>
      <c r="BF577" s="357"/>
      <c r="BG577" s="357"/>
      <c r="BH577" s="141" t="s">
        <v>956</v>
      </c>
      <c r="BI577" s="356"/>
      <c r="BJ577" s="356"/>
      <c r="BO577" s="384" t="s">
        <v>5358</v>
      </c>
      <c r="BP577" s="416" t="s">
        <v>5359</v>
      </c>
      <c r="BQ577" s="384" t="s">
        <v>5463</v>
      </c>
      <c r="BR577" s="253"/>
    </row>
    <row r="578" spans="1:70" ht="90" hidden="1" customHeight="1">
      <c r="A578" s="342" t="s">
        <v>2197</v>
      </c>
      <c r="B578" s="253" t="s">
        <v>2198</v>
      </c>
      <c r="C578" s="336">
        <v>44109</v>
      </c>
      <c r="D578" s="283" t="s">
        <v>4308</v>
      </c>
      <c r="E578" s="453" t="s">
        <v>1070</v>
      </c>
      <c r="F578" s="322" t="s">
        <v>8075</v>
      </c>
      <c r="G578" s="322" t="s">
        <v>2108</v>
      </c>
      <c r="H578" s="322" t="s">
        <v>2121</v>
      </c>
      <c r="I578" s="322" t="s">
        <v>2122</v>
      </c>
      <c r="J578" s="322" t="s">
        <v>2123</v>
      </c>
      <c r="K578" s="454">
        <v>20</v>
      </c>
      <c r="L578" s="825">
        <v>44152</v>
      </c>
      <c r="M578" s="825">
        <v>44407</v>
      </c>
      <c r="N578" s="275">
        <f t="shared" si="17"/>
        <v>37</v>
      </c>
      <c r="O578" s="455">
        <v>0</v>
      </c>
      <c r="P578" s="253" t="s">
        <v>800</v>
      </c>
      <c r="Q578" s="253"/>
      <c r="R578" s="44" t="s">
        <v>8118</v>
      </c>
      <c r="S578" s="387">
        <f t="shared" si="16"/>
        <v>298</v>
      </c>
      <c r="T578" s="297" t="s">
        <v>937</v>
      </c>
      <c r="U578" s="297" t="s">
        <v>937</v>
      </c>
      <c r="V578" s="327" t="s">
        <v>937</v>
      </c>
      <c r="W578" s="327" t="s">
        <v>937</v>
      </c>
      <c r="X578" s="327" t="s">
        <v>937</v>
      </c>
      <c r="Y578" s="327" t="s">
        <v>937</v>
      </c>
      <c r="Z578" s="327" t="s">
        <v>937</v>
      </c>
      <c r="AA578" s="327" t="s">
        <v>937</v>
      </c>
      <c r="AB578" s="327" t="s">
        <v>937</v>
      </c>
      <c r="AC578" s="327" t="s">
        <v>937</v>
      </c>
      <c r="AD578" s="327" t="s">
        <v>937</v>
      </c>
      <c r="AE578" s="327" t="s">
        <v>937</v>
      </c>
      <c r="AF578" s="327" t="s">
        <v>937</v>
      </c>
      <c r="AG578" s="327" t="s">
        <v>937</v>
      </c>
      <c r="AH578" s="327" t="s">
        <v>937</v>
      </c>
      <c r="AI578" s="44" t="s">
        <v>2210</v>
      </c>
      <c r="AJ578" s="44" t="s">
        <v>9289</v>
      </c>
      <c r="AK578" s="44" t="s">
        <v>8119</v>
      </c>
      <c r="AL578" s="44" t="s">
        <v>2681</v>
      </c>
      <c r="AM578" s="273" t="s">
        <v>8120</v>
      </c>
      <c r="AN578" s="44" t="s">
        <v>2622</v>
      </c>
      <c r="AO578" s="301" t="s">
        <v>3874</v>
      </c>
      <c r="AP578" s="44" t="s">
        <v>1153</v>
      </c>
      <c r="AQ578" s="301" t="s">
        <v>4299</v>
      </c>
      <c r="AR578" s="44" t="s">
        <v>1153</v>
      </c>
      <c r="AS578" s="301" t="s">
        <v>3874</v>
      </c>
      <c r="AT578" s="301" t="s">
        <v>1153</v>
      </c>
      <c r="AU578" s="301" t="s">
        <v>3874</v>
      </c>
      <c r="AV578" s="301" t="s">
        <v>1153</v>
      </c>
      <c r="AW578" s="301" t="s">
        <v>3874</v>
      </c>
      <c r="AX578" s="301" t="s">
        <v>1153</v>
      </c>
      <c r="AY578" s="301" t="s">
        <v>3874</v>
      </c>
      <c r="AZ578" s="345" t="s">
        <v>1330</v>
      </c>
      <c r="BA578" s="336">
        <v>44377</v>
      </c>
      <c r="BB578" s="269" t="s">
        <v>1810</v>
      </c>
      <c r="BC578" s="336">
        <v>44377</v>
      </c>
      <c r="BD578" s="301" t="s">
        <v>2655</v>
      </c>
      <c r="BE578" s="332" t="s">
        <v>9033</v>
      </c>
      <c r="BF578" s="332" t="s">
        <v>1153</v>
      </c>
      <c r="BG578" s="332" t="s">
        <v>1153</v>
      </c>
      <c r="BH578" s="280" t="s">
        <v>4388</v>
      </c>
      <c r="BI578" s="340" t="s">
        <v>1153</v>
      </c>
      <c r="BJ578" s="340" t="s">
        <v>2197</v>
      </c>
      <c r="BO578" s="384" t="s">
        <v>5358</v>
      </c>
      <c r="BP578" s="416" t="s">
        <v>5359</v>
      </c>
      <c r="BQ578" s="384" t="s">
        <v>5463</v>
      </c>
      <c r="BR578" s="384"/>
    </row>
    <row r="579" spans="1:70" ht="90" hidden="1" customHeight="1">
      <c r="A579" s="268" t="s">
        <v>2197</v>
      </c>
      <c r="B579" s="271" t="s">
        <v>2198</v>
      </c>
      <c r="C579" s="283">
        <v>44109</v>
      </c>
      <c r="D579" s="283" t="s">
        <v>4308</v>
      </c>
      <c r="E579" s="453" t="s">
        <v>1070</v>
      </c>
      <c r="F579" s="322" t="s">
        <v>8075</v>
      </c>
      <c r="G579" s="322" t="s">
        <v>2108</v>
      </c>
      <c r="H579" s="322" t="s">
        <v>2121</v>
      </c>
      <c r="I579" s="322" t="s">
        <v>2122</v>
      </c>
      <c r="J579" s="432" t="s">
        <v>2123</v>
      </c>
      <c r="K579" s="454">
        <v>20</v>
      </c>
      <c r="L579" s="837">
        <v>44152</v>
      </c>
      <c r="M579" s="837">
        <v>44560</v>
      </c>
      <c r="N579" s="275">
        <f t="shared" si="17"/>
        <v>7</v>
      </c>
      <c r="O579" s="346">
        <v>6</v>
      </c>
      <c r="P579" s="253" t="s">
        <v>800</v>
      </c>
      <c r="Q579" s="253"/>
      <c r="R579" s="44" t="s">
        <v>7811</v>
      </c>
      <c r="S579" s="387">
        <f t="shared" ref="S579:S642" si="18">LEN(R579)</f>
        <v>380</v>
      </c>
      <c r="T579" s="297" t="s">
        <v>937</v>
      </c>
      <c r="U579" s="297" t="s">
        <v>937</v>
      </c>
      <c r="V579" s="327" t="s">
        <v>937</v>
      </c>
      <c r="W579" s="327" t="s">
        <v>937</v>
      </c>
      <c r="X579" s="327" t="s">
        <v>937</v>
      </c>
      <c r="Y579" s="327" t="s">
        <v>937</v>
      </c>
      <c r="Z579" s="327" t="s">
        <v>937</v>
      </c>
      <c r="AA579" s="327" t="s">
        <v>937</v>
      </c>
      <c r="AB579" s="327" t="s">
        <v>937</v>
      </c>
      <c r="AC579" s="327" t="s">
        <v>937</v>
      </c>
      <c r="AD579" s="327" t="s">
        <v>937</v>
      </c>
      <c r="AE579" s="327" t="s">
        <v>937</v>
      </c>
      <c r="AF579" s="327" t="s">
        <v>937</v>
      </c>
      <c r="AG579" s="327" t="s">
        <v>937</v>
      </c>
      <c r="AH579" s="327" t="s">
        <v>937</v>
      </c>
      <c r="AI579" s="44" t="s">
        <v>2210</v>
      </c>
      <c r="AJ579" s="44" t="s">
        <v>9289</v>
      </c>
      <c r="AK579" s="44" t="s">
        <v>8121</v>
      </c>
      <c r="AL579" s="44" t="s">
        <v>2681</v>
      </c>
      <c r="AM579" s="44" t="s">
        <v>8122</v>
      </c>
      <c r="AN579" s="44" t="s">
        <v>9290</v>
      </c>
      <c r="AO579" s="44" t="s">
        <v>8123</v>
      </c>
      <c r="AP579" s="44" t="s">
        <v>1153</v>
      </c>
      <c r="AQ579" s="44" t="s">
        <v>7707</v>
      </c>
      <c r="AR579" s="44" t="s">
        <v>1153</v>
      </c>
      <c r="AS579" s="44" t="s">
        <v>4305</v>
      </c>
      <c r="AT579" s="44" t="s">
        <v>1153</v>
      </c>
      <c r="AU579" s="44" t="s">
        <v>4305</v>
      </c>
      <c r="AV579" s="44" t="s">
        <v>1153</v>
      </c>
      <c r="AW579" s="44" t="s">
        <v>4305</v>
      </c>
      <c r="AX579" s="44" t="s">
        <v>1153</v>
      </c>
      <c r="AY579" s="44" t="s">
        <v>4305</v>
      </c>
      <c r="AZ579" s="345" t="s">
        <v>1330</v>
      </c>
      <c r="BA579" s="336">
        <v>44529</v>
      </c>
      <c r="BB579" s="269" t="s">
        <v>1810</v>
      </c>
      <c r="BC579" s="336">
        <v>44529</v>
      </c>
      <c r="BD579" s="301" t="s">
        <v>4178</v>
      </c>
      <c r="BE579" s="332" t="s">
        <v>5207</v>
      </c>
      <c r="BF579" s="332" t="s">
        <v>1153</v>
      </c>
      <c r="BG579" s="332" t="s">
        <v>1153</v>
      </c>
      <c r="BH579" s="280" t="s">
        <v>4388</v>
      </c>
      <c r="BI579" s="340" t="s">
        <v>1153</v>
      </c>
      <c r="BJ579" s="340" t="s">
        <v>2197</v>
      </c>
      <c r="BO579" s="384" t="s">
        <v>5358</v>
      </c>
      <c r="BP579" s="416" t="s">
        <v>5359</v>
      </c>
      <c r="BQ579" s="384" t="s">
        <v>5463</v>
      </c>
      <c r="BR579" s="253"/>
    </row>
    <row r="580" spans="1:70" ht="90" customHeight="1">
      <c r="A580" s="342" t="s">
        <v>2197</v>
      </c>
      <c r="B580" s="253" t="s">
        <v>2198</v>
      </c>
      <c r="C580" s="336">
        <v>44109</v>
      </c>
      <c r="D580" s="336" t="s">
        <v>4308</v>
      </c>
      <c r="E580" s="457" t="s">
        <v>1070</v>
      </c>
      <c r="F580" s="325" t="s">
        <v>8104</v>
      </c>
      <c r="G580" s="325" t="s">
        <v>2108</v>
      </c>
      <c r="H580" s="325" t="s">
        <v>2121</v>
      </c>
      <c r="I580" s="325" t="s">
        <v>2122</v>
      </c>
      <c r="J580" s="432" t="s">
        <v>2123</v>
      </c>
      <c r="K580" s="454">
        <v>20</v>
      </c>
      <c r="L580" s="837">
        <v>44152</v>
      </c>
      <c r="M580" s="837">
        <v>44925</v>
      </c>
      <c r="N580" s="275">
        <f t="shared" ref="N580:N643" si="19">+WEEKNUM(M580-L580)</f>
        <v>7</v>
      </c>
      <c r="O580" s="343">
        <v>20</v>
      </c>
      <c r="P580" s="253" t="s">
        <v>800</v>
      </c>
      <c r="Q580" s="253"/>
      <c r="R580" s="44" t="s">
        <v>9525</v>
      </c>
      <c r="S580" s="387">
        <f t="shared" si="18"/>
        <v>225</v>
      </c>
      <c r="T580" s="297" t="s">
        <v>937</v>
      </c>
      <c r="U580" s="297" t="s">
        <v>937</v>
      </c>
      <c r="V580" s="327" t="s">
        <v>937</v>
      </c>
      <c r="W580" s="327" t="s">
        <v>937</v>
      </c>
      <c r="X580" s="327" t="s">
        <v>937</v>
      </c>
      <c r="Y580" s="327" t="s">
        <v>937</v>
      </c>
      <c r="Z580" s="327" t="s">
        <v>937</v>
      </c>
      <c r="AA580" s="327" t="s">
        <v>937</v>
      </c>
      <c r="AB580" s="327" t="s">
        <v>937</v>
      </c>
      <c r="AC580" s="327" t="s">
        <v>937</v>
      </c>
      <c r="AD580" s="327" t="s">
        <v>937</v>
      </c>
      <c r="AE580" s="327" t="s">
        <v>937</v>
      </c>
      <c r="AF580" s="327" t="s">
        <v>937</v>
      </c>
      <c r="AG580" s="327" t="s">
        <v>937</v>
      </c>
      <c r="AH580" s="327" t="s">
        <v>937</v>
      </c>
      <c r="AI580" s="44" t="s">
        <v>2210</v>
      </c>
      <c r="AJ580" s="44" t="s">
        <v>9289</v>
      </c>
      <c r="AK580" s="44" t="s">
        <v>8121</v>
      </c>
      <c r="AL580" s="44" t="s">
        <v>2681</v>
      </c>
      <c r="AM580" s="44" t="s">
        <v>8122</v>
      </c>
      <c r="AN580" s="44" t="s">
        <v>9290</v>
      </c>
      <c r="AO580" s="44" t="s">
        <v>8123</v>
      </c>
      <c r="AP580" s="44" t="s">
        <v>4200</v>
      </c>
      <c r="AQ580" s="334" t="s">
        <v>8124</v>
      </c>
      <c r="AR580" s="44" t="s">
        <v>9291</v>
      </c>
      <c r="AS580" s="334" t="s">
        <v>8125</v>
      </c>
      <c r="AT580" s="273" t="s">
        <v>9292</v>
      </c>
      <c r="AU580" s="334" t="s">
        <v>8126</v>
      </c>
      <c r="AV580" s="44" t="s">
        <v>9293</v>
      </c>
      <c r="AW580" s="334" t="s">
        <v>8127</v>
      </c>
      <c r="AX580" s="44" t="s">
        <v>9294</v>
      </c>
      <c r="AY580" s="334" t="s">
        <v>9526</v>
      </c>
      <c r="AZ580" s="269" t="s">
        <v>781</v>
      </c>
      <c r="BA580" s="336">
        <v>44953</v>
      </c>
      <c r="BB580" s="269" t="s">
        <v>903</v>
      </c>
      <c r="BC580" s="356"/>
      <c r="BD580" s="357"/>
      <c r="BE580" s="357"/>
      <c r="BF580" s="357"/>
      <c r="BG580" s="357"/>
      <c r="BH580" s="141" t="s">
        <v>956</v>
      </c>
      <c r="BI580" s="356"/>
      <c r="BJ580" s="356"/>
      <c r="BO580" s="384" t="s">
        <v>5358</v>
      </c>
      <c r="BP580" s="416" t="s">
        <v>5359</v>
      </c>
      <c r="BQ580" s="384" t="s">
        <v>5463</v>
      </c>
      <c r="BR580" s="253"/>
    </row>
    <row r="581" spans="1:70" s="298" customFormat="1" ht="90" hidden="1" customHeight="1">
      <c r="A581" s="342" t="s">
        <v>2378</v>
      </c>
      <c r="B581" s="253" t="s">
        <v>2421</v>
      </c>
      <c r="C581" s="336">
        <v>44183</v>
      </c>
      <c r="D581" s="336" t="s">
        <v>4308</v>
      </c>
      <c r="E581" s="272" t="s">
        <v>1020</v>
      </c>
      <c r="F581" s="322" t="s">
        <v>8128</v>
      </c>
      <c r="G581" s="271" t="s">
        <v>2305</v>
      </c>
      <c r="H581" s="271" t="s">
        <v>2764</v>
      </c>
      <c r="I581" s="271" t="s">
        <v>2320</v>
      </c>
      <c r="J581" s="271" t="s">
        <v>2358</v>
      </c>
      <c r="K581" s="269">
        <v>1</v>
      </c>
      <c r="L581" s="830">
        <v>44242</v>
      </c>
      <c r="M581" s="830">
        <v>44331</v>
      </c>
      <c r="N581" s="275">
        <f t="shared" si="19"/>
        <v>13</v>
      </c>
      <c r="O581" s="341">
        <v>1</v>
      </c>
      <c r="P581" s="253" t="s">
        <v>202</v>
      </c>
      <c r="Q581" s="253" t="s">
        <v>15</v>
      </c>
      <c r="R581" s="44" t="s">
        <v>8129</v>
      </c>
      <c r="S581" s="387">
        <f t="shared" si="18"/>
        <v>127</v>
      </c>
      <c r="T581" s="327" t="s">
        <v>937</v>
      </c>
      <c r="U581" s="327" t="s">
        <v>937</v>
      </c>
      <c r="V581" s="327" t="s">
        <v>937</v>
      </c>
      <c r="W581" s="327" t="s">
        <v>937</v>
      </c>
      <c r="X581" s="327" t="s">
        <v>937</v>
      </c>
      <c r="Y581" s="327" t="s">
        <v>937</v>
      </c>
      <c r="Z581" s="327" t="s">
        <v>937</v>
      </c>
      <c r="AA581" s="327" t="s">
        <v>937</v>
      </c>
      <c r="AB581" s="327" t="s">
        <v>937</v>
      </c>
      <c r="AC581" s="327" t="s">
        <v>937</v>
      </c>
      <c r="AD581" s="327" t="s">
        <v>937</v>
      </c>
      <c r="AE581" s="327" t="s">
        <v>937</v>
      </c>
      <c r="AF581" s="327" t="s">
        <v>937</v>
      </c>
      <c r="AG581" s="327" t="s">
        <v>937</v>
      </c>
      <c r="AH581" s="327" t="s">
        <v>937</v>
      </c>
      <c r="AI581" s="327" t="s">
        <v>937</v>
      </c>
      <c r="AJ581" s="327" t="s">
        <v>937</v>
      </c>
      <c r="AK581" s="44" t="s">
        <v>5199</v>
      </c>
      <c r="AL581" s="44" t="s">
        <v>2739</v>
      </c>
      <c r="AM581" s="44" t="s">
        <v>9295</v>
      </c>
      <c r="AN581" s="44" t="s">
        <v>2622</v>
      </c>
      <c r="AO581" s="44" t="s">
        <v>3802</v>
      </c>
      <c r="AP581" s="44" t="s">
        <v>1153</v>
      </c>
      <c r="AQ581" s="44" t="s">
        <v>3802</v>
      </c>
      <c r="AR581" s="44" t="s">
        <v>1153</v>
      </c>
      <c r="AS581" s="44" t="s">
        <v>3802</v>
      </c>
      <c r="AT581" s="44" t="s">
        <v>1153</v>
      </c>
      <c r="AU581" s="44" t="s">
        <v>3802</v>
      </c>
      <c r="AV581" s="44" t="s">
        <v>1153</v>
      </c>
      <c r="AW581" s="44" t="s">
        <v>3802</v>
      </c>
      <c r="AX581" s="44" t="s">
        <v>1153</v>
      </c>
      <c r="AY581" s="44" t="s">
        <v>3802</v>
      </c>
      <c r="AZ581" s="345" t="s">
        <v>902</v>
      </c>
      <c r="BA581" s="336">
        <v>44391</v>
      </c>
      <c r="BB581" s="269" t="s">
        <v>903</v>
      </c>
      <c r="BC581" s="340"/>
      <c r="BD581" s="297"/>
      <c r="BE581" s="297"/>
      <c r="BF581" s="297"/>
      <c r="BG581" s="297"/>
      <c r="BH581" s="141" t="s">
        <v>956</v>
      </c>
      <c r="BI581" s="340"/>
      <c r="BJ581" s="340"/>
      <c r="BO581" s="253" t="s">
        <v>5464</v>
      </c>
      <c r="BP581" s="384" t="s">
        <v>5465</v>
      </c>
      <c r="BQ581" s="384" t="s">
        <v>5466</v>
      </c>
      <c r="BR581" s="384"/>
    </row>
    <row r="582" spans="1:70" s="298" customFormat="1" ht="90" hidden="1" customHeight="1">
      <c r="A582" s="342" t="s">
        <v>2379</v>
      </c>
      <c r="B582" s="253" t="s">
        <v>2421</v>
      </c>
      <c r="C582" s="336">
        <v>44183</v>
      </c>
      <c r="D582" s="336" t="s">
        <v>4308</v>
      </c>
      <c r="E582" s="272" t="s">
        <v>1020</v>
      </c>
      <c r="F582" s="322" t="s">
        <v>8128</v>
      </c>
      <c r="G582" s="271" t="s">
        <v>2305</v>
      </c>
      <c r="H582" s="271" t="s">
        <v>2321</v>
      </c>
      <c r="I582" s="271" t="s">
        <v>2322</v>
      </c>
      <c r="J582" s="271" t="s">
        <v>2359</v>
      </c>
      <c r="K582" s="269">
        <v>1</v>
      </c>
      <c r="L582" s="830">
        <v>44332</v>
      </c>
      <c r="M582" s="830">
        <v>44377</v>
      </c>
      <c r="N582" s="275">
        <f t="shared" si="19"/>
        <v>7</v>
      </c>
      <c r="O582" s="341">
        <v>1</v>
      </c>
      <c r="P582" s="253" t="s">
        <v>202</v>
      </c>
      <c r="Q582" s="253" t="s">
        <v>2412</v>
      </c>
      <c r="R582" s="44" t="s">
        <v>8130</v>
      </c>
      <c r="S582" s="387">
        <f t="shared" si="18"/>
        <v>198</v>
      </c>
      <c r="T582" s="327" t="s">
        <v>937</v>
      </c>
      <c r="U582" s="327" t="s">
        <v>937</v>
      </c>
      <c r="V582" s="327" t="s">
        <v>937</v>
      </c>
      <c r="W582" s="327" t="s">
        <v>937</v>
      </c>
      <c r="X582" s="327" t="s">
        <v>937</v>
      </c>
      <c r="Y582" s="327" t="s">
        <v>937</v>
      </c>
      <c r="Z582" s="327" t="s">
        <v>937</v>
      </c>
      <c r="AA582" s="327" t="s">
        <v>937</v>
      </c>
      <c r="AB582" s="327" t="s">
        <v>937</v>
      </c>
      <c r="AC582" s="327" t="s">
        <v>937</v>
      </c>
      <c r="AD582" s="327" t="s">
        <v>937</v>
      </c>
      <c r="AE582" s="327" t="s">
        <v>937</v>
      </c>
      <c r="AF582" s="327" t="s">
        <v>937</v>
      </c>
      <c r="AG582" s="327" t="s">
        <v>937</v>
      </c>
      <c r="AH582" s="327" t="s">
        <v>937</v>
      </c>
      <c r="AI582" s="327" t="s">
        <v>937</v>
      </c>
      <c r="AJ582" s="327" t="s">
        <v>937</v>
      </c>
      <c r="AK582" s="44" t="s">
        <v>5199</v>
      </c>
      <c r="AL582" s="44" t="s">
        <v>7292</v>
      </c>
      <c r="AM582" s="44" t="s">
        <v>9296</v>
      </c>
      <c r="AN582" s="44" t="s">
        <v>2622</v>
      </c>
      <c r="AO582" s="44" t="s">
        <v>3802</v>
      </c>
      <c r="AP582" s="44" t="s">
        <v>1153</v>
      </c>
      <c r="AQ582" s="44" t="s">
        <v>3802</v>
      </c>
      <c r="AR582" s="44" t="s">
        <v>1153</v>
      </c>
      <c r="AS582" s="44" t="s">
        <v>3802</v>
      </c>
      <c r="AT582" s="44" t="s">
        <v>1153</v>
      </c>
      <c r="AU582" s="44" t="s">
        <v>3802</v>
      </c>
      <c r="AV582" s="44" t="s">
        <v>1153</v>
      </c>
      <c r="AW582" s="44" t="s">
        <v>3802</v>
      </c>
      <c r="AX582" s="44" t="s">
        <v>1153</v>
      </c>
      <c r="AY582" s="44" t="s">
        <v>3802</v>
      </c>
      <c r="AZ582" s="345" t="s">
        <v>781</v>
      </c>
      <c r="BA582" s="336">
        <v>44391</v>
      </c>
      <c r="BB582" s="269" t="s">
        <v>903</v>
      </c>
      <c r="BC582" s="340"/>
      <c r="BD582" s="297"/>
      <c r="BE582" s="297"/>
      <c r="BF582" s="297"/>
      <c r="BG582" s="297"/>
      <c r="BH582" s="141" t="s">
        <v>956</v>
      </c>
      <c r="BI582" s="340"/>
      <c r="BJ582" s="340"/>
      <c r="BO582" s="253" t="s">
        <v>5464</v>
      </c>
      <c r="BP582" s="384" t="s">
        <v>5465</v>
      </c>
      <c r="BQ582" s="253" t="s">
        <v>5466</v>
      </c>
      <c r="BR582" s="253"/>
    </row>
    <row r="583" spans="1:70" s="298" customFormat="1" ht="90" hidden="1" customHeight="1">
      <c r="A583" s="268" t="s">
        <v>2380</v>
      </c>
      <c r="B583" s="271" t="s">
        <v>2421</v>
      </c>
      <c r="C583" s="336">
        <v>44183</v>
      </c>
      <c r="D583" s="336" t="s">
        <v>4308</v>
      </c>
      <c r="E583" s="272" t="s">
        <v>1020</v>
      </c>
      <c r="F583" s="322" t="s">
        <v>8131</v>
      </c>
      <c r="G583" s="271" t="s">
        <v>2305</v>
      </c>
      <c r="H583" s="271" t="s">
        <v>2323</v>
      </c>
      <c r="I583" s="271" t="s">
        <v>2765</v>
      </c>
      <c r="J583" s="271" t="s">
        <v>2360</v>
      </c>
      <c r="K583" s="269">
        <v>6</v>
      </c>
      <c r="L583" s="830">
        <v>44378</v>
      </c>
      <c r="M583" s="830">
        <v>44440</v>
      </c>
      <c r="N583" s="275">
        <f t="shared" si="19"/>
        <v>9</v>
      </c>
      <c r="O583" s="343">
        <v>6</v>
      </c>
      <c r="P583" s="253" t="s">
        <v>202</v>
      </c>
      <c r="Q583" s="253" t="s">
        <v>2412</v>
      </c>
      <c r="R583" s="44" t="s">
        <v>8132</v>
      </c>
      <c r="S583" s="387">
        <f t="shared" si="18"/>
        <v>128</v>
      </c>
      <c r="T583" s="327" t="s">
        <v>937</v>
      </c>
      <c r="U583" s="327" t="s">
        <v>937</v>
      </c>
      <c r="V583" s="327" t="s">
        <v>937</v>
      </c>
      <c r="W583" s="327" t="s">
        <v>937</v>
      </c>
      <c r="X583" s="327" t="s">
        <v>937</v>
      </c>
      <c r="Y583" s="327" t="s">
        <v>937</v>
      </c>
      <c r="Z583" s="327" t="s">
        <v>937</v>
      </c>
      <c r="AA583" s="327" t="s">
        <v>937</v>
      </c>
      <c r="AB583" s="327" t="s">
        <v>937</v>
      </c>
      <c r="AC583" s="327" t="s">
        <v>937</v>
      </c>
      <c r="AD583" s="327" t="s">
        <v>937</v>
      </c>
      <c r="AE583" s="327" t="s">
        <v>937</v>
      </c>
      <c r="AF583" s="327" t="s">
        <v>937</v>
      </c>
      <c r="AG583" s="327" t="s">
        <v>937</v>
      </c>
      <c r="AH583" s="327" t="s">
        <v>937</v>
      </c>
      <c r="AI583" s="327" t="s">
        <v>937</v>
      </c>
      <c r="AJ583" s="327" t="s">
        <v>937</v>
      </c>
      <c r="AK583" s="44" t="s">
        <v>5199</v>
      </c>
      <c r="AL583" s="44" t="s">
        <v>937</v>
      </c>
      <c r="AM583" s="44" t="s">
        <v>9297</v>
      </c>
      <c r="AN583" s="44" t="s">
        <v>8133</v>
      </c>
      <c r="AO583" s="44" t="s">
        <v>8134</v>
      </c>
      <c r="AP583" s="44" t="s">
        <v>1153</v>
      </c>
      <c r="AQ583" s="44" t="s">
        <v>4145</v>
      </c>
      <c r="AR583" s="44" t="s">
        <v>1153</v>
      </c>
      <c r="AS583" s="44" t="s">
        <v>4145</v>
      </c>
      <c r="AT583" s="44" t="s">
        <v>1153</v>
      </c>
      <c r="AU583" s="44" t="s">
        <v>4145</v>
      </c>
      <c r="AV583" s="44" t="s">
        <v>1153</v>
      </c>
      <c r="AW583" s="44" t="s">
        <v>4145</v>
      </c>
      <c r="AX583" s="44" t="s">
        <v>1153</v>
      </c>
      <c r="AY583" s="44" t="s">
        <v>4145</v>
      </c>
      <c r="AZ583" s="345" t="s">
        <v>781</v>
      </c>
      <c r="BA583" s="336">
        <v>44480</v>
      </c>
      <c r="BB583" s="269" t="s">
        <v>903</v>
      </c>
      <c r="BC583" s="340"/>
      <c r="BD583" s="297"/>
      <c r="BE583" s="297"/>
      <c r="BF583" s="297"/>
      <c r="BG583" s="297"/>
      <c r="BH583" s="141" t="s">
        <v>956</v>
      </c>
      <c r="BI583" s="340"/>
      <c r="BJ583" s="340"/>
      <c r="BO583" s="253" t="s">
        <v>5464</v>
      </c>
      <c r="BP583" s="384" t="s">
        <v>5465</v>
      </c>
      <c r="BQ583" s="253" t="s">
        <v>5466</v>
      </c>
      <c r="BR583" s="253"/>
    </row>
    <row r="584" spans="1:70" s="298" customFormat="1" ht="90" customHeight="1">
      <c r="A584" s="342" t="s">
        <v>2381</v>
      </c>
      <c r="B584" s="253" t="s">
        <v>2421</v>
      </c>
      <c r="C584" s="336">
        <v>44183</v>
      </c>
      <c r="D584" s="336" t="s">
        <v>4308</v>
      </c>
      <c r="E584" s="309" t="s">
        <v>1020</v>
      </c>
      <c r="F584" s="325" t="s">
        <v>8768</v>
      </c>
      <c r="G584" s="253" t="s">
        <v>2305</v>
      </c>
      <c r="H584" s="253" t="s">
        <v>2324</v>
      </c>
      <c r="I584" s="253" t="s">
        <v>2325</v>
      </c>
      <c r="J584" s="271" t="s">
        <v>2361</v>
      </c>
      <c r="K584" s="269">
        <v>1</v>
      </c>
      <c r="L584" s="830">
        <v>44378</v>
      </c>
      <c r="M584" s="830">
        <v>45108</v>
      </c>
      <c r="N584" s="275">
        <f t="shared" si="19"/>
        <v>53</v>
      </c>
      <c r="O584" s="391">
        <v>1</v>
      </c>
      <c r="P584" s="253" t="s">
        <v>24</v>
      </c>
      <c r="Q584" s="253" t="s">
        <v>202</v>
      </c>
      <c r="R584" s="44" t="s">
        <v>9508</v>
      </c>
      <c r="S584" s="387">
        <f t="shared" si="18"/>
        <v>297</v>
      </c>
      <c r="T584" s="327" t="s">
        <v>937</v>
      </c>
      <c r="U584" s="327" t="s">
        <v>937</v>
      </c>
      <c r="V584" s="327" t="s">
        <v>937</v>
      </c>
      <c r="W584" s="327" t="s">
        <v>937</v>
      </c>
      <c r="X584" s="327" t="s">
        <v>937</v>
      </c>
      <c r="Y584" s="327" t="s">
        <v>937</v>
      </c>
      <c r="Z584" s="327" t="s">
        <v>937</v>
      </c>
      <c r="AA584" s="327" t="s">
        <v>937</v>
      </c>
      <c r="AB584" s="327" t="s">
        <v>937</v>
      </c>
      <c r="AC584" s="327" t="s">
        <v>937</v>
      </c>
      <c r="AD584" s="327" t="s">
        <v>937</v>
      </c>
      <c r="AE584" s="327" t="s">
        <v>937</v>
      </c>
      <c r="AF584" s="327" t="s">
        <v>937</v>
      </c>
      <c r="AG584" s="327" t="s">
        <v>937</v>
      </c>
      <c r="AH584" s="327" t="s">
        <v>937</v>
      </c>
      <c r="AI584" s="327" t="s">
        <v>937</v>
      </c>
      <c r="AJ584" s="327" t="s">
        <v>937</v>
      </c>
      <c r="AK584" s="44" t="s">
        <v>5199</v>
      </c>
      <c r="AL584" s="44" t="s">
        <v>2819</v>
      </c>
      <c r="AM584" s="44" t="s">
        <v>8135</v>
      </c>
      <c r="AN584" s="44" t="s">
        <v>4041</v>
      </c>
      <c r="AO584" s="44" t="s">
        <v>8136</v>
      </c>
      <c r="AP584" s="44"/>
      <c r="AQ584" s="44" t="s">
        <v>8137</v>
      </c>
      <c r="AR584" s="44" t="s">
        <v>4335</v>
      </c>
      <c r="AS584" s="44" t="s">
        <v>8138</v>
      </c>
      <c r="AT584" s="253" t="s">
        <v>5072</v>
      </c>
      <c r="AU584" s="44" t="s">
        <v>8139</v>
      </c>
      <c r="AV584" s="44" t="s">
        <v>8140</v>
      </c>
      <c r="AW584" s="44" t="s">
        <v>8141</v>
      </c>
      <c r="AX584" s="392" t="s">
        <v>9298</v>
      </c>
      <c r="AY584" s="44" t="s">
        <v>9510</v>
      </c>
      <c r="AZ584" s="269" t="s">
        <v>3069</v>
      </c>
      <c r="BA584" s="336">
        <v>44952</v>
      </c>
      <c r="BB584" s="269" t="s">
        <v>903</v>
      </c>
      <c r="BC584" s="340"/>
      <c r="BD584" s="297"/>
      <c r="BE584" s="297"/>
      <c r="BF584" s="297"/>
      <c r="BG584" s="297"/>
      <c r="BH584" s="141" t="s">
        <v>956</v>
      </c>
      <c r="BI584" s="340"/>
      <c r="BJ584" s="340"/>
      <c r="BO584" s="253" t="s">
        <v>5464</v>
      </c>
      <c r="BP584" s="384" t="s">
        <v>5465</v>
      </c>
      <c r="BQ584" s="253" t="s">
        <v>5466</v>
      </c>
      <c r="BR584" s="253"/>
    </row>
    <row r="585" spans="1:70" s="298" customFormat="1" ht="90" hidden="1" customHeight="1">
      <c r="A585" s="342" t="s">
        <v>2382</v>
      </c>
      <c r="B585" s="253" t="s">
        <v>2421</v>
      </c>
      <c r="C585" s="336">
        <v>44183</v>
      </c>
      <c r="D585" s="336" t="s">
        <v>4308</v>
      </c>
      <c r="E585" s="342" t="s">
        <v>1108</v>
      </c>
      <c r="F585" s="325" t="s">
        <v>8142</v>
      </c>
      <c r="G585" s="253" t="s">
        <v>2306</v>
      </c>
      <c r="H585" s="253" t="s">
        <v>2326</v>
      </c>
      <c r="I585" s="253" t="s">
        <v>2327</v>
      </c>
      <c r="J585" s="271" t="s">
        <v>2362</v>
      </c>
      <c r="K585" s="462">
        <v>82175</v>
      </c>
      <c r="L585" s="830">
        <v>44228</v>
      </c>
      <c r="M585" s="830">
        <v>44742</v>
      </c>
      <c r="N585" s="275">
        <f t="shared" si="19"/>
        <v>22</v>
      </c>
      <c r="O585" s="463" t="s">
        <v>5202</v>
      </c>
      <c r="P585" s="253" t="s">
        <v>24</v>
      </c>
      <c r="Q585" s="253" t="s">
        <v>15</v>
      </c>
      <c r="R585" s="44" t="s">
        <v>8143</v>
      </c>
      <c r="S585" s="387">
        <f t="shared" si="18"/>
        <v>139</v>
      </c>
      <c r="T585" s="327" t="s">
        <v>937</v>
      </c>
      <c r="U585" s="327" t="s">
        <v>937</v>
      </c>
      <c r="V585" s="327" t="s">
        <v>937</v>
      </c>
      <c r="W585" s="327" t="s">
        <v>937</v>
      </c>
      <c r="X585" s="327" t="s">
        <v>937</v>
      </c>
      <c r="Y585" s="327" t="s">
        <v>937</v>
      </c>
      <c r="Z585" s="327" t="s">
        <v>937</v>
      </c>
      <c r="AA585" s="327" t="s">
        <v>937</v>
      </c>
      <c r="AB585" s="327" t="s">
        <v>937</v>
      </c>
      <c r="AC585" s="327" t="s">
        <v>937</v>
      </c>
      <c r="AD585" s="327" t="s">
        <v>937</v>
      </c>
      <c r="AE585" s="327" t="s">
        <v>937</v>
      </c>
      <c r="AF585" s="327" t="s">
        <v>937</v>
      </c>
      <c r="AG585" s="327" t="s">
        <v>937</v>
      </c>
      <c r="AH585" s="327" t="s">
        <v>937</v>
      </c>
      <c r="AI585" s="327" t="s">
        <v>937</v>
      </c>
      <c r="AJ585" s="327" t="s">
        <v>937</v>
      </c>
      <c r="AK585" s="44" t="s">
        <v>5199</v>
      </c>
      <c r="AL585" s="44" t="s">
        <v>2820</v>
      </c>
      <c r="AM585" s="44" t="s">
        <v>8144</v>
      </c>
      <c r="AN585" s="44" t="s">
        <v>4042</v>
      </c>
      <c r="AO585" s="44" t="s">
        <v>8145</v>
      </c>
      <c r="AP585" s="44" t="s">
        <v>4269</v>
      </c>
      <c r="AQ585" s="44" t="s">
        <v>8146</v>
      </c>
      <c r="AR585" s="44" t="s">
        <v>4336</v>
      </c>
      <c r="AS585" s="44" t="s">
        <v>8147</v>
      </c>
      <c r="AT585" s="253" t="s">
        <v>5073</v>
      </c>
      <c r="AU585" s="44" t="s">
        <v>8148</v>
      </c>
      <c r="AV585" s="44" t="s">
        <v>1153</v>
      </c>
      <c r="AW585" s="44" t="s">
        <v>5230</v>
      </c>
      <c r="AX585" s="44" t="s">
        <v>1153</v>
      </c>
      <c r="AY585" s="44" t="s">
        <v>5230</v>
      </c>
      <c r="AZ585" s="345" t="s">
        <v>781</v>
      </c>
      <c r="BA585" s="336">
        <v>44767</v>
      </c>
      <c r="BB585" s="269" t="s">
        <v>903</v>
      </c>
      <c r="BC585" s="340"/>
      <c r="BD585" s="297"/>
      <c r="BE585" s="297"/>
      <c r="BF585" s="297"/>
      <c r="BG585" s="297"/>
      <c r="BH585" s="141" t="s">
        <v>956</v>
      </c>
      <c r="BI585" s="340"/>
      <c r="BJ585" s="340"/>
      <c r="BO585" s="384" t="s">
        <v>5467</v>
      </c>
      <c r="BP585" s="253" t="s">
        <v>5468</v>
      </c>
      <c r="BQ585" s="253"/>
      <c r="BR585" s="253"/>
    </row>
    <row r="586" spans="1:70" s="298" customFormat="1" ht="90" hidden="1" customHeight="1">
      <c r="A586" s="268" t="s">
        <v>2383</v>
      </c>
      <c r="B586" s="271" t="s">
        <v>2421</v>
      </c>
      <c r="C586" s="336">
        <v>44183</v>
      </c>
      <c r="D586" s="336" t="s">
        <v>4308</v>
      </c>
      <c r="E586" s="268" t="s">
        <v>1108</v>
      </c>
      <c r="F586" s="322" t="s">
        <v>8149</v>
      </c>
      <c r="G586" s="271" t="s">
        <v>2306</v>
      </c>
      <c r="H586" s="271" t="s">
        <v>2326</v>
      </c>
      <c r="I586" s="271" t="s">
        <v>2328</v>
      </c>
      <c r="J586" s="271" t="s">
        <v>2362</v>
      </c>
      <c r="K586" s="462">
        <v>126000</v>
      </c>
      <c r="L586" s="830">
        <v>44228</v>
      </c>
      <c r="M586" s="830">
        <v>44742</v>
      </c>
      <c r="N586" s="275">
        <f t="shared" si="19"/>
        <v>22</v>
      </c>
      <c r="O586" s="343">
        <v>126000</v>
      </c>
      <c r="P586" s="253" t="s">
        <v>48</v>
      </c>
      <c r="Q586" s="253" t="s">
        <v>15</v>
      </c>
      <c r="R586" s="44" t="s">
        <v>8150</v>
      </c>
      <c r="S586" s="387">
        <f t="shared" si="18"/>
        <v>368</v>
      </c>
      <c r="T586" s="327" t="s">
        <v>937</v>
      </c>
      <c r="U586" s="327" t="s">
        <v>937</v>
      </c>
      <c r="V586" s="327" t="s">
        <v>937</v>
      </c>
      <c r="W586" s="327" t="s">
        <v>937</v>
      </c>
      <c r="X586" s="327" t="s">
        <v>937</v>
      </c>
      <c r="Y586" s="327" t="s">
        <v>937</v>
      </c>
      <c r="Z586" s="327" t="s">
        <v>937</v>
      </c>
      <c r="AA586" s="327" t="s">
        <v>937</v>
      </c>
      <c r="AB586" s="327" t="s">
        <v>937</v>
      </c>
      <c r="AC586" s="327" t="s">
        <v>937</v>
      </c>
      <c r="AD586" s="327" t="s">
        <v>937</v>
      </c>
      <c r="AE586" s="327" t="s">
        <v>937</v>
      </c>
      <c r="AF586" s="327" t="s">
        <v>937</v>
      </c>
      <c r="AG586" s="327" t="s">
        <v>937</v>
      </c>
      <c r="AH586" s="327" t="s">
        <v>937</v>
      </c>
      <c r="AI586" s="327" t="s">
        <v>937</v>
      </c>
      <c r="AJ586" s="327" t="s">
        <v>937</v>
      </c>
      <c r="AK586" s="44" t="s">
        <v>5199</v>
      </c>
      <c r="AL586" s="311" t="s">
        <v>2728</v>
      </c>
      <c r="AM586" s="44" t="s">
        <v>8151</v>
      </c>
      <c r="AN586" s="292" t="s">
        <v>4061</v>
      </c>
      <c r="AO586" s="44" t="s">
        <v>8152</v>
      </c>
      <c r="AP586" s="44" t="s">
        <v>4275</v>
      </c>
      <c r="AQ586" s="44" t="s">
        <v>8153</v>
      </c>
      <c r="AR586" s="44" t="s">
        <v>1153</v>
      </c>
      <c r="AS586" s="44" t="s">
        <v>4298</v>
      </c>
      <c r="AT586" s="44" t="s">
        <v>1153</v>
      </c>
      <c r="AU586" s="44" t="s">
        <v>4298</v>
      </c>
      <c r="AV586" s="44" t="s">
        <v>1153</v>
      </c>
      <c r="AW586" s="44" t="s">
        <v>4298</v>
      </c>
      <c r="AX586" s="44" t="s">
        <v>1153</v>
      </c>
      <c r="AY586" s="44" t="s">
        <v>4298</v>
      </c>
      <c r="AZ586" s="345" t="s">
        <v>3069</v>
      </c>
      <c r="BA586" s="336">
        <v>44580</v>
      </c>
      <c r="BB586" s="269" t="s">
        <v>903</v>
      </c>
      <c r="BC586" s="340"/>
      <c r="BD586" s="297"/>
      <c r="BE586" s="297"/>
      <c r="BF586" s="297"/>
      <c r="BG586" s="297"/>
      <c r="BH586" s="141" t="s">
        <v>956</v>
      </c>
      <c r="BI586" s="340"/>
      <c r="BJ586" s="340"/>
      <c r="BO586" s="384" t="s">
        <v>5467</v>
      </c>
      <c r="BP586" s="253" t="s">
        <v>5468</v>
      </c>
      <c r="BQ586" s="253"/>
      <c r="BR586" s="253"/>
    </row>
    <row r="587" spans="1:70" s="298" customFormat="1" ht="90" hidden="1" customHeight="1">
      <c r="A587" s="268" t="s">
        <v>2384</v>
      </c>
      <c r="B587" s="271" t="s">
        <v>2421</v>
      </c>
      <c r="C587" s="336">
        <v>44183</v>
      </c>
      <c r="D587" s="336" t="s">
        <v>4308</v>
      </c>
      <c r="E587" s="268" t="s">
        <v>1108</v>
      </c>
      <c r="F587" s="322" t="s">
        <v>8149</v>
      </c>
      <c r="G587" s="271" t="s">
        <v>2307</v>
      </c>
      <c r="H587" s="271" t="s">
        <v>4353</v>
      </c>
      <c r="I587" s="271" t="s">
        <v>2329</v>
      </c>
      <c r="J587" s="271" t="s">
        <v>612</v>
      </c>
      <c r="K587" s="269">
        <v>4</v>
      </c>
      <c r="L587" s="830">
        <v>44228</v>
      </c>
      <c r="M587" s="830">
        <v>44742</v>
      </c>
      <c r="N587" s="275">
        <f t="shared" si="19"/>
        <v>22</v>
      </c>
      <c r="O587" s="343">
        <v>4</v>
      </c>
      <c r="P587" s="253" t="s">
        <v>24</v>
      </c>
      <c r="Q587" s="253" t="s">
        <v>15</v>
      </c>
      <c r="R587" s="44" t="s">
        <v>8154</v>
      </c>
      <c r="S587" s="387">
        <f t="shared" si="18"/>
        <v>220</v>
      </c>
      <c r="T587" s="327" t="s">
        <v>937</v>
      </c>
      <c r="U587" s="327" t="s">
        <v>937</v>
      </c>
      <c r="V587" s="327" t="s">
        <v>937</v>
      </c>
      <c r="W587" s="327" t="s">
        <v>937</v>
      </c>
      <c r="X587" s="327" t="s">
        <v>937</v>
      </c>
      <c r="Y587" s="327" t="s">
        <v>937</v>
      </c>
      <c r="Z587" s="327" t="s">
        <v>937</v>
      </c>
      <c r="AA587" s="327" t="s">
        <v>937</v>
      </c>
      <c r="AB587" s="327" t="s">
        <v>937</v>
      </c>
      <c r="AC587" s="327" t="s">
        <v>937</v>
      </c>
      <c r="AD587" s="327" t="s">
        <v>937</v>
      </c>
      <c r="AE587" s="327" t="s">
        <v>937</v>
      </c>
      <c r="AF587" s="327" t="s">
        <v>937</v>
      </c>
      <c r="AG587" s="327" t="s">
        <v>937</v>
      </c>
      <c r="AH587" s="327" t="s">
        <v>937</v>
      </c>
      <c r="AI587" s="327" t="s">
        <v>937</v>
      </c>
      <c r="AJ587" s="327" t="s">
        <v>937</v>
      </c>
      <c r="AK587" s="44" t="s">
        <v>5199</v>
      </c>
      <c r="AL587" s="44" t="s">
        <v>2821</v>
      </c>
      <c r="AM587" s="44" t="s">
        <v>8155</v>
      </c>
      <c r="AN587" s="44" t="s">
        <v>4042</v>
      </c>
      <c r="AO587" s="44" t="s">
        <v>8156</v>
      </c>
      <c r="AP587" s="44" t="s">
        <v>4185</v>
      </c>
      <c r="AQ587" s="44" t="s">
        <v>8157</v>
      </c>
      <c r="AR587" s="253" t="s">
        <v>9299</v>
      </c>
      <c r="AS587" s="253" t="s">
        <v>8158</v>
      </c>
      <c r="AT587" s="44" t="s">
        <v>1153</v>
      </c>
      <c r="AU587" s="44" t="s">
        <v>4921</v>
      </c>
      <c r="AV587" s="44" t="s">
        <v>1153</v>
      </c>
      <c r="AW587" s="44" t="s">
        <v>4921</v>
      </c>
      <c r="AX587" s="44" t="s">
        <v>1153</v>
      </c>
      <c r="AY587" s="44" t="s">
        <v>4921</v>
      </c>
      <c r="AZ587" s="345" t="s">
        <v>3069</v>
      </c>
      <c r="BA587" s="336">
        <v>44664</v>
      </c>
      <c r="BB587" s="269" t="s">
        <v>903</v>
      </c>
      <c r="BC587" s="340"/>
      <c r="BD587" s="297"/>
      <c r="BE587" s="297"/>
      <c r="BF587" s="297"/>
      <c r="BG587" s="297"/>
      <c r="BH587" s="141" t="s">
        <v>956</v>
      </c>
      <c r="BI587" s="340"/>
      <c r="BJ587" s="340"/>
      <c r="BO587" s="384" t="s">
        <v>5467</v>
      </c>
      <c r="BP587" s="253" t="s">
        <v>5468</v>
      </c>
      <c r="BQ587" s="253"/>
      <c r="BR587" s="253"/>
    </row>
    <row r="588" spans="1:70" s="298" customFormat="1" ht="90" hidden="1" customHeight="1">
      <c r="A588" s="268" t="s">
        <v>2385</v>
      </c>
      <c r="B588" s="271" t="s">
        <v>2421</v>
      </c>
      <c r="C588" s="336">
        <v>44183</v>
      </c>
      <c r="D588" s="336" t="s">
        <v>4308</v>
      </c>
      <c r="E588" s="268" t="s">
        <v>1021</v>
      </c>
      <c r="F588" s="322" t="s">
        <v>8159</v>
      </c>
      <c r="G588" s="271" t="s">
        <v>2308</v>
      </c>
      <c r="H588" s="271" t="s">
        <v>2330</v>
      </c>
      <c r="I588" s="271" t="s">
        <v>2331</v>
      </c>
      <c r="J588" s="294" t="s">
        <v>2363</v>
      </c>
      <c r="K588" s="355">
        <v>3</v>
      </c>
      <c r="L588" s="830">
        <v>44270</v>
      </c>
      <c r="M588" s="830">
        <v>44392</v>
      </c>
      <c r="N588" s="275">
        <f t="shared" si="19"/>
        <v>18</v>
      </c>
      <c r="O588" s="346">
        <v>0</v>
      </c>
      <c r="P588" s="253" t="s">
        <v>44</v>
      </c>
      <c r="Q588" s="253" t="s">
        <v>2413</v>
      </c>
      <c r="R588" s="44" t="s">
        <v>7724</v>
      </c>
      <c r="S588" s="387">
        <f t="shared" si="18"/>
        <v>338</v>
      </c>
      <c r="T588" s="327" t="s">
        <v>937</v>
      </c>
      <c r="U588" s="327" t="s">
        <v>937</v>
      </c>
      <c r="V588" s="327" t="s">
        <v>937</v>
      </c>
      <c r="W588" s="327" t="s">
        <v>937</v>
      </c>
      <c r="X588" s="327" t="s">
        <v>937</v>
      </c>
      <c r="Y588" s="327" t="s">
        <v>937</v>
      </c>
      <c r="Z588" s="327" t="s">
        <v>937</v>
      </c>
      <c r="AA588" s="327" t="s">
        <v>937</v>
      </c>
      <c r="AB588" s="327" t="s">
        <v>937</v>
      </c>
      <c r="AC588" s="327" t="s">
        <v>937</v>
      </c>
      <c r="AD588" s="327" t="s">
        <v>937</v>
      </c>
      <c r="AE588" s="327" t="s">
        <v>937</v>
      </c>
      <c r="AF588" s="327" t="s">
        <v>937</v>
      </c>
      <c r="AG588" s="327" t="s">
        <v>937</v>
      </c>
      <c r="AH588" s="327" t="s">
        <v>937</v>
      </c>
      <c r="AI588" s="327" t="s">
        <v>937</v>
      </c>
      <c r="AJ588" s="327" t="s">
        <v>937</v>
      </c>
      <c r="AK588" s="44" t="s">
        <v>5199</v>
      </c>
      <c r="AL588" s="44" t="s">
        <v>2822</v>
      </c>
      <c r="AM588" s="44" t="s">
        <v>8160</v>
      </c>
      <c r="AN588" s="444" t="s">
        <v>9300</v>
      </c>
      <c r="AO588" s="44" t="s">
        <v>8161</v>
      </c>
      <c r="AP588" s="44" t="s">
        <v>1153</v>
      </c>
      <c r="AQ588" s="44" t="s">
        <v>6318</v>
      </c>
      <c r="AR588" s="301" t="s">
        <v>2622</v>
      </c>
      <c r="AS588" s="44" t="s">
        <v>4305</v>
      </c>
      <c r="AT588" s="44" t="s">
        <v>1153</v>
      </c>
      <c r="AU588" s="44" t="s">
        <v>4305</v>
      </c>
      <c r="AV588" s="44" t="s">
        <v>1153</v>
      </c>
      <c r="AW588" s="44" t="s">
        <v>4305</v>
      </c>
      <c r="AX588" s="44" t="s">
        <v>1153</v>
      </c>
      <c r="AY588" s="44" t="s">
        <v>4305</v>
      </c>
      <c r="AZ588" s="345" t="s">
        <v>1330</v>
      </c>
      <c r="BA588" s="336">
        <v>44529</v>
      </c>
      <c r="BB588" s="269" t="s">
        <v>1810</v>
      </c>
      <c r="BC588" s="336">
        <v>44529</v>
      </c>
      <c r="BD588" s="301" t="s">
        <v>4149</v>
      </c>
      <c r="BE588" s="332" t="s">
        <v>5207</v>
      </c>
      <c r="BF588" s="332" t="s">
        <v>1153</v>
      </c>
      <c r="BG588" s="332" t="s">
        <v>1153</v>
      </c>
      <c r="BH588" s="280" t="s">
        <v>4388</v>
      </c>
      <c r="BI588" s="340" t="s">
        <v>1153</v>
      </c>
      <c r="BJ588" s="340" t="s">
        <v>2385</v>
      </c>
      <c r="BO588" s="253" t="s">
        <v>5272</v>
      </c>
      <c r="BP588" s="141" t="s">
        <v>5293</v>
      </c>
      <c r="BQ588" s="253" t="s">
        <v>5469</v>
      </c>
      <c r="BR588" s="253"/>
    </row>
    <row r="589" spans="1:70" s="298" customFormat="1" ht="90" hidden="1" customHeight="1">
      <c r="A589" s="342" t="s">
        <v>2385</v>
      </c>
      <c r="B589" s="253" t="s">
        <v>2421</v>
      </c>
      <c r="C589" s="336">
        <v>44183</v>
      </c>
      <c r="D589" s="336" t="s">
        <v>4308</v>
      </c>
      <c r="E589" s="342" t="s">
        <v>1021</v>
      </c>
      <c r="F589" s="325" t="s">
        <v>8162</v>
      </c>
      <c r="G589" s="253" t="s">
        <v>2308</v>
      </c>
      <c r="H589" s="253" t="s">
        <v>4167</v>
      </c>
      <c r="I589" s="253" t="s">
        <v>4168</v>
      </c>
      <c r="J589" s="294" t="s">
        <v>4169</v>
      </c>
      <c r="K589" s="355">
        <v>1</v>
      </c>
      <c r="L589" s="830">
        <v>44270</v>
      </c>
      <c r="M589" s="830">
        <v>44711</v>
      </c>
      <c r="N589" s="275">
        <f t="shared" si="19"/>
        <v>11</v>
      </c>
      <c r="O589" s="343">
        <v>1</v>
      </c>
      <c r="P589" s="253" t="s">
        <v>44</v>
      </c>
      <c r="Q589" s="253" t="s">
        <v>2413</v>
      </c>
      <c r="R589" s="44" t="s">
        <v>8163</v>
      </c>
      <c r="S589" s="387">
        <f t="shared" si="18"/>
        <v>221</v>
      </c>
      <c r="T589" s="327" t="s">
        <v>937</v>
      </c>
      <c r="U589" s="327" t="s">
        <v>937</v>
      </c>
      <c r="V589" s="327" t="s">
        <v>937</v>
      </c>
      <c r="W589" s="327" t="s">
        <v>937</v>
      </c>
      <c r="X589" s="327" t="s">
        <v>937</v>
      </c>
      <c r="Y589" s="327" t="s">
        <v>937</v>
      </c>
      <c r="Z589" s="327" t="s">
        <v>937</v>
      </c>
      <c r="AA589" s="327" t="s">
        <v>937</v>
      </c>
      <c r="AB589" s="327" t="s">
        <v>937</v>
      </c>
      <c r="AC589" s="327" t="s">
        <v>937</v>
      </c>
      <c r="AD589" s="327" t="s">
        <v>937</v>
      </c>
      <c r="AE589" s="327" t="s">
        <v>937</v>
      </c>
      <c r="AF589" s="327" t="s">
        <v>937</v>
      </c>
      <c r="AG589" s="327" t="s">
        <v>937</v>
      </c>
      <c r="AH589" s="327" t="s">
        <v>937</v>
      </c>
      <c r="AI589" s="327" t="s">
        <v>937</v>
      </c>
      <c r="AJ589" s="327" t="s">
        <v>937</v>
      </c>
      <c r="AK589" s="44" t="s">
        <v>5199</v>
      </c>
      <c r="AL589" s="44" t="s">
        <v>2822</v>
      </c>
      <c r="AM589" s="44" t="s">
        <v>8160</v>
      </c>
      <c r="AN589" s="444" t="s">
        <v>9300</v>
      </c>
      <c r="AO589" s="44" t="s">
        <v>8161</v>
      </c>
      <c r="AP589" s="44" t="s">
        <v>4260</v>
      </c>
      <c r="AQ589" s="44" t="s">
        <v>8164</v>
      </c>
      <c r="AR589" s="253" t="s">
        <v>9301</v>
      </c>
      <c r="AS589" s="253" t="s">
        <v>8165</v>
      </c>
      <c r="AT589" s="253" t="s">
        <v>9302</v>
      </c>
      <c r="AU589" s="253" t="s">
        <v>8166</v>
      </c>
      <c r="AV589" s="44" t="s">
        <v>1153</v>
      </c>
      <c r="AW589" s="44" t="s">
        <v>5230</v>
      </c>
      <c r="AX589" s="44" t="s">
        <v>1153</v>
      </c>
      <c r="AY589" s="44" t="s">
        <v>5230</v>
      </c>
      <c r="AZ589" s="345" t="s">
        <v>902</v>
      </c>
      <c r="BA589" s="336">
        <v>44763</v>
      </c>
      <c r="BB589" s="269" t="s">
        <v>903</v>
      </c>
      <c r="BC589" s="356"/>
      <c r="BD589" s="357"/>
      <c r="BE589" s="357"/>
      <c r="BF589" s="357"/>
      <c r="BG589" s="357"/>
      <c r="BH589" s="141" t="s">
        <v>956</v>
      </c>
      <c r="BI589" s="356"/>
      <c r="BJ589" s="356"/>
      <c r="BO589" s="253" t="s">
        <v>5272</v>
      </c>
      <c r="BP589" s="253" t="s">
        <v>5470</v>
      </c>
      <c r="BQ589" s="253"/>
      <c r="BR589" s="253"/>
    </row>
    <row r="590" spans="1:70" s="298" customFormat="1" ht="90" hidden="1" customHeight="1">
      <c r="A590" s="342" t="s">
        <v>2386</v>
      </c>
      <c r="B590" s="253" t="s">
        <v>2421</v>
      </c>
      <c r="C590" s="336">
        <v>44183</v>
      </c>
      <c r="D590" s="336" t="s">
        <v>4308</v>
      </c>
      <c r="E590" s="268" t="s">
        <v>1037</v>
      </c>
      <c r="F590" s="325" t="s">
        <v>8664</v>
      </c>
      <c r="G590" s="271" t="s">
        <v>2309</v>
      </c>
      <c r="H590" s="271" t="s">
        <v>2063</v>
      </c>
      <c r="I590" s="271" t="s">
        <v>2332</v>
      </c>
      <c r="J590" s="294" t="s">
        <v>2364</v>
      </c>
      <c r="K590" s="355">
        <v>1</v>
      </c>
      <c r="L590" s="830">
        <v>44228</v>
      </c>
      <c r="M590" s="830">
        <v>44256</v>
      </c>
      <c r="N590" s="275">
        <f t="shared" si="19"/>
        <v>4</v>
      </c>
      <c r="O590" s="341">
        <v>1</v>
      </c>
      <c r="P590" s="253" t="s">
        <v>44</v>
      </c>
      <c r="Q590" s="253" t="s">
        <v>116</v>
      </c>
      <c r="R590" s="44" t="s">
        <v>8022</v>
      </c>
      <c r="S590" s="387">
        <f t="shared" si="18"/>
        <v>372</v>
      </c>
      <c r="T590" s="327" t="s">
        <v>937</v>
      </c>
      <c r="U590" s="327" t="s">
        <v>937</v>
      </c>
      <c r="V590" s="327" t="s">
        <v>937</v>
      </c>
      <c r="W590" s="327" t="s">
        <v>937</v>
      </c>
      <c r="X590" s="327" t="s">
        <v>937</v>
      </c>
      <c r="Y590" s="327" t="s">
        <v>937</v>
      </c>
      <c r="Z590" s="327" t="s">
        <v>937</v>
      </c>
      <c r="AA590" s="327" t="s">
        <v>937</v>
      </c>
      <c r="AB590" s="327" t="s">
        <v>937</v>
      </c>
      <c r="AC590" s="327" t="s">
        <v>937</v>
      </c>
      <c r="AD590" s="327" t="s">
        <v>937</v>
      </c>
      <c r="AE590" s="327" t="s">
        <v>937</v>
      </c>
      <c r="AF590" s="327" t="s">
        <v>937</v>
      </c>
      <c r="AG590" s="327" t="s">
        <v>937</v>
      </c>
      <c r="AH590" s="327" t="s">
        <v>937</v>
      </c>
      <c r="AI590" s="327" t="s">
        <v>937</v>
      </c>
      <c r="AJ590" s="327" t="s">
        <v>937</v>
      </c>
      <c r="AK590" s="44" t="s">
        <v>5199</v>
      </c>
      <c r="AL590" s="44" t="s">
        <v>2823</v>
      </c>
      <c r="AM590" s="44" t="s">
        <v>9303</v>
      </c>
      <c r="AN590" s="44" t="s">
        <v>2622</v>
      </c>
      <c r="AO590" s="44" t="s">
        <v>3802</v>
      </c>
      <c r="AP590" s="44" t="s">
        <v>1153</v>
      </c>
      <c r="AQ590" s="44" t="s">
        <v>3802</v>
      </c>
      <c r="AR590" s="44" t="s">
        <v>1153</v>
      </c>
      <c r="AS590" s="44" t="s">
        <v>3802</v>
      </c>
      <c r="AT590" s="44" t="s">
        <v>1153</v>
      </c>
      <c r="AU590" s="44" t="s">
        <v>3802</v>
      </c>
      <c r="AV590" s="44" t="s">
        <v>1153</v>
      </c>
      <c r="AW590" s="44" t="s">
        <v>3802</v>
      </c>
      <c r="AX590" s="44" t="s">
        <v>1153</v>
      </c>
      <c r="AY590" s="44" t="s">
        <v>3802</v>
      </c>
      <c r="AZ590" s="345" t="s">
        <v>781</v>
      </c>
      <c r="BA590" s="336">
        <v>44396</v>
      </c>
      <c r="BB590" s="269" t="s">
        <v>903</v>
      </c>
      <c r="BC590" s="340"/>
      <c r="BD590" s="297"/>
      <c r="BE590" s="297"/>
      <c r="BF590" s="297"/>
      <c r="BG590" s="297"/>
      <c r="BH590" s="141" t="s">
        <v>956</v>
      </c>
      <c r="BI590" s="340"/>
      <c r="BJ590" s="340"/>
      <c r="BO590" s="253" t="s">
        <v>5272</v>
      </c>
      <c r="BP590" s="141" t="s">
        <v>9304</v>
      </c>
      <c r="BQ590" s="253" t="s">
        <v>8167</v>
      </c>
      <c r="BR590" s="253"/>
    </row>
    <row r="591" spans="1:70" s="298" customFormat="1" ht="90" hidden="1" customHeight="1">
      <c r="A591" s="268" t="s">
        <v>2387</v>
      </c>
      <c r="B591" s="271" t="s">
        <v>2421</v>
      </c>
      <c r="C591" s="336">
        <v>44183</v>
      </c>
      <c r="D591" s="336" t="s">
        <v>4308</v>
      </c>
      <c r="E591" s="268" t="s">
        <v>1037</v>
      </c>
      <c r="F591" s="325" t="s">
        <v>8664</v>
      </c>
      <c r="G591" s="322" t="s">
        <v>2066</v>
      </c>
      <c r="H591" s="322" t="s">
        <v>4109</v>
      </c>
      <c r="I591" s="271" t="s">
        <v>2067</v>
      </c>
      <c r="J591" s="432" t="s">
        <v>2068</v>
      </c>
      <c r="K591" s="355">
        <v>6</v>
      </c>
      <c r="L591" s="830">
        <v>44256</v>
      </c>
      <c r="M591" s="830">
        <v>44562</v>
      </c>
      <c r="N591" s="275">
        <f t="shared" si="19"/>
        <v>44</v>
      </c>
      <c r="O591" s="379">
        <v>0.83</v>
      </c>
      <c r="P591" s="253" t="s">
        <v>44</v>
      </c>
      <c r="Q591" s="253"/>
      <c r="R591" s="44" t="s">
        <v>8168</v>
      </c>
      <c r="S591" s="387">
        <f t="shared" si="18"/>
        <v>200</v>
      </c>
      <c r="T591" s="327" t="s">
        <v>937</v>
      </c>
      <c r="U591" s="327" t="s">
        <v>937</v>
      </c>
      <c r="V591" s="327" t="s">
        <v>937</v>
      </c>
      <c r="W591" s="327" t="s">
        <v>937</v>
      </c>
      <c r="X591" s="327" t="s">
        <v>937</v>
      </c>
      <c r="Y591" s="327" t="s">
        <v>937</v>
      </c>
      <c r="Z591" s="327" t="s">
        <v>937</v>
      </c>
      <c r="AA591" s="327" t="s">
        <v>937</v>
      </c>
      <c r="AB591" s="327" t="s">
        <v>937</v>
      </c>
      <c r="AC591" s="327" t="s">
        <v>937</v>
      </c>
      <c r="AD591" s="327" t="s">
        <v>937</v>
      </c>
      <c r="AE591" s="327" t="s">
        <v>937</v>
      </c>
      <c r="AF591" s="327" t="s">
        <v>937</v>
      </c>
      <c r="AG591" s="327" t="s">
        <v>937</v>
      </c>
      <c r="AH591" s="327" t="s">
        <v>937</v>
      </c>
      <c r="AI591" s="327" t="s">
        <v>937</v>
      </c>
      <c r="AJ591" s="327" t="s">
        <v>937</v>
      </c>
      <c r="AK591" s="44" t="s">
        <v>5199</v>
      </c>
      <c r="AL591" s="44" t="s">
        <v>9305</v>
      </c>
      <c r="AM591" s="44" t="s">
        <v>8169</v>
      </c>
      <c r="AN591" s="253" t="s">
        <v>9260</v>
      </c>
      <c r="AO591" s="141" t="s">
        <v>8170</v>
      </c>
      <c r="AP591" s="141" t="s">
        <v>9261</v>
      </c>
      <c r="AQ591" s="141" t="s">
        <v>8171</v>
      </c>
      <c r="AR591" s="253" t="s">
        <v>9262</v>
      </c>
      <c r="AS591" s="141" t="s">
        <v>8172</v>
      </c>
      <c r="AT591" s="329" t="s">
        <v>1153</v>
      </c>
      <c r="AU591" s="329" t="s">
        <v>4922</v>
      </c>
      <c r="AV591" s="329" t="s">
        <v>1153</v>
      </c>
      <c r="AW591" s="329" t="s">
        <v>4922</v>
      </c>
      <c r="AX591" s="329" t="s">
        <v>1153</v>
      </c>
      <c r="AY591" s="329" t="s">
        <v>4922</v>
      </c>
      <c r="AZ591" s="345" t="s">
        <v>1330</v>
      </c>
      <c r="BA591" s="336">
        <v>44673</v>
      </c>
      <c r="BB591" s="269" t="s">
        <v>1810</v>
      </c>
      <c r="BC591" s="336">
        <v>44677</v>
      </c>
      <c r="BD591" s="301" t="s">
        <v>4377</v>
      </c>
      <c r="BE591" s="141" t="s">
        <v>9161</v>
      </c>
      <c r="BF591" s="332" t="s">
        <v>1153</v>
      </c>
      <c r="BG591" s="332" t="s">
        <v>1153</v>
      </c>
      <c r="BH591" s="280" t="s">
        <v>4388</v>
      </c>
      <c r="BI591" s="340" t="s">
        <v>2587</v>
      </c>
      <c r="BJ591" s="340" t="s">
        <v>4378</v>
      </c>
      <c r="BO591" s="253" t="s">
        <v>5272</v>
      </c>
      <c r="BP591" s="141" t="s">
        <v>9304</v>
      </c>
      <c r="BQ591" s="253" t="s">
        <v>8167</v>
      </c>
      <c r="BR591" s="253"/>
    </row>
    <row r="592" spans="1:70" s="298" customFormat="1" ht="90" hidden="1" customHeight="1">
      <c r="A592" s="268" t="s">
        <v>2388</v>
      </c>
      <c r="B592" s="271" t="s">
        <v>2421</v>
      </c>
      <c r="C592" s="336">
        <v>44183</v>
      </c>
      <c r="D592" s="336" t="s">
        <v>4308</v>
      </c>
      <c r="E592" s="268" t="s">
        <v>1027</v>
      </c>
      <c r="F592" s="322" t="s">
        <v>8173</v>
      </c>
      <c r="G592" s="271" t="s">
        <v>2422</v>
      </c>
      <c r="H592" s="271" t="s">
        <v>2333</v>
      </c>
      <c r="I592" s="271" t="s">
        <v>2334</v>
      </c>
      <c r="J592" s="294" t="s">
        <v>612</v>
      </c>
      <c r="K592" s="355">
        <v>1</v>
      </c>
      <c r="L592" s="830">
        <v>44232</v>
      </c>
      <c r="M592" s="830">
        <v>44286</v>
      </c>
      <c r="N592" s="275">
        <f t="shared" si="19"/>
        <v>8</v>
      </c>
      <c r="O592" s="343">
        <v>1</v>
      </c>
      <c r="P592" s="253" t="s">
        <v>24</v>
      </c>
      <c r="Q592" s="253" t="s">
        <v>48</v>
      </c>
      <c r="R592" s="44" t="s">
        <v>8174</v>
      </c>
      <c r="S592" s="387">
        <f t="shared" si="18"/>
        <v>146</v>
      </c>
      <c r="T592" s="327" t="s">
        <v>937</v>
      </c>
      <c r="U592" s="327" t="s">
        <v>937</v>
      </c>
      <c r="V592" s="327" t="s">
        <v>937</v>
      </c>
      <c r="W592" s="327" t="s">
        <v>937</v>
      </c>
      <c r="X592" s="327" t="s">
        <v>937</v>
      </c>
      <c r="Y592" s="327" t="s">
        <v>937</v>
      </c>
      <c r="Z592" s="327" t="s">
        <v>937</v>
      </c>
      <c r="AA592" s="327" t="s">
        <v>937</v>
      </c>
      <c r="AB592" s="327" t="s">
        <v>937</v>
      </c>
      <c r="AC592" s="327" t="s">
        <v>937</v>
      </c>
      <c r="AD592" s="327" t="s">
        <v>937</v>
      </c>
      <c r="AE592" s="327" t="s">
        <v>937</v>
      </c>
      <c r="AF592" s="327" t="s">
        <v>937</v>
      </c>
      <c r="AG592" s="327" t="s">
        <v>937</v>
      </c>
      <c r="AH592" s="327" t="s">
        <v>937</v>
      </c>
      <c r="AI592" s="327" t="s">
        <v>937</v>
      </c>
      <c r="AJ592" s="327" t="s">
        <v>937</v>
      </c>
      <c r="AK592" s="44" t="s">
        <v>5199</v>
      </c>
      <c r="AL592" s="44" t="s">
        <v>2824</v>
      </c>
      <c r="AM592" s="44" t="s">
        <v>8175</v>
      </c>
      <c r="AN592" s="253" t="s">
        <v>9306</v>
      </c>
      <c r="AO592" s="44" t="s">
        <v>8176</v>
      </c>
      <c r="AP592" s="44" t="s">
        <v>1153</v>
      </c>
      <c r="AQ592" s="44" t="s">
        <v>4145</v>
      </c>
      <c r="AR592" s="44" t="s">
        <v>1153</v>
      </c>
      <c r="AS592" s="44" t="s">
        <v>4145</v>
      </c>
      <c r="AT592" s="44" t="s">
        <v>1153</v>
      </c>
      <c r="AU592" s="44" t="s">
        <v>4145</v>
      </c>
      <c r="AV592" s="44" t="s">
        <v>1153</v>
      </c>
      <c r="AW592" s="44" t="s">
        <v>4145</v>
      </c>
      <c r="AX592" s="44" t="s">
        <v>1153</v>
      </c>
      <c r="AY592" s="44" t="s">
        <v>4145</v>
      </c>
      <c r="AZ592" s="345" t="s">
        <v>902</v>
      </c>
      <c r="BA592" s="336">
        <v>44496</v>
      </c>
      <c r="BB592" s="269" t="s">
        <v>903</v>
      </c>
      <c r="BC592" s="340"/>
      <c r="BD592" s="297"/>
      <c r="BE592" s="297"/>
      <c r="BF592" s="297"/>
      <c r="BG592" s="297"/>
      <c r="BH592" s="141" t="s">
        <v>956</v>
      </c>
      <c r="BI592" s="340"/>
      <c r="BJ592" s="340"/>
      <c r="BO592" s="384" t="s">
        <v>5360</v>
      </c>
      <c r="BP592" s="402" t="s">
        <v>5361</v>
      </c>
      <c r="BQ592" s="402" t="s">
        <v>5362</v>
      </c>
      <c r="BR592" s="253"/>
    </row>
    <row r="593" spans="1:70" s="298" customFormat="1" ht="90" hidden="1" customHeight="1">
      <c r="A593" s="268" t="s">
        <v>2389</v>
      </c>
      <c r="B593" s="271" t="s">
        <v>2421</v>
      </c>
      <c r="C593" s="336">
        <v>44183</v>
      </c>
      <c r="D593" s="336" t="s">
        <v>4308</v>
      </c>
      <c r="E593" s="268" t="s">
        <v>1027</v>
      </c>
      <c r="F593" s="322" t="s">
        <v>8173</v>
      </c>
      <c r="G593" s="271" t="s">
        <v>2310</v>
      </c>
      <c r="H593" s="271" t="s">
        <v>2335</v>
      </c>
      <c r="I593" s="271" t="s">
        <v>2336</v>
      </c>
      <c r="J593" s="294" t="s">
        <v>2423</v>
      </c>
      <c r="K593" s="355">
        <v>3</v>
      </c>
      <c r="L593" s="830">
        <v>44253</v>
      </c>
      <c r="M593" s="830">
        <v>44530</v>
      </c>
      <c r="N593" s="275">
        <f t="shared" si="19"/>
        <v>40</v>
      </c>
      <c r="O593" s="343">
        <v>3</v>
      </c>
      <c r="P593" s="253" t="s">
        <v>116</v>
      </c>
      <c r="Q593" s="253" t="s">
        <v>2592</v>
      </c>
      <c r="R593" s="44" t="s">
        <v>8177</v>
      </c>
      <c r="S593" s="387">
        <f t="shared" si="18"/>
        <v>256</v>
      </c>
      <c r="T593" s="327" t="s">
        <v>937</v>
      </c>
      <c r="U593" s="327" t="s">
        <v>937</v>
      </c>
      <c r="V593" s="327" t="s">
        <v>937</v>
      </c>
      <c r="W593" s="327" t="s">
        <v>937</v>
      </c>
      <c r="X593" s="327" t="s">
        <v>937</v>
      </c>
      <c r="Y593" s="327" t="s">
        <v>937</v>
      </c>
      <c r="Z593" s="327" t="s">
        <v>937</v>
      </c>
      <c r="AA593" s="327" t="s">
        <v>937</v>
      </c>
      <c r="AB593" s="327" t="s">
        <v>937</v>
      </c>
      <c r="AC593" s="327" t="s">
        <v>937</v>
      </c>
      <c r="AD593" s="327" t="s">
        <v>937</v>
      </c>
      <c r="AE593" s="327" t="s">
        <v>937</v>
      </c>
      <c r="AF593" s="327" t="s">
        <v>937</v>
      </c>
      <c r="AG593" s="327" t="s">
        <v>937</v>
      </c>
      <c r="AH593" s="327" t="s">
        <v>937</v>
      </c>
      <c r="AI593" s="327" t="s">
        <v>937</v>
      </c>
      <c r="AJ593" s="327" t="s">
        <v>937</v>
      </c>
      <c r="AK593" s="44" t="s">
        <v>5199</v>
      </c>
      <c r="AL593" s="44" t="s">
        <v>2641</v>
      </c>
      <c r="AM593" s="44" t="s">
        <v>8178</v>
      </c>
      <c r="AN593" s="44" t="s">
        <v>9307</v>
      </c>
      <c r="AO593" s="44" t="s">
        <v>8179</v>
      </c>
      <c r="AP593" s="44" t="s">
        <v>4213</v>
      </c>
      <c r="AQ593" s="44" t="s">
        <v>8180</v>
      </c>
      <c r="AR593" s="44" t="s">
        <v>1153</v>
      </c>
      <c r="AS593" s="44" t="s">
        <v>4297</v>
      </c>
      <c r="AT593" s="44" t="s">
        <v>1153</v>
      </c>
      <c r="AU593" s="44" t="s">
        <v>4297</v>
      </c>
      <c r="AV593" s="44" t="s">
        <v>1153</v>
      </c>
      <c r="AW593" s="44" t="s">
        <v>4297</v>
      </c>
      <c r="AX593" s="44" t="s">
        <v>1153</v>
      </c>
      <c r="AY593" s="44" t="s">
        <v>4297</v>
      </c>
      <c r="AZ593" s="345" t="s">
        <v>781</v>
      </c>
      <c r="BA593" s="336">
        <v>44582</v>
      </c>
      <c r="BB593" s="269" t="s">
        <v>903</v>
      </c>
      <c r="BC593" s="340"/>
      <c r="BD593" s="297"/>
      <c r="BE593" s="297"/>
      <c r="BF593" s="297"/>
      <c r="BG593" s="297"/>
      <c r="BH593" s="141" t="s">
        <v>956</v>
      </c>
      <c r="BI593" s="340"/>
      <c r="BJ593" s="340"/>
      <c r="BO593" s="384" t="s">
        <v>5360</v>
      </c>
      <c r="BP593" s="402" t="s">
        <v>5361</v>
      </c>
      <c r="BQ593" s="402" t="s">
        <v>5362</v>
      </c>
      <c r="BR593" s="253"/>
    </row>
    <row r="594" spans="1:70" s="298" customFormat="1" ht="90" hidden="1" customHeight="1">
      <c r="A594" s="342" t="s">
        <v>2390</v>
      </c>
      <c r="B594" s="253" t="s">
        <v>2421</v>
      </c>
      <c r="C594" s="336">
        <v>44183</v>
      </c>
      <c r="D594" s="336" t="s">
        <v>4308</v>
      </c>
      <c r="E594" s="272" t="s">
        <v>1025</v>
      </c>
      <c r="F594" s="322" t="s">
        <v>8181</v>
      </c>
      <c r="G594" s="271" t="s">
        <v>2311</v>
      </c>
      <c r="H594" s="271" t="s">
        <v>2424</v>
      </c>
      <c r="I594" s="271" t="s">
        <v>8182</v>
      </c>
      <c r="J594" s="294" t="s">
        <v>2365</v>
      </c>
      <c r="K594" s="355">
        <v>1</v>
      </c>
      <c r="L594" s="830">
        <v>44228</v>
      </c>
      <c r="M594" s="830">
        <v>44377</v>
      </c>
      <c r="N594" s="275">
        <f t="shared" si="19"/>
        <v>22</v>
      </c>
      <c r="O594" s="341">
        <v>1</v>
      </c>
      <c r="P594" s="253" t="s">
        <v>758</v>
      </c>
      <c r="Q594" s="253" t="s">
        <v>2415</v>
      </c>
      <c r="R594" s="44" t="s">
        <v>8183</v>
      </c>
      <c r="S594" s="387">
        <f t="shared" si="18"/>
        <v>117</v>
      </c>
      <c r="T594" s="327" t="s">
        <v>937</v>
      </c>
      <c r="U594" s="327" t="s">
        <v>937</v>
      </c>
      <c r="V594" s="327" t="s">
        <v>937</v>
      </c>
      <c r="W594" s="327" t="s">
        <v>937</v>
      </c>
      <c r="X594" s="327" t="s">
        <v>937</v>
      </c>
      <c r="Y594" s="327" t="s">
        <v>937</v>
      </c>
      <c r="Z594" s="327" t="s">
        <v>937</v>
      </c>
      <c r="AA594" s="327" t="s">
        <v>937</v>
      </c>
      <c r="AB594" s="327" t="s">
        <v>937</v>
      </c>
      <c r="AC594" s="327" t="s">
        <v>937</v>
      </c>
      <c r="AD594" s="327" t="s">
        <v>937</v>
      </c>
      <c r="AE594" s="327" t="s">
        <v>937</v>
      </c>
      <c r="AF594" s="327" t="s">
        <v>937</v>
      </c>
      <c r="AG594" s="327" t="s">
        <v>937</v>
      </c>
      <c r="AH594" s="327" t="s">
        <v>937</v>
      </c>
      <c r="AI594" s="327" t="s">
        <v>937</v>
      </c>
      <c r="AJ594" s="327" t="s">
        <v>937</v>
      </c>
      <c r="AK594" s="44" t="s">
        <v>5199</v>
      </c>
      <c r="AL594" s="44" t="s">
        <v>2740</v>
      </c>
      <c r="AM594" s="44" t="s">
        <v>9308</v>
      </c>
      <c r="AN594" s="44" t="s">
        <v>2622</v>
      </c>
      <c r="AO594" s="44" t="s">
        <v>3802</v>
      </c>
      <c r="AP594" s="44" t="s">
        <v>1153</v>
      </c>
      <c r="AQ594" s="44" t="s">
        <v>3802</v>
      </c>
      <c r="AR594" s="44" t="s">
        <v>1153</v>
      </c>
      <c r="AS594" s="44" t="s">
        <v>3802</v>
      </c>
      <c r="AT594" s="44" t="s">
        <v>1153</v>
      </c>
      <c r="AU594" s="44" t="s">
        <v>3802</v>
      </c>
      <c r="AV594" s="44" t="s">
        <v>1153</v>
      </c>
      <c r="AW594" s="44" t="s">
        <v>3802</v>
      </c>
      <c r="AX594" s="44" t="s">
        <v>1153</v>
      </c>
      <c r="AY594" s="44" t="s">
        <v>3802</v>
      </c>
      <c r="AZ594" s="345" t="s">
        <v>781</v>
      </c>
      <c r="BA594" s="336">
        <v>44399</v>
      </c>
      <c r="BB594" s="269" t="s">
        <v>903</v>
      </c>
      <c r="BC594" s="340"/>
      <c r="BD594" s="297"/>
      <c r="BE594" s="297"/>
      <c r="BF594" s="297"/>
      <c r="BG594" s="297"/>
      <c r="BH594" s="141" t="s">
        <v>956</v>
      </c>
      <c r="BI594" s="340"/>
      <c r="BJ594" s="340"/>
      <c r="BO594" s="253" t="s">
        <v>5358</v>
      </c>
      <c r="BP594" s="253" t="s">
        <v>5471</v>
      </c>
      <c r="BQ594" s="253" t="s">
        <v>5472</v>
      </c>
      <c r="BR594" s="253"/>
    </row>
    <row r="595" spans="1:70" s="298" customFormat="1" ht="90" hidden="1" customHeight="1">
      <c r="A595" s="268" t="s">
        <v>2391</v>
      </c>
      <c r="B595" s="271" t="s">
        <v>2421</v>
      </c>
      <c r="C595" s="336">
        <v>44183</v>
      </c>
      <c r="D595" s="336" t="s">
        <v>4308</v>
      </c>
      <c r="E595" s="268" t="s">
        <v>1114</v>
      </c>
      <c r="F595" s="322" t="s">
        <v>8184</v>
      </c>
      <c r="G595" s="271" t="s">
        <v>4110</v>
      </c>
      <c r="H595" s="271" t="s">
        <v>4111</v>
      </c>
      <c r="I595" s="271" t="s">
        <v>4127</v>
      </c>
      <c r="J595" s="294" t="s">
        <v>4128</v>
      </c>
      <c r="K595" s="269">
        <v>6</v>
      </c>
      <c r="L595" s="830">
        <v>44228</v>
      </c>
      <c r="M595" s="830">
        <v>44408</v>
      </c>
      <c r="N595" s="275">
        <f t="shared" si="19"/>
        <v>26</v>
      </c>
      <c r="O595" s="343">
        <v>6</v>
      </c>
      <c r="P595" s="253" t="s">
        <v>2208</v>
      </c>
      <c r="Q595" s="253" t="s">
        <v>758</v>
      </c>
      <c r="R595" s="44" t="s">
        <v>8185</v>
      </c>
      <c r="S595" s="387">
        <f t="shared" si="18"/>
        <v>243</v>
      </c>
      <c r="T595" s="327" t="s">
        <v>937</v>
      </c>
      <c r="U595" s="327" t="s">
        <v>937</v>
      </c>
      <c r="V595" s="327" t="s">
        <v>937</v>
      </c>
      <c r="W595" s="327" t="s">
        <v>937</v>
      </c>
      <c r="X595" s="327" t="s">
        <v>937</v>
      </c>
      <c r="Y595" s="327" t="s">
        <v>937</v>
      </c>
      <c r="Z595" s="327" t="s">
        <v>937</v>
      </c>
      <c r="AA595" s="327" t="s">
        <v>937</v>
      </c>
      <c r="AB595" s="327" t="s">
        <v>937</v>
      </c>
      <c r="AC595" s="327" t="s">
        <v>937</v>
      </c>
      <c r="AD595" s="327" t="s">
        <v>937</v>
      </c>
      <c r="AE595" s="327" t="s">
        <v>937</v>
      </c>
      <c r="AF595" s="327" t="s">
        <v>937</v>
      </c>
      <c r="AG595" s="327" t="s">
        <v>937</v>
      </c>
      <c r="AH595" s="327" t="s">
        <v>937</v>
      </c>
      <c r="AI595" s="327" t="s">
        <v>937</v>
      </c>
      <c r="AJ595" s="327" t="s">
        <v>937</v>
      </c>
      <c r="AK595" s="44" t="s">
        <v>5199</v>
      </c>
      <c r="AL595" s="44" t="s">
        <v>9309</v>
      </c>
      <c r="AM595" s="44" t="s">
        <v>8186</v>
      </c>
      <c r="AN595" s="44" t="s">
        <v>9310</v>
      </c>
      <c r="AO595" s="44" t="s">
        <v>8187</v>
      </c>
      <c r="AP595" s="44" t="s">
        <v>1153</v>
      </c>
      <c r="AQ595" s="44" t="s">
        <v>4145</v>
      </c>
      <c r="AR595" s="44" t="s">
        <v>1153</v>
      </c>
      <c r="AS595" s="44" t="s">
        <v>4145</v>
      </c>
      <c r="AT595" s="44" t="s">
        <v>1153</v>
      </c>
      <c r="AU595" s="44" t="s">
        <v>4145</v>
      </c>
      <c r="AV595" s="44" t="s">
        <v>1153</v>
      </c>
      <c r="AW595" s="44" t="s">
        <v>4145</v>
      </c>
      <c r="AX595" s="44" t="s">
        <v>1153</v>
      </c>
      <c r="AY595" s="44" t="s">
        <v>4145</v>
      </c>
      <c r="AZ595" s="345" t="s">
        <v>781</v>
      </c>
      <c r="BA595" s="336">
        <v>44497</v>
      </c>
      <c r="BB595" s="269" t="s">
        <v>903</v>
      </c>
      <c r="BC595" s="340"/>
      <c r="BD595" s="297"/>
      <c r="BE595" s="297"/>
      <c r="BF595" s="297"/>
      <c r="BG595" s="297"/>
      <c r="BH595" s="141" t="s">
        <v>956</v>
      </c>
      <c r="BI595" s="340"/>
      <c r="BJ595" s="340"/>
      <c r="BO595" s="253" t="s">
        <v>5358</v>
      </c>
      <c r="BP595" s="253" t="s">
        <v>5471</v>
      </c>
      <c r="BQ595" s="253" t="s">
        <v>5473</v>
      </c>
      <c r="BR595" s="253"/>
    </row>
    <row r="596" spans="1:70" s="298" customFormat="1" ht="90" hidden="1" customHeight="1">
      <c r="A596" s="268" t="s">
        <v>2392</v>
      </c>
      <c r="B596" s="271" t="s">
        <v>2421</v>
      </c>
      <c r="C596" s="336">
        <v>44183</v>
      </c>
      <c r="D596" s="283" t="s">
        <v>4307</v>
      </c>
      <c r="E596" s="268" t="s">
        <v>1026</v>
      </c>
      <c r="F596" s="322" t="s">
        <v>8188</v>
      </c>
      <c r="G596" s="271" t="s">
        <v>2425</v>
      </c>
      <c r="H596" s="271" t="s">
        <v>4112</v>
      </c>
      <c r="I596" s="271" t="s">
        <v>2426</v>
      </c>
      <c r="J596" s="271" t="s">
        <v>2427</v>
      </c>
      <c r="K596" s="269">
        <v>1</v>
      </c>
      <c r="L596" s="830">
        <v>44242</v>
      </c>
      <c r="M596" s="830">
        <v>44454</v>
      </c>
      <c r="N596" s="275">
        <f t="shared" si="19"/>
        <v>31</v>
      </c>
      <c r="O596" s="343">
        <v>1</v>
      </c>
      <c r="P596" s="253" t="s">
        <v>2208</v>
      </c>
      <c r="Q596" s="253" t="s">
        <v>2552</v>
      </c>
      <c r="R596" s="44" t="s">
        <v>8189</v>
      </c>
      <c r="S596" s="387">
        <f t="shared" si="18"/>
        <v>327</v>
      </c>
      <c r="T596" s="327" t="s">
        <v>937</v>
      </c>
      <c r="U596" s="327" t="s">
        <v>937</v>
      </c>
      <c r="V596" s="327" t="s">
        <v>937</v>
      </c>
      <c r="W596" s="327" t="s">
        <v>937</v>
      </c>
      <c r="X596" s="327" t="s">
        <v>937</v>
      </c>
      <c r="Y596" s="327" t="s">
        <v>937</v>
      </c>
      <c r="Z596" s="327" t="s">
        <v>937</v>
      </c>
      <c r="AA596" s="327" t="s">
        <v>937</v>
      </c>
      <c r="AB596" s="327" t="s">
        <v>937</v>
      </c>
      <c r="AC596" s="327" t="s">
        <v>937</v>
      </c>
      <c r="AD596" s="327" t="s">
        <v>937</v>
      </c>
      <c r="AE596" s="327" t="s">
        <v>937</v>
      </c>
      <c r="AF596" s="327" t="s">
        <v>937</v>
      </c>
      <c r="AG596" s="327" t="s">
        <v>937</v>
      </c>
      <c r="AH596" s="327" t="s">
        <v>937</v>
      </c>
      <c r="AI596" s="327" t="s">
        <v>937</v>
      </c>
      <c r="AJ596" s="327" t="s">
        <v>937</v>
      </c>
      <c r="AK596" s="44" t="s">
        <v>5199</v>
      </c>
      <c r="AL596" s="44" t="s">
        <v>2741</v>
      </c>
      <c r="AM596" s="44" t="s">
        <v>8190</v>
      </c>
      <c r="AN596" s="44" t="s">
        <v>8191</v>
      </c>
      <c r="AO596" s="44" t="s">
        <v>8192</v>
      </c>
      <c r="AP596" s="44" t="s">
        <v>1153</v>
      </c>
      <c r="AQ596" s="44" t="s">
        <v>4145</v>
      </c>
      <c r="AR596" s="44" t="s">
        <v>1153</v>
      </c>
      <c r="AS596" s="44" t="s">
        <v>4145</v>
      </c>
      <c r="AT596" s="44" t="s">
        <v>1153</v>
      </c>
      <c r="AU596" s="44" t="s">
        <v>4145</v>
      </c>
      <c r="AV596" s="44" t="s">
        <v>1153</v>
      </c>
      <c r="AW596" s="44" t="s">
        <v>4145</v>
      </c>
      <c r="AX596" s="44" t="s">
        <v>1153</v>
      </c>
      <c r="AY596" s="44" t="s">
        <v>4145</v>
      </c>
      <c r="AZ596" s="345" t="s">
        <v>781</v>
      </c>
      <c r="BA596" s="336">
        <v>44487</v>
      </c>
      <c r="BB596" s="269" t="s">
        <v>903</v>
      </c>
      <c r="BC596" s="340"/>
      <c r="BD596" s="297"/>
      <c r="BE596" s="297"/>
      <c r="BF596" s="297"/>
      <c r="BG596" s="297"/>
      <c r="BH596" s="141" t="s">
        <v>956</v>
      </c>
      <c r="BI596" s="340"/>
      <c r="BJ596" s="340"/>
      <c r="BO596" s="253" t="s">
        <v>5275</v>
      </c>
      <c r="BP596" s="141" t="s">
        <v>5460</v>
      </c>
      <c r="BQ596" s="253" t="s">
        <v>5474</v>
      </c>
      <c r="BR596" s="253"/>
    </row>
    <row r="597" spans="1:70" s="298" customFormat="1" ht="90" hidden="1" customHeight="1">
      <c r="A597" s="342" t="s">
        <v>2393</v>
      </c>
      <c r="B597" s="253" t="s">
        <v>2421</v>
      </c>
      <c r="C597" s="336">
        <v>44183</v>
      </c>
      <c r="D597" s="336" t="s">
        <v>4308</v>
      </c>
      <c r="E597" s="268" t="s">
        <v>1115</v>
      </c>
      <c r="F597" s="322" t="s">
        <v>8193</v>
      </c>
      <c r="G597" s="271" t="s">
        <v>2312</v>
      </c>
      <c r="H597" s="271" t="s">
        <v>2337</v>
      </c>
      <c r="I597" s="271" t="s">
        <v>2338</v>
      </c>
      <c r="J597" s="294" t="s">
        <v>2366</v>
      </c>
      <c r="K597" s="269">
        <v>1</v>
      </c>
      <c r="L597" s="830">
        <v>44228</v>
      </c>
      <c r="M597" s="830">
        <v>44407</v>
      </c>
      <c r="N597" s="275">
        <f t="shared" si="19"/>
        <v>26</v>
      </c>
      <c r="O597" s="455">
        <v>0</v>
      </c>
      <c r="P597" s="253" t="s">
        <v>2208</v>
      </c>
      <c r="Q597" s="253" t="s">
        <v>758</v>
      </c>
      <c r="R597" s="44" t="s">
        <v>8194</v>
      </c>
      <c r="S597" s="387">
        <f t="shared" si="18"/>
        <v>298</v>
      </c>
      <c r="T597" s="327" t="s">
        <v>937</v>
      </c>
      <c r="U597" s="327" t="s">
        <v>937</v>
      </c>
      <c r="V597" s="327" t="s">
        <v>937</v>
      </c>
      <c r="W597" s="327" t="s">
        <v>937</v>
      </c>
      <c r="X597" s="327" t="s">
        <v>937</v>
      </c>
      <c r="Y597" s="327" t="s">
        <v>937</v>
      </c>
      <c r="Z597" s="327" t="s">
        <v>937</v>
      </c>
      <c r="AA597" s="327" t="s">
        <v>937</v>
      </c>
      <c r="AB597" s="327" t="s">
        <v>937</v>
      </c>
      <c r="AC597" s="327" t="s">
        <v>937</v>
      </c>
      <c r="AD597" s="327" t="s">
        <v>937</v>
      </c>
      <c r="AE597" s="327" t="s">
        <v>937</v>
      </c>
      <c r="AF597" s="327" t="s">
        <v>937</v>
      </c>
      <c r="AG597" s="327" t="s">
        <v>937</v>
      </c>
      <c r="AH597" s="327" t="s">
        <v>937</v>
      </c>
      <c r="AI597" s="327" t="s">
        <v>937</v>
      </c>
      <c r="AJ597" s="327" t="s">
        <v>937</v>
      </c>
      <c r="AK597" s="44" t="s">
        <v>5199</v>
      </c>
      <c r="AL597" s="44" t="s">
        <v>2742</v>
      </c>
      <c r="AM597" s="273" t="s">
        <v>8195</v>
      </c>
      <c r="AN597" s="301" t="s">
        <v>2622</v>
      </c>
      <c r="AO597" s="301" t="s">
        <v>3874</v>
      </c>
      <c r="AP597" s="301" t="s">
        <v>2622</v>
      </c>
      <c r="AQ597" s="301" t="s">
        <v>3874</v>
      </c>
      <c r="AR597" s="301" t="s">
        <v>2622</v>
      </c>
      <c r="AS597" s="301" t="s">
        <v>3874</v>
      </c>
      <c r="AT597" s="301" t="s">
        <v>1153</v>
      </c>
      <c r="AU597" s="301" t="s">
        <v>3874</v>
      </c>
      <c r="AV597" s="301" t="s">
        <v>1153</v>
      </c>
      <c r="AW597" s="301" t="s">
        <v>3874</v>
      </c>
      <c r="AX597" s="301" t="s">
        <v>1153</v>
      </c>
      <c r="AY597" s="301" t="s">
        <v>3874</v>
      </c>
      <c r="AZ597" s="345" t="s">
        <v>1330</v>
      </c>
      <c r="BA597" s="336">
        <v>44377</v>
      </c>
      <c r="BB597" s="269" t="s">
        <v>1810</v>
      </c>
      <c r="BC597" s="336">
        <v>44377</v>
      </c>
      <c r="BD597" s="301" t="s">
        <v>2655</v>
      </c>
      <c r="BE597" s="332" t="s">
        <v>9033</v>
      </c>
      <c r="BF597" s="332" t="s">
        <v>1153</v>
      </c>
      <c r="BG597" s="332" t="s">
        <v>1153</v>
      </c>
      <c r="BH597" s="280" t="s">
        <v>4388</v>
      </c>
      <c r="BI597" s="340" t="s">
        <v>1153</v>
      </c>
      <c r="BJ597" s="340" t="s">
        <v>2393</v>
      </c>
      <c r="BO597" s="253" t="s">
        <v>5358</v>
      </c>
      <c r="BP597" s="464"/>
      <c r="BQ597" s="253"/>
      <c r="BR597" s="253"/>
    </row>
    <row r="598" spans="1:70" s="298" customFormat="1" ht="90" hidden="1" customHeight="1">
      <c r="A598" s="268" t="s">
        <v>2393</v>
      </c>
      <c r="B598" s="271" t="s">
        <v>2421</v>
      </c>
      <c r="C598" s="336">
        <v>44183</v>
      </c>
      <c r="D598" s="336" t="s">
        <v>4308</v>
      </c>
      <c r="E598" s="268" t="s">
        <v>1115</v>
      </c>
      <c r="F598" s="322" t="s">
        <v>8196</v>
      </c>
      <c r="G598" s="271" t="s">
        <v>2312</v>
      </c>
      <c r="H598" s="271" t="s">
        <v>2337</v>
      </c>
      <c r="I598" s="271" t="s">
        <v>2338</v>
      </c>
      <c r="J598" s="294" t="s">
        <v>2366</v>
      </c>
      <c r="K598" s="269">
        <v>1</v>
      </c>
      <c r="L598" s="830">
        <v>44228</v>
      </c>
      <c r="M598" s="830">
        <v>44499</v>
      </c>
      <c r="N598" s="275">
        <f t="shared" si="19"/>
        <v>39</v>
      </c>
      <c r="O598" s="343">
        <v>1</v>
      </c>
      <c r="P598" s="253" t="s">
        <v>2208</v>
      </c>
      <c r="Q598" s="253"/>
      <c r="R598" s="44" t="s">
        <v>8197</v>
      </c>
      <c r="S598" s="387">
        <f t="shared" si="18"/>
        <v>191</v>
      </c>
      <c r="T598" s="327"/>
      <c r="U598" s="327"/>
      <c r="V598" s="327"/>
      <c r="W598" s="327"/>
      <c r="X598" s="327"/>
      <c r="Y598" s="327"/>
      <c r="Z598" s="327"/>
      <c r="AA598" s="327"/>
      <c r="AB598" s="327"/>
      <c r="AC598" s="327"/>
      <c r="AD598" s="327"/>
      <c r="AE598" s="327"/>
      <c r="AF598" s="327"/>
      <c r="AG598" s="327"/>
      <c r="AH598" s="327"/>
      <c r="AI598" s="327"/>
      <c r="AJ598" s="327"/>
      <c r="AK598" s="44" t="s">
        <v>5199</v>
      </c>
      <c r="AL598" s="44" t="s">
        <v>2742</v>
      </c>
      <c r="AM598" s="273" t="s">
        <v>8195</v>
      </c>
      <c r="AN598" s="273" t="s">
        <v>8198</v>
      </c>
      <c r="AO598" s="273" t="s">
        <v>8199</v>
      </c>
      <c r="AP598" s="44" t="s">
        <v>4243</v>
      </c>
      <c r="AQ598" s="273" t="s">
        <v>8200</v>
      </c>
      <c r="AR598" s="44" t="s">
        <v>1153</v>
      </c>
      <c r="AS598" s="44" t="s">
        <v>4297</v>
      </c>
      <c r="AT598" s="44" t="s">
        <v>1153</v>
      </c>
      <c r="AU598" s="44" t="s">
        <v>4297</v>
      </c>
      <c r="AV598" s="44" t="s">
        <v>1153</v>
      </c>
      <c r="AW598" s="44" t="s">
        <v>4297</v>
      </c>
      <c r="AX598" s="44" t="s">
        <v>1153</v>
      </c>
      <c r="AY598" s="44" t="s">
        <v>4297</v>
      </c>
      <c r="AZ598" s="345" t="s">
        <v>781</v>
      </c>
      <c r="BA598" s="336">
        <v>44579</v>
      </c>
      <c r="BB598" s="269" t="s">
        <v>903</v>
      </c>
      <c r="BC598" s="340"/>
      <c r="BD598" s="297"/>
      <c r="BE598" s="297"/>
      <c r="BF598" s="297"/>
      <c r="BG598" s="297"/>
      <c r="BH598" s="141" t="s">
        <v>956</v>
      </c>
      <c r="BI598" s="340"/>
      <c r="BJ598" s="340"/>
      <c r="BO598" s="253" t="s">
        <v>5358</v>
      </c>
      <c r="BP598" s="464"/>
      <c r="BQ598" s="253"/>
      <c r="BR598" s="253"/>
    </row>
    <row r="599" spans="1:70" s="298" customFormat="1" ht="90" hidden="1" customHeight="1">
      <c r="A599" s="268" t="s">
        <v>2394</v>
      </c>
      <c r="B599" s="271" t="s">
        <v>2421</v>
      </c>
      <c r="C599" s="336">
        <v>44183</v>
      </c>
      <c r="D599" s="336" t="s">
        <v>4308</v>
      </c>
      <c r="E599" s="268" t="s">
        <v>1029</v>
      </c>
      <c r="F599" s="322" t="s">
        <v>8201</v>
      </c>
      <c r="G599" s="271" t="s">
        <v>4113</v>
      </c>
      <c r="H599" s="271" t="s">
        <v>2339</v>
      </c>
      <c r="I599" s="271" t="s">
        <v>4129</v>
      </c>
      <c r="J599" s="271" t="s">
        <v>2367</v>
      </c>
      <c r="K599" s="269">
        <v>2</v>
      </c>
      <c r="L599" s="830">
        <v>44228</v>
      </c>
      <c r="M599" s="830">
        <v>44561</v>
      </c>
      <c r="N599" s="275">
        <f t="shared" si="19"/>
        <v>48</v>
      </c>
      <c r="O599" s="343">
        <v>2</v>
      </c>
      <c r="P599" s="253" t="s">
        <v>2208</v>
      </c>
      <c r="Q599" s="253" t="s">
        <v>758</v>
      </c>
      <c r="R599" s="44" t="s">
        <v>8202</v>
      </c>
      <c r="S599" s="387">
        <f t="shared" si="18"/>
        <v>181</v>
      </c>
      <c r="T599" s="327" t="s">
        <v>937</v>
      </c>
      <c r="U599" s="327" t="s">
        <v>937</v>
      </c>
      <c r="V599" s="327" t="s">
        <v>937</v>
      </c>
      <c r="W599" s="327" t="s">
        <v>937</v>
      </c>
      <c r="X599" s="327" t="s">
        <v>937</v>
      </c>
      <c r="Y599" s="327" t="s">
        <v>937</v>
      </c>
      <c r="Z599" s="327" t="s">
        <v>937</v>
      </c>
      <c r="AA599" s="327" t="s">
        <v>937</v>
      </c>
      <c r="AB599" s="327" t="s">
        <v>937</v>
      </c>
      <c r="AC599" s="327" t="s">
        <v>937</v>
      </c>
      <c r="AD599" s="327" t="s">
        <v>937</v>
      </c>
      <c r="AE599" s="327" t="s">
        <v>937</v>
      </c>
      <c r="AF599" s="327" t="s">
        <v>937</v>
      </c>
      <c r="AG599" s="327" t="s">
        <v>937</v>
      </c>
      <c r="AH599" s="327" t="s">
        <v>937</v>
      </c>
      <c r="AI599" s="327" t="s">
        <v>937</v>
      </c>
      <c r="AJ599" s="327" t="s">
        <v>937</v>
      </c>
      <c r="AK599" s="44" t="s">
        <v>5199</v>
      </c>
      <c r="AL599" s="392" t="s">
        <v>2802</v>
      </c>
      <c r="AM599" s="44" t="s">
        <v>8203</v>
      </c>
      <c r="AN599" s="44" t="s">
        <v>8204</v>
      </c>
      <c r="AO599" s="44" t="s">
        <v>8205</v>
      </c>
      <c r="AP599" s="44" t="s">
        <v>9311</v>
      </c>
      <c r="AQ599" s="44" t="s">
        <v>8206</v>
      </c>
      <c r="AR599" s="44" t="s">
        <v>1153</v>
      </c>
      <c r="AS599" s="44" t="s">
        <v>4297</v>
      </c>
      <c r="AT599" s="44" t="s">
        <v>1153</v>
      </c>
      <c r="AU599" s="44" t="s">
        <v>4297</v>
      </c>
      <c r="AV599" s="44" t="s">
        <v>1153</v>
      </c>
      <c r="AW599" s="44" t="s">
        <v>4297</v>
      </c>
      <c r="AX599" s="44" t="s">
        <v>1153</v>
      </c>
      <c r="AY599" s="44" t="s">
        <v>4297</v>
      </c>
      <c r="AZ599" s="345" t="s">
        <v>781</v>
      </c>
      <c r="BA599" s="336">
        <v>44575</v>
      </c>
      <c r="BB599" s="269" t="s">
        <v>903</v>
      </c>
      <c r="BC599" s="340"/>
      <c r="BD599" s="297"/>
      <c r="BE599" s="297"/>
      <c r="BF599" s="297"/>
      <c r="BG599" s="297"/>
      <c r="BH599" s="141" t="s">
        <v>956</v>
      </c>
      <c r="BI599" s="340"/>
      <c r="BJ599" s="340"/>
      <c r="BO599" s="384" t="s">
        <v>5358</v>
      </c>
      <c r="BP599" s="384" t="s">
        <v>5475</v>
      </c>
      <c r="BQ599" s="384"/>
      <c r="BR599" s="384"/>
    </row>
    <row r="600" spans="1:70" s="298" customFormat="1" ht="90" hidden="1" customHeight="1">
      <c r="A600" s="268" t="s">
        <v>2395</v>
      </c>
      <c r="B600" s="271" t="s">
        <v>2421</v>
      </c>
      <c r="C600" s="336">
        <v>44183</v>
      </c>
      <c r="D600" s="336" t="s">
        <v>4308</v>
      </c>
      <c r="E600" s="268" t="s">
        <v>1030</v>
      </c>
      <c r="F600" s="322" t="s">
        <v>8207</v>
      </c>
      <c r="G600" s="271" t="s">
        <v>4114</v>
      </c>
      <c r="H600" s="271" t="s">
        <v>2340</v>
      </c>
      <c r="I600" s="271" t="s">
        <v>4130</v>
      </c>
      <c r="J600" s="294" t="s">
        <v>2368</v>
      </c>
      <c r="K600" s="269">
        <v>20</v>
      </c>
      <c r="L600" s="830">
        <v>44256</v>
      </c>
      <c r="M600" s="830">
        <v>44561</v>
      </c>
      <c r="N600" s="275">
        <f t="shared" si="19"/>
        <v>44</v>
      </c>
      <c r="O600" s="343">
        <v>20</v>
      </c>
      <c r="P600" s="253" t="s">
        <v>2208</v>
      </c>
      <c r="Q600" s="253" t="s">
        <v>758</v>
      </c>
      <c r="R600" s="44" t="s">
        <v>8208</v>
      </c>
      <c r="S600" s="387">
        <f t="shared" si="18"/>
        <v>249</v>
      </c>
      <c r="T600" s="327" t="s">
        <v>937</v>
      </c>
      <c r="U600" s="327" t="s">
        <v>937</v>
      </c>
      <c r="V600" s="327" t="s">
        <v>937</v>
      </c>
      <c r="W600" s="327" t="s">
        <v>937</v>
      </c>
      <c r="X600" s="327" t="s">
        <v>937</v>
      </c>
      <c r="Y600" s="327" t="s">
        <v>937</v>
      </c>
      <c r="Z600" s="327" t="s">
        <v>937</v>
      </c>
      <c r="AA600" s="327" t="s">
        <v>937</v>
      </c>
      <c r="AB600" s="327" t="s">
        <v>937</v>
      </c>
      <c r="AC600" s="327" t="s">
        <v>937</v>
      </c>
      <c r="AD600" s="327" t="s">
        <v>937</v>
      </c>
      <c r="AE600" s="327" t="s">
        <v>937</v>
      </c>
      <c r="AF600" s="327" t="s">
        <v>937</v>
      </c>
      <c r="AG600" s="327" t="s">
        <v>937</v>
      </c>
      <c r="AH600" s="327" t="s">
        <v>937</v>
      </c>
      <c r="AI600" s="327" t="s">
        <v>937</v>
      </c>
      <c r="AJ600" s="327" t="s">
        <v>937</v>
      </c>
      <c r="AK600" s="44" t="s">
        <v>5199</v>
      </c>
      <c r="AL600" s="44" t="s">
        <v>9312</v>
      </c>
      <c r="AM600" s="44" t="s">
        <v>8209</v>
      </c>
      <c r="AN600" s="44" t="s">
        <v>8210</v>
      </c>
      <c r="AO600" s="44" t="s">
        <v>8211</v>
      </c>
      <c r="AP600" s="44" t="s">
        <v>4244</v>
      </c>
      <c r="AQ600" s="44" t="s">
        <v>8212</v>
      </c>
      <c r="AR600" s="44" t="s">
        <v>1153</v>
      </c>
      <c r="AS600" s="44" t="s">
        <v>4297</v>
      </c>
      <c r="AT600" s="44" t="s">
        <v>1153</v>
      </c>
      <c r="AU600" s="44" t="s">
        <v>4297</v>
      </c>
      <c r="AV600" s="44" t="s">
        <v>1153</v>
      </c>
      <c r="AW600" s="44" t="s">
        <v>4297</v>
      </c>
      <c r="AX600" s="44" t="s">
        <v>1153</v>
      </c>
      <c r="AY600" s="44" t="s">
        <v>4297</v>
      </c>
      <c r="AZ600" s="345" t="s">
        <v>781</v>
      </c>
      <c r="BA600" s="336">
        <v>44575</v>
      </c>
      <c r="BB600" s="269" t="s">
        <v>903</v>
      </c>
      <c r="BC600" s="340"/>
      <c r="BD600" s="297"/>
      <c r="BE600" s="297"/>
      <c r="BF600" s="297"/>
      <c r="BG600" s="297"/>
      <c r="BH600" s="141" t="s">
        <v>956</v>
      </c>
      <c r="BI600" s="340"/>
      <c r="BJ600" s="340"/>
      <c r="BO600" s="253" t="s">
        <v>5358</v>
      </c>
      <c r="BP600" s="253" t="s">
        <v>5476</v>
      </c>
      <c r="BQ600" s="253" t="s">
        <v>5477</v>
      </c>
      <c r="BR600" s="253"/>
    </row>
    <row r="601" spans="1:70" s="298" customFormat="1" ht="90" hidden="1" customHeight="1">
      <c r="A601" s="342" t="s">
        <v>2396</v>
      </c>
      <c r="B601" s="253" t="s">
        <v>2421</v>
      </c>
      <c r="C601" s="336">
        <v>44183</v>
      </c>
      <c r="D601" s="336" t="s">
        <v>4308</v>
      </c>
      <c r="E601" s="268" t="s">
        <v>1031</v>
      </c>
      <c r="F601" s="322" t="s">
        <v>8213</v>
      </c>
      <c r="G601" s="271" t="s">
        <v>2313</v>
      </c>
      <c r="H601" s="271" t="s">
        <v>2341</v>
      </c>
      <c r="I601" s="271" t="s">
        <v>2342</v>
      </c>
      <c r="J601" s="294" t="s">
        <v>2369</v>
      </c>
      <c r="K601" s="269">
        <v>1</v>
      </c>
      <c r="L601" s="830">
        <v>44256</v>
      </c>
      <c r="M601" s="830">
        <v>44377</v>
      </c>
      <c r="N601" s="275">
        <f t="shared" si="19"/>
        <v>18</v>
      </c>
      <c r="O601" s="341">
        <v>1</v>
      </c>
      <c r="P601" s="253" t="s">
        <v>2208</v>
      </c>
      <c r="Q601" s="253" t="s">
        <v>758</v>
      </c>
      <c r="R601" s="44" t="s">
        <v>8214</v>
      </c>
      <c r="S601" s="387">
        <f t="shared" si="18"/>
        <v>147</v>
      </c>
      <c r="T601" s="327" t="s">
        <v>937</v>
      </c>
      <c r="U601" s="327" t="s">
        <v>937</v>
      </c>
      <c r="V601" s="327" t="s">
        <v>937</v>
      </c>
      <c r="W601" s="327" t="s">
        <v>937</v>
      </c>
      <c r="X601" s="327" t="s">
        <v>937</v>
      </c>
      <c r="Y601" s="327" t="s">
        <v>937</v>
      </c>
      <c r="Z601" s="327" t="s">
        <v>937</v>
      </c>
      <c r="AA601" s="327" t="s">
        <v>937</v>
      </c>
      <c r="AB601" s="327" t="s">
        <v>937</v>
      </c>
      <c r="AC601" s="327" t="s">
        <v>937</v>
      </c>
      <c r="AD601" s="327" t="s">
        <v>937</v>
      </c>
      <c r="AE601" s="327" t="s">
        <v>937</v>
      </c>
      <c r="AF601" s="327" t="s">
        <v>937</v>
      </c>
      <c r="AG601" s="327" t="s">
        <v>937</v>
      </c>
      <c r="AH601" s="327" t="s">
        <v>937</v>
      </c>
      <c r="AI601" s="327" t="s">
        <v>937</v>
      </c>
      <c r="AJ601" s="327" t="s">
        <v>937</v>
      </c>
      <c r="AK601" s="44" t="s">
        <v>5199</v>
      </c>
      <c r="AL601" s="44" t="s">
        <v>2744</v>
      </c>
      <c r="AM601" s="44" t="s">
        <v>8215</v>
      </c>
      <c r="AN601" s="44" t="s">
        <v>2622</v>
      </c>
      <c r="AO601" s="44" t="s">
        <v>3802</v>
      </c>
      <c r="AP601" s="44" t="s">
        <v>1153</v>
      </c>
      <c r="AQ601" s="44" t="s">
        <v>3802</v>
      </c>
      <c r="AR601" s="44" t="s">
        <v>1153</v>
      </c>
      <c r="AS601" s="44" t="s">
        <v>3802</v>
      </c>
      <c r="AT601" s="44" t="s">
        <v>1153</v>
      </c>
      <c r="AU601" s="44" t="s">
        <v>3802</v>
      </c>
      <c r="AV601" s="44" t="s">
        <v>1153</v>
      </c>
      <c r="AW601" s="44" t="s">
        <v>3802</v>
      </c>
      <c r="AX601" s="44" t="s">
        <v>1153</v>
      </c>
      <c r="AY601" s="44" t="s">
        <v>3802</v>
      </c>
      <c r="AZ601" s="345" t="s">
        <v>781</v>
      </c>
      <c r="BA601" s="336">
        <v>44393</v>
      </c>
      <c r="BB601" s="269" t="s">
        <v>903</v>
      </c>
      <c r="BC601" s="340"/>
      <c r="BD601" s="297"/>
      <c r="BE601" s="297"/>
      <c r="BF601" s="297"/>
      <c r="BG601" s="297"/>
      <c r="BH601" s="141" t="s">
        <v>956</v>
      </c>
      <c r="BI601" s="340"/>
      <c r="BJ601" s="340"/>
      <c r="BO601" s="253" t="s">
        <v>5358</v>
      </c>
      <c r="BP601" s="253" t="s">
        <v>5478</v>
      </c>
      <c r="BQ601" s="253" t="s">
        <v>5479</v>
      </c>
      <c r="BR601" s="253"/>
    </row>
    <row r="602" spans="1:70" s="298" customFormat="1" ht="90" hidden="1" customHeight="1">
      <c r="A602" s="268" t="s">
        <v>2397</v>
      </c>
      <c r="B602" s="271" t="s">
        <v>2421</v>
      </c>
      <c r="C602" s="336">
        <v>44183</v>
      </c>
      <c r="D602" s="336" t="s">
        <v>4308</v>
      </c>
      <c r="E602" s="268" t="s">
        <v>1032</v>
      </c>
      <c r="F602" s="322" t="s">
        <v>8216</v>
      </c>
      <c r="G602" s="271" t="s">
        <v>2314</v>
      </c>
      <c r="H602" s="271" t="s">
        <v>2432</v>
      </c>
      <c r="I602" s="271" t="s">
        <v>2731</v>
      </c>
      <c r="J602" s="271" t="s">
        <v>2730</v>
      </c>
      <c r="K602" s="269">
        <v>1</v>
      </c>
      <c r="L602" s="830">
        <v>44256</v>
      </c>
      <c r="M602" s="830">
        <v>44742</v>
      </c>
      <c r="N602" s="275">
        <f t="shared" si="19"/>
        <v>18</v>
      </c>
      <c r="O602" s="346">
        <v>0</v>
      </c>
      <c r="P602" s="253" t="s">
        <v>48</v>
      </c>
      <c r="Q602" s="253" t="s">
        <v>202</v>
      </c>
      <c r="R602" s="44" t="s">
        <v>8217</v>
      </c>
      <c r="S602" s="387">
        <f t="shared" si="18"/>
        <v>203</v>
      </c>
      <c r="T602" s="327" t="s">
        <v>937</v>
      </c>
      <c r="U602" s="327" t="s">
        <v>937</v>
      </c>
      <c r="V602" s="327" t="s">
        <v>937</v>
      </c>
      <c r="W602" s="327" t="s">
        <v>937</v>
      </c>
      <c r="X602" s="327" t="s">
        <v>937</v>
      </c>
      <c r="Y602" s="327" t="s">
        <v>937</v>
      </c>
      <c r="Z602" s="327" t="s">
        <v>937</v>
      </c>
      <c r="AA602" s="327" t="s">
        <v>937</v>
      </c>
      <c r="AB602" s="327" t="s">
        <v>937</v>
      </c>
      <c r="AC602" s="327" t="s">
        <v>937</v>
      </c>
      <c r="AD602" s="327" t="s">
        <v>937</v>
      </c>
      <c r="AE602" s="327" t="s">
        <v>937</v>
      </c>
      <c r="AF602" s="327" t="s">
        <v>937</v>
      </c>
      <c r="AG602" s="327" t="s">
        <v>937</v>
      </c>
      <c r="AH602" s="327" t="s">
        <v>937</v>
      </c>
      <c r="AI602" s="327" t="s">
        <v>937</v>
      </c>
      <c r="AJ602" s="327" t="s">
        <v>937</v>
      </c>
      <c r="AK602" s="44" t="s">
        <v>5199</v>
      </c>
      <c r="AL602" s="311" t="s">
        <v>2729</v>
      </c>
      <c r="AM602" s="44" t="s">
        <v>8218</v>
      </c>
      <c r="AN602" s="292" t="s">
        <v>4062</v>
      </c>
      <c r="AO602" s="44" t="s">
        <v>8219</v>
      </c>
      <c r="AP602" s="44" t="s">
        <v>4276</v>
      </c>
      <c r="AQ602" s="44" t="s">
        <v>8220</v>
      </c>
      <c r="AR602" s="44" t="s">
        <v>4320</v>
      </c>
      <c r="AS602" s="44" t="s">
        <v>8221</v>
      </c>
      <c r="AT602" s="329" t="s">
        <v>1153</v>
      </c>
      <c r="AU602" s="329" t="s">
        <v>4922</v>
      </c>
      <c r="AV602" s="329" t="s">
        <v>1153</v>
      </c>
      <c r="AW602" s="329" t="s">
        <v>4922</v>
      </c>
      <c r="AX602" s="329" t="s">
        <v>1153</v>
      </c>
      <c r="AY602" s="329" t="s">
        <v>4922</v>
      </c>
      <c r="AZ602" s="345" t="s">
        <v>957</v>
      </c>
      <c r="BA602" s="336">
        <v>44677</v>
      </c>
      <c r="BB602" s="269" t="s">
        <v>1810</v>
      </c>
      <c r="BC602" s="336">
        <v>44677</v>
      </c>
      <c r="BD602" s="301" t="s">
        <v>4375</v>
      </c>
      <c r="BE602" s="141" t="s">
        <v>9161</v>
      </c>
      <c r="BF602" s="332" t="s">
        <v>1153</v>
      </c>
      <c r="BG602" s="332" t="s">
        <v>1153</v>
      </c>
      <c r="BH602" s="280" t="s">
        <v>4388</v>
      </c>
      <c r="BI602" s="340" t="s">
        <v>2587</v>
      </c>
      <c r="BJ602" s="345" t="s">
        <v>4364</v>
      </c>
      <c r="BO602" s="253" t="s">
        <v>5354</v>
      </c>
      <c r="BP602" s="253" t="s">
        <v>5480</v>
      </c>
      <c r="BQ602" s="253" t="s">
        <v>5481</v>
      </c>
      <c r="BR602" s="253"/>
    </row>
    <row r="603" spans="1:70" s="298" customFormat="1" ht="90" hidden="1" customHeight="1">
      <c r="A603" s="342" t="s">
        <v>2398</v>
      </c>
      <c r="B603" s="253" t="s">
        <v>2421</v>
      </c>
      <c r="C603" s="336">
        <v>44183</v>
      </c>
      <c r="D603" s="336" t="s">
        <v>4308</v>
      </c>
      <c r="E603" s="268" t="s">
        <v>1033</v>
      </c>
      <c r="F603" s="322" t="s">
        <v>8222</v>
      </c>
      <c r="G603" s="271" t="s">
        <v>2315</v>
      </c>
      <c r="H603" s="271" t="s">
        <v>8223</v>
      </c>
      <c r="I603" s="271" t="s">
        <v>2343</v>
      </c>
      <c r="J603" s="294" t="s">
        <v>2428</v>
      </c>
      <c r="K603" s="355">
        <v>1</v>
      </c>
      <c r="L603" s="830">
        <v>44242</v>
      </c>
      <c r="M603" s="830">
        <v>44372</v>
      </c>
      <c r="N603" s="275">
        <f t="shared" si="19"/>
        <v>19</v>
      </c>
      <c r="O603" s="341">
        <v>1</v>
      </c>
      <c r="P603" s="253" t="s">
        <v>202</v>
      </c>
      <c r="Q603" s="253" t="s">
        <v>2208</v>
      </c>
      <c r="R603" s="44" t="s">
        <v>8224</v>
      </c>
      <c r="S603" s="387">
        <f t="shared" si="18"/>
        <v>191</v>
      </c>
      <c r="T603" s="327" t="s">
        <v>937</v>
      </c>
      <c r="U603" s="327" t="s">
        <v>937</v>
      </c>
      <c r="V603" s="327" t="s">
        <v>937</v>
      </c>
      <c r="W603" s="327" t="s">
        <v>937</v>
      </c>
      <c r="X603" s="327" t="s">
        <v>937</v>
      </c>
      <c r="Y603" s="327" t="s">
        <v>937</v>
      </c>
      <c r="Z603" s="327" t="s">
        <v>937</v>
      </c>
      <c r="AA603" s="327" t="s">
        <v>937</v>
      </c>
      <c r="AB603" s="327" t="s">
        <v>937</v>
      </c>
      <c r="AC603" s="327" t="s">
        <v>937</v>
      </c>
      <c r="AD603" s="327" t="s">
        <v>937</v>
      </c>
      <c r="AE603" s="327" t="s">
        <v>937</v>
      </c>
      <c r="AF603" s="327" t="s">
        <v>937</v>
      </c>
      <c r="AG603" s="327" t="s">
        <v>937</v>
      </c>
      <c r="AH603" s="327" t="s">
        <v>937</v>
      </c>
      <c r="AI603" s="327" t="s">
        <v>937</v>
      </c>
      <c r="AJ603" s="327" t="s">
        <v>937</v>
      </c>
      <c r="AK603" s="44" t="s">
        <v>5199</v>
      </c>
      <c r="AL603" s="44" t="s">
        <v>7347</v>
      </c>
      <c r="AM603" s="44" t="s">
        <v>8225</v>
      </c>
      <c r="AN603" s="44" t="s">
        <v>2622</v>
      </c>
      <c r="AO603" s="44" t="s">
        <v>3802</v>
      </c>
      <c r="AP603" s="44" t="s">
        <v>1153</v>
      </c>
      <c r="AQ603" s="44" t="s">
        <v>3802</v>
      </c>
      <c r="AR603" s="44" t="s">
        <v>1153</v>
      </c>
      <c r="AS603" s="44" t="s">
        <v>3802</v>
      </c>
      <c r="AT603" s="44" t="s">
        <v>1153</v>
      </c>
      <c r="AU603" s="44" t="s">
        <v>3802</v>
      </c>
      <c r="AV603" s="44" t="s">
        <v>1153</v>
      </c>
      <c r="AW603" s="44" t="s">
        <v>3802</v>
      </c>
      <c r="AX603" s="44" t="s">
        <v>1153</v>
      </c>
      <c r="AY603" s="44" t="s">
        <v>3802</v>
      </c>
      <c r="AZ603" s="345" t="s">
        <v>781</v>
      </c>
      <c r="BA603" s="336">
        <v>44391</v>
      </c>
      <c r="BB603" s="269" t="s">
        <v>903</v>
      </c>
      <c r="BC603" s="340"/>
      <c r="BD603" s="297"/>
      <c r="BE603" s="297"/>
      <c r="BF603" s="297"/>
      <c r="BG603" s="297"/>
      <c r="BH603" s="141" t="s">
        <v>956</v>
      </c>
      <c r="BI603" s="340"/>
      <c r="BJ603" s="340"/>
      <c r="BO603" s="253" t="s">
        <v>5354</v>
      </c>
      <c r="BP603" s="253" t="s">
        <v>5482</v>
      </c>
      <c r="BQ603" s="253"/>
      <c r="BR603" s="253"/>
    </row>
    <row r="604" spans="1:70" s="298" customFormat="1" ht="90" hidden="1" customHeight="1">
      <c r="A604" s="268" t="s">
        <v>2399</v>
      </c>
      <c r="B604" s="271" t="s">
        <v>2421</v>
      </c>
      <c r="C604" s="336">
        <v>44183</v>
      </c>
      <c r="D604" s="336" t="s">
        <v>4308</v>
      </c>
      <c r="E604" s="268" t="s">
        <v>1033</v>
      </c>
      <c r="F604" s="322" t="s">
        <v>8222</v>
      </c>
      <c r="G604" s="271" t="s">
        <v>2315</v>
      </c>
      <c r="H604" s="271" t="s">
        <v>4115</v>
      </c>
      <c r="I604" s="271" t="s">
        <v>4131</v>
      </c>
      <c r="J604" s="294" t="s">
        <v>2766</v>
      </c>
      <c r="K604" s="355">
        <v>1</v>
      </c>
      <c r="L604" s="830">
        <v>44249</v>
      </c>
      <c r="M604" s="830">
        <v>44456</v>
      </c>
      <c r="N604" s="275">
        <f t="shared" si="19"/>
        <v>30</v>
      </c>
      <c r="O604" s="343">
        <v>1</v>
      </c>
      <c r="P604" s="253" t="s">
        <v>202</v>
      </c>
      <c r="Q604" s="253"/>
      <c r="R604" s="44" t="s">
        <v>8226</v>
      </c>
      <c r="S604" s="387">
        <f t="shared" si="18"/>
        <v>192</v>
      </c>
      <c r="T604" s="327" t="s">
        <v>937</v>
      </c>
      <c r="U604" s="327" t="s">
        <v>937</v>
      </c>
      <c r="V604" s="327" t="s">
        <v>937</v>
      </c>
      <c r="W604" s="327" t="s">
        <v>937</v>
      </c>
      <c r="X604" s="327" t="s">
        <v>937</v>
      </c>
      <c r="Y604" s="327" t="s">
        <v>937</v>
      </c>
      <c r="Z604" s="327" t="s">
        <v>937</v>
      </c>
      <c r="AA604" s="327" t="s">
        <v>937</v>
      </c>
      <c r="AB604" s="327" t="s">
        <v>937</v>
      </c>
      <c r="AC604" s="327" t="s">
        <v>937</v>
      </c>
      <c r="AD604" s="327" t="s">
        <v>937</v>
      </c>
      <c r="AE604" s="327" t="s">
        <v>937</v>
      </c>
      <c r="AF604" s="327" t="s">
        <v>937</v>
      </c>
      <c r="AG604" s="327" t="s">
        <v>937</v>
      </c>
      <c r="AH604" s="327" t="s">
        <v>937</v>
      </c>
      <c r="AI604" s="327" t="s">
        <v>937</v>
      </c>
      <c r="AJ604" s="327" t="s">
        <v>937</v>
      </c>
      <c r="AK604" s="44" t="s">
        <v>5199</v>
      </c>
      <c r="AL604" s="44" t="s">
        <v>2745</v>
      </c>
      <c r="AM604" s="44" t="s">
        <v>9313</v>
      </c>
      <c r="AN604" s="44" t="s">
        <v>8227</v>
      </c>
      <c r="AO604" s="334" t="s">
        <v>8228</v>
      </c>
      <c r="AP604" s="44" t="s">
        <v>1153</v>
      </c>
      <c r="AQ604" s="44" t="s">
        <v>4145</v>
      </c>
      <c r="AR604" s="44" t="s">
        <v>1153</v>
      </c>
      <c r="AS604" s="44" t="s">
        <v>4145</v>
      </c>
      <c r="AT604" s="44" t="s">
        <v>1153</v>
      </c>
      <c r="AU604" s="44" t="s">
        <v>4145</v>
      </c>
      <c r="AV604" s="44" t="s">
        <v>1153</v>
      </c>
      <c r="AW604" s="44" t="s">
        <v>4145</v>
      </c>
      <c r="AX604" s="44" t="s">
        <v>1153</v>
      </c>
      <c r="AY604" s="44" t="s">
        <v>4145</v>
      </c>
      <c r="AZ604" s="345" t="s">
        <v>781</v>
      </c>
      <c r="BA604" s="336">
        <v>44481</v>
      </c>
      <c r="BB604" s="269" t="s">
        <v>903</v>
      </c>
      <c r="BC604" s="340"/>
      <c r="BD604" s="297"/>
      <c r="BE604" s="297"/>
      <c r="BF604" s="297"/>
      <c r="BG604" s="297"/>
      <c r="BH604" s="141" t="s">
        <v>956</v>
      </c>
      <c r="BI604" s="340"/>
      <c r="BJ604" s="340"/>
      <c r="BO604" s="253" t="s">
        <v>5354</v>
      </c>
      <c r="BP604" s="253" t="s">
        <v>5464</v>
      </c>
      <c r="BQ604" s="253" t="s">
        <v>5482</v>
      </c>
      <c r="BR604" s="253"/>
    </row>
    <row r="605" spans="1:70" s="298" customFormat="1" ht="90" hidden="1" customHeight="1">
      <c r="A605" s="268" t="s">
        <v>2400</v>
      </c>
      <c r="B605" s="271" t="s">
        <v>2421</v>
      </c>
      <c r="C605" s="336">
        <v>44183</v>
      </c>
      <c r="D605" s="283" t="s">
        <v>4307</v>
      </c>
      <c r="E605" s="268" t="s">
        <v>1034</v>
      </c>
      <c r="F605" s="322" t="s">
        <v>8229</v>
      </c>
      <c r="G605" s="271" t="s">
        <v>2316</v>
      </c>
      <c r="H605" s="271" t="s">
        <v>2344</v>
      </c>
      <c r="I605" s="271" t="s">
        <v>2345</v>
      </c>
      <c r="J605" s="294" t="s">
        <v>2370</v>
      </c>
      <c r="K605" s="355">
        <v>1</v>
      </c>
      <c r="L605" s="830">
        <v>44242</v>
      </c>
      <c r="M605" s="830">
        <v>44530</v>
      </c>
      <c r="N605" s="275">
        <f t="shared" si="19"/>
        <v>42</v>
      </c>
      <c r="O605" s="343">
        <v>1</v>
      </c>
      <c r="P605" s="253" t="s">
        <v>202</v>
      </c>
      <c r="Q605" s="253"/>
      <c r="R605" s="44" t="s">
        <v>8230</v>
      </c>
      <c r="S605" s="387">
        <f t="shared" si="18"/>
        <v>177</v>
      </c>
      <c r="T605" s="327" t="s">
        <v>937</v>
      </c>
      <c r="U605" s="327" t="s">
        <v>937</v>
      </c>
      <c r="V605" s="327" t="s">
        <v>937</v>
      </c>
      <c r="W605" s="327" t="s">
        <v>937</v>
      </c>
      <c r="X605" s="327" t="s">
        <v>937</v>
      </c>
      <c r="Y605" s="327" t="s">
        <v>937</v>
      </c>
      <c r="Z605" s="327" t="s">
        <v>937</v>
      </c>
      <c r="AA605" s="327" t="s">
        <v>937</v>
      </c>
      <c r="AB605" s="327" t="s">
        <v>937</v>
      </c>
      <c r="AC605" s="327" t="s">
        <v>937</v>
      </c>
      <c r="AD605" s="327" t="s">
        <v>937</v>
      </c>
      <c r="AE605" s="327" t="s">
        <v>937</v>
      </c>
      <c r="AF605" s="327" t="s">
        <v>937</v>
      </c>
      <c r="AG605" s="327" t="s">
        <v>937</v>
      </c>
      <c r="AH605" s="327" t="s">
        <v>937</v>
      </c>
      <c r="AI605" s="327" t="s">
        <v>937</v>
      </c>
      <c r="AJ605" s="327" t="s">
        <v>937</v>
      </c>
      <c r="AK605" s="44" t="s">
        <v>5199</v>
      </c>
      <c r="AL605" s="44" t="s">
        <v>2746</v>
      </c>
      <c r="AM605" s="44" t="s">
        <v>9314</v>
      </c>
      <c r="AN605" s="44" t="s">
        <v>8231</v>
      </c>
      <c r="AO605" s="44" t="s">
        <v>8232</v>
      </c>
      <c r="AP605" s="44" t="s">
        <v>4245</v>
      </c>
      <c r="AQ605" s="44" t="s">
        <v>8233</v>
      </c>
      <c r="AR605" s="44" t="s">
        <v>1153</v>
      </c>
      <c r="AS605" s="44" t="s">
        <v>4297</v>
      </c>
      <c r="AT605" s="44" t="s">
        <v>1153</v>
      </c>
      <c r="AU605" s="44" t="s">
        <v>4297</v>
      </c>
      <c r="AV605" s="44" t="s">
        <v>1153</v>
      </c>
      <c r="AW605" s="44" t="s">
        <v>4297</v>
      </c>
      <c r="AX605" s="44" t="s">
        <v>1153</v>
      </c>
      <c r="AY605" s="44" t="s">
        <v>4297</v>
      </c>
      <c r="AZ605" s="345" t="s">
        <v>781</v>
      </c>
      <c r="BA605" s="336">
        <v>44576</v>
      </c>
      <c r="BB605" s="269" t="s">
        <v>903</v>
      </c>
      <c r="BC605" s="340"/>
      <c r="BD605" s="297"/>
      <c r="BE605" s="297"/>
      <c r="BF605" s="297"/>
      <c r="BG605" s="297"/>
      <c r="BH605" s="141" t="s">
        <v>956</v>
      </c>
      <c r="BI605" s="340"/>
      <c r="BJ605" s="340"/>
      <c r="BO605" s="253" t="s">
        <v>5354</v>
      </c>
      <c r="BP605" s="253" t="s">
        <v>5464</v>
      </c>
      <c r="BQ605" s="253" t="s">
        <v>5483</v>
      </c>
      <c r="BR605" s="253"/>
    </row>
    <row r="606" spans="1:70" s="298" customFormat="1" ht="90" hidden="1" customHeight="1">
      <c r="A606" s="268" t="s">
        <v>2401</v>
      </c>
      <c r="B606" s="271" t="s">
        <v>2421</v>
      </c>
      <c r="C606" s="336">
        <v>44183</v>
      </c>
      <c r="D606" s="336" t="s">
        <v>4308</v>
      </c>
      <c r="E606" s="268" t="s">
        <v>1035</v>
      </c>
      <c r="F606" s="322" t="s">
        <v>8234</v>
      </c>
      <c r="G606" s="271" t="s">
        <v>2433</v>
      </c>
      <c r="H606" s="271" t="s">
        <v>2346</v>
      </c>
      <c r="I606" s="271" t="s">
        <v>2347</v>
      </c>
      <c r="J606" s="271" t="s">
        <v>2371</v>
      </c>
      <c r="K606" s="355">
        <v>1</v>
      </c>
      <c r="L606" s="830">
        <v>44263</v>
      </c>
      <c r="M606" s="830">
        <v>44530</v>
      </c>
      <c r="N606" s="275">
        <f t="shared" si="19"/>
        <v>39</v>
      </c>
      <c r="O606" s="343">
        <v>1</v>
      </c>
      <c r="P606" s="253" t="s">
        <v>202</v>
      </c>
      <c r="Q606" s="253"/>
      <c r="R606" s="44" t="s">
        <v>8235</v>
      </c>
      <c r="S606" s="387">
        <f t="shared" si="18"/>
        <v>173</v>
      </c>
      <c r="T606" s="327" t="s">
        <v>937</v>
      </c>
      <c r="U606" s="327" t="s">
        <v>937</v>
      </c>
      <c r="V606" s="327" t="s">
        <v>937</v>
      </c>
      <c r="W606" s="327" t="s">
        <v>937</v>
      </c>
      <c r="X606" s="327" t="s">
        <v>937</v>
      </c>
      <c r="Y606" s="327" t="s">
        <v>937</v>
      </c>
      <c r="Z606" s="327" t="s">
        <v>937</v>
      </c>
      <c r="AA606" s="327" t="s">
        <v>937</v>
      </c>
      <c r="AB606" s="327" t="s">
        <v>937</v>
      </c>
      <c r="AC606" s="327" t="s">
        <v>937</v>
      </c>
      <c r="AD606" s="327" t="s">
        <v>937</v>
      </c>
      <c r="AE606" s="327" t="s">
        <v>937</v>
      </c>
      <c r="AF606" s="327" t="s">
        <v>937</v>
      </c>
      <c r="AG606" s="327" t="s">
        <v>937</v>
      </c>
      <c r="AH606" s="327" t="s">
        <v>937</v>
      </c>
      <c r="AI606" s="327" t="s">
        <v>937</v>
      </c>
      <c r="AJ606" s="327" t="s">
        <v>937</v>
      </c>
      <c r="AK606" s="44" t="s">
        <v>5199</v>
      </c>
      <c r="AL606" s="44" t="s">
        <v>2747</v>
      </c>
      <c r="AM606" s="44" t="s">
        <v>9315</v>
      </c>
      <c r="AN606" s="44" t="s">
        <v>8236</v>
      </c>
      <c r="AO606" s="44" t="s">
        <v>8237</v>
      </c>
      <c r="AP606" s="44" t="s">
        <v>9316</v>
      </c>
      <c r="AQ606" s="44" t="s">
        <v>8238</v>
      </c>
      <c r="AR606" s="44" t="s">
        <v>1153</v>
      </c>
      <c r="AS606" s="44" t="s">
        <v>4297</v>
      </c>
      <c r="AT606" s="44" t="s">
        <v>1153</v>
      </c>
      <c r="AU606" s="44" t="s">
        <v>4297</v>
      </c>
      <c r="AV606" s="44" t="s">
        <v>1153</v>
      </c>
      <c r="AW606" s="44" t="s">
        <v>4297</v>
      </c>
      <c r="AX606" s="44" t="s">
        <v>1153</v>
      </c>
      <c r="AY606" s="44" t="s">
        <v>4297</v>
      </c>
      <c r="AZ606" s="345" t="s">
        <v>781</v>
      </c>
      <c r="BA606" s="336">
        <v>44576</v>
      </c>
      <c r="BB606" s="269" t="s">
        <v>903</v>
      </c>
      <c r="BC606" s="340"/>
      <c r="BD606" s="297"/>
      <c r="BE606" s="297"/>
      <c r="BF606" s="297"/>
      <c r="BG606" s="297"/>
      <c r="BH606" s="141" t="s">
        <v>956</v>
      </c>
      <c r="BI606" s="340"/>
      <c r="BJ606" s="340"/>
      <c r="BO606" s="253" t="s">
        <v>5484</v>
      </c>
      <c r="BP606" s="253" t="s">
        <v>5464</v>
      </c>
      <c r="BQ606" s="253" t="s">
        <v>5485</v>
      </c>
      <c r="BR606" s="253"/>
    </row>
    <row r="607" spans="1:70" s="298" customFormat="1" ht="90" hidden="1" customHeight="1">
      <c r="A607" s="268" t="s">
        <v>2402</v>
      </c>
      <c r="B607" s="271" t="s">
        <v>2421</v>
      </c>
      <c r="C607" s="336">
        <v>44183</v>
      </c>
      <c r="D607" s="336" t="s">
        <v>4308</v>
      </c>
      <c r="E607" s="268" t="s">
        <v>1036</v>
      </c>
      <c r="F607" s="322" t="s">
        <v>8239</v>
      </c>
      <c r="G607" s="271" t="s">
        <v>2317</v>
      </c>
      <c r="H607" s="271" t="s">
        <v>2348</v>
      </c>
      <c r="I607" s="271" t="s">
        <v>4248</v>
      </c>
      <c r="J607" s="294" t="s">
        <v>2801</v>
      </c>
      <c r="K607" s="269">
        <v>1</v>
      </c>
      <c r="L607" s="830">
        <v>44228</v>
      </c>
      <c r="M607" s="830">
        <v>44696</v>
      </c>
      <c r="N607" s="275">
        <f t="shared" si="19"/>
        <v>15</v>
      </c>
      <c r="O607" s="343">
        <v>1</v>
      </c>
      <c r="P607" s="253" t="s">
        <v>758</v>
      </c>
      <c r="Q607" s="253" t="s">
        <v>2553</v>
      </c>
      <c r="R607" s="44" t="s">
        <v>8240</v>
      </c>
      <c r="S607" s="387">
        <f t="shared" si="18"/>
        <v>291</v>
      </c>
      <c r="T607" s="327" t="s">
        <v>937</v>
      </c>
      <c r="U607" s="327" t="s">
        <v>937</v>
      </c>
      <c r="V607" s="327" t="s">
        <v>937</v>
      </c>
      <c r="W607" s="327" t="s">
        <v>937</v>
      </c>
      <c r="X607" s="327" t="s">
        <v>937</v>
      </c>
      <c r="Y607" s="327" t="s">
        <v>937</v>
      </c>
      <c r="Z607" s="327" t="s">
        <v>937</v>
      </c>
      <c r="AA607" s="327" t="s">
        <v>937</v>
      </c>
      <c r="AB607" s="327" t="s">
        <v>937</v>
      </c>
      <c r="AC607" s="327" t="s">
        <v>937</v>
      </c>
      <c r="AD607" s="327" t="s">
        <v>937</v>
      </c>
      <c r="AE607" s="327" t="s">
        <v>937</v>
      </c>
      <c r="AF607" s="327" t="s">
        <v>937</v>
      </c>
      <c r="AG607" s="327" t="s">
        <v>937</v>
      </c>
      <c r="AH607" s="327" t="s">
        <v>937</v>
      </c>
      <c r="AI607" s="327" t="s">
        <v>937</v>
      </c>
      <c r="AJ607" s="327" t="s">
        <v>937</v>
      </c>
      <c r="AK607" s="44" t="s">
        <v>5199</v>
      </c>
      <c r="AL607" s="44" t="s">
        <v>2748</v>
      </c>
      <c r="AM607" s="334" t="s">
        <v>8241</v>
      </c>
      <c r="AN607" s="44" t="s">
        <v>8242</v>
      </c>
      <c r="AO607" s="334" t="s">
        <v>8243</v>
      </c>
      <c r="AP607" s="44" t="s">
        <v>9317</v>
      </c>
      <c r="AQ607" s="334" t="s">
        <v>8244</v>
      </c>
      <c r="AR607" s="44" t="s">
        <v>1153</v>
      </c>
      <c r="AS607" s="44" t="s">
        <v>4298</v>
      </c>
      <c r="AT607" s="44" t="s">
        <v>1153</v>
      </c>
      <c r="AU607" s="44" t="s">
        <v>4298</v>
      </c>
      <c r="AV607" s="44" t="s">
        <v>1153</v>
      </c>
      <c r="AW607" s="44" t="s">
        <v>4298</v>
      </c>
      <c r="AX607" s="44" t="s">
        <v>1153</v>
      </c>
      <c r="AY607" s="44" t="s">
        <v>4298</v>
      </c>
      <c r="AZ607" s="345" t="s">
        <v>3069</v>
      </c>
      <c r="BA607" s="336">
        <v>44575</v>
      </c>
      <c r="BB607" s="269" t="s">
        <v>903</v>
      </c>
      <c r="BC607" s="340"/>
      <c r="BD607" s="297"/>
      <c r="BE607" s="297"/>
      <c r="BF607" s="297"/>
      <c r="BG607" s="297"/>
      <c r="BH607" s="141" t="s">
        <v>956</v>
      </c>
      <c r="BI607" s="340"/>
      <c r="BJ607" s="340"/>
      <c r="BO607" s="253" t="s">
        <v>5358</v>
      </c>
      <c r="BP607" s="253" t="s">
        <v>5471</v>
      </c>
      <c r="BQ607" s="253" t="s">
        <v>5486</v>
      </c>
      <c r="BR607" s="253"/>
    </row>
    <row r="608" spans="1:70" s="298" customFormat="1" ht="90" hidden="1" customHeight="1">
      <c r="A608" s="268" t="s">
        <v>2403</v>
      </c>
      <c r="B608" s="271" t="s">
        <v>2421</v>
      </c>
      <c r="C608" s="336">
        <v>44183</v>
      </c>
      <c r="D608" s="336" t="s">
        <v>4308</v>
      </c>
      <c r="E608" s="268" t="s">
        <v>1036</v>
      </c>
      <c r="F608" s="322" t="s">
        <v>8245</v>
      </c>
      <c r="G608" s="271" t="s">
        <v>2318</v>
      </c>
      <c r="H608" s="271" t="s">
        <v>8246</v>
      </c>
      <c r="I608" s="271" t="s">
        <v>4247</v>
      </c>
      <c r="J608" s="294" t="s">
        <v>2429</v>
      </c>
      <c r="K608" s="269">
        <v>1</v>
      </c>
      <c r="L608" s="830">
        <v>44228</v>
      </c>
      <c r="M608" s="830">
        <v>44561</v>
      </c>
      <c r="N608" s="275">
        <f t="shared" si="19"/>
        <v>48</v>
      </c>
      <c r="O608" s="343">
        <v>1</v>
      </c>
      <c r="P608" s="253" t="s">
        <v>2208</v>
      </c>
      <c r="Q608" s="253" t="s">
        <v>116</v>
      </c>
      <c r="R608" s="44" t="s">
        <v>8247</v>
      </c>
      <c r="S608" s="387">
        <f t="shared" si="18"/>
        <v>207</v>
      </c>
      <c r="T608" s="327" t="s">
        <v>937</v>
      </c>
      <c r="U608" s="327" t="s">
        <v>937</v>
      </c>
      <c r="V608" s="327" t="s">
        <v>937</v>
      </c>
      <c r="W608" s="327" t="s">
        <v>937</v>
      </c>
      <c r="X608" s="327" t="s">
        <v>937</v>
      </c>
      <c r="Y608" s="327" t="s">
        <v>937</v>
      </c>
      <c r="Z608" s="327" t="s">
        <v>937</v>
      </c>
      <c r="AA608" s="327" t="s">
        <v>937</v>
      </c>
      <c r="AB608" s="327" t="s">
        <v>937</v>
      </c>
      <c r="AC608" s="327" t="s">
        <v>937</v>
      </c>
      <c r="AD608" s="327" t="s">
        <v>937</v>
      </c>
      <c r="AE608" s="327" t="s">
        <v>937</v>
      </c>
      <c r="AF608" s="327" t="s">
        <v>937</v>
      </c>
      <c r="AG608" s="327" t="s">
        <v>937</v>
      </c>
      <c r="AH608" s="327" t="s">
        <v>937</v>
      </c>
      <c r="AI608" s="327" t="s">
        <v>937</v>
      </c>
      <c r="AJ608" s="327" t="s">
        <v>937</v>
      </c>
      <c r="AK608" s="44" t="s">
        <v>5199</v>
      </c>
      <c r="AL608" s="44" t="s">
        <v>2749</v>
      </c>
      <c r="AM608" s="44" t="s">
        <v>8248</v>
      </c>
      <c r="AN608" s="44" t="s">
        <v>8249</v>
      </c>
      <c r="AO608" s="44" t="s">
        <v>8250</v>
      </c>
      <c r="AP608" s="44" t="s">
        <v>9318</v>
      </c>
      <c r="AQ608" s="44" t="s">
        <v>8251</v>
      </c>
      <c r="AR608" s="44" t="s">
        <v>1153</v>
      </c>
      <c r="AS608" s="44" t="s">
        <v>4297</v>
      </c>
      <c r="AT608" s="44" t="s">
        <v>1153</v>
      </c>
      <c r="AU608" s="44" t="s">
        <v>4297</v>
      </c>
      <c r="AV608" s="44" t="s">
        <v>1153</v>
      </c>
      <c r="AW608" s="44" t="s">
        <v>4297</v>
      </c>
      <c r="AX608" s="44" t="s">
        <v>1153</v>
      </c>
      <c r="AY608" s="44" t="s">
        <v>4297</v>
      </c>
      <c r="AZ608" s="345" t="s">
        <v>781</v>
      </c>
      <c r="BA608" s="336">
        <v>44575</v>
      </c>
      <c r="BB608" s="269" t="s">
        <v>903</v>
      </c>
      <c r="BC608" s="340"/>
      <c r="BD608" s="297"/>
      <c r="BE608" s="297"/>
      <c r="BF608" s="297"/>
      <c r="BG608" s="297"/>
      <c r="BH608" s="141" t="s">
        <v>956</v>
      </c>
      <c r="BI608" s="340"/>
      <c r="BJ608" s="340"/>
      <c r="BO608" s="253" t="s">
        <v>5358</v>
      </c>
      <c r="BP608" s="253" t="s">
        <v>5471</v>
      </c>
      <c r="BQ608" s="253" t="s">
        <v>5486</v>
      </c>
      <c r="BR608" s="253"/>
    </row>
    <row r="609" spans="1:70" s="298" customFormat="1" ht="90" hidden="1" customHeight="1">
      <c r="A609" s="268" t="s">
        <v>2404</v>
      </c>
      <c r="B609" s="271" t="s">
        <v>2421</v>
      </c>
      <c r="C609" s="336">
        <v>44183</v>
      </c>
      <c r="D609" s="336" t="s">
        <v>4308</v>
      </c>
      <c r="E609" s="268" t="s">
        <v>1061</v>
      </c>
      <c r="F609" s="322" t="s">
        <v>8252</v>
      </c>
      <c r="G609" s="271" t="s">
        <v>4116</v>
      </c>
      <c r="H609" s="271" t="s">
        <v>2349</v>
      </c>
      <c r="I609" s="271" t="s">
        <v>4132</v>
      </c>
      <c r="J609" s="294" t="s">
        <v>2372</v>
      </c>
      <c r="K609" s="269">
        <v>1</v>
      </c>
      <c r="L609" s="830">
        <v>44256</v>
      </c>
      <c r="M609" s="830">
        <v>44561</v>
      </c>
      <c r="N609" s="275">
        <f t="shared" si="19"/>
        <v>44</v>
      </c>
      <c r="O609" s="343">
        <v>1</v>
      </c>
      <c r="P609" s="253" t="s">
        <v>2208</v>
      </c>
      <c r="Q609" s="253" t="s">
        <v>15</v>
      </c>
      <c r="R609" s="44" t="s">
        <v>8253</v>
      </c>
      <c r="S609" s="387">
        <f t="shared" si="18"/>
        <v>300</v>
      </c>
      <c r="T609" s="327" t="s">
        <v>937</v>
      </c>
      <c r="U609" s="327" t="s">
        <v>937</v>
      </c>
      <c r="V609" s="327" t="s">
        <v>937</v>
      </c>
      <c r="W609" s="327" t="s">
        <v>937</v>
      </c>
      <c r="X609" s="327" t="s">
        <v>937</v>
      </c>
      <c r="Y609" s="327" t="s">
        <v>937</v>
      </c>
      <c r="Z609" s="327" t="s">
        <v>937</v>
      </c>
      <c r="AA609" s="327" t="s">
        <v>937</v>
      </c>
      <c r="AB609" s="327" t="s">
        <v>937</v>
      </c>
      <c r="AC609" s="327" t="s">
        <v>937</v>
      </c>
      <c r="AD609" s="327" t="s">
        <v>937</v>
      </c>
      <c r="AE609" s="327" t="s">
        <v>937</v>
      </c>
      <c r="AF609" s="327" t="s">
        <v>937</v>
      </c>
      <c r="AG609" s="327" t="s">
        <v>937</v>
      </c>
      <c r="AH609" s="327" t="s">
        <v>937</v>
      </c>
      <c r="AI609" s="327" t="s">
        <v>937</v>
      </c>
      <c r="AJ609" s="327" t="s">
        <v>937</v>
      </c>
      <c r="AK609" s="44" t="s">
        <v>5199</v>
      </c>
      <c r="AL609" s="44" t="s">
        <v>2750</v>
      </c>
      <c r="AM609" s="44" t="s">
        <v>8254</v>
      </c>
      <c r="AN609" s="44" t="s">
        <v>8255</v>
      </c>
      <c r="AO609" s="44" t="s">
        <v>8256</v>
      </c>
      <c r="AP609" s="44" t="s">
        <v>1153</v>
      </c>
      <c r="AQ609" s="44" t="s">
        <v>4300</v>
      </c>
      <c r="AR609" s="44" t="s">
        <v>1153</v>
      </c>
      <c r="AS609" s="44" t="s">
        <v>4300</v>
      </c>
      <c r="AT609" s="44" t="s">
        <v>1153</v>
      </c>
      <c r="AU609" s="44" t="s">
        <v>4300</v>
      </c>
      <c r="AV609" s="44" t="s">
        <v>1153</v>
      </c>
      <c r="AW609" s="44" t="s">
        <v>4300</v>
      </c>
      <c r="AX609" s="44" t="s">
        <v>1153</v>
      </c>
      <c r="AY609" s="44" t="s">
        <v>4300</v>
      </c>
      <c r="AZ609" s="345" t="s">
        <v>3069</v>
      </c>
      <c r="BA609" s="336">
        <v>44487</v>
      </c>
      <c r="BB609" s="269" t="s">
        <v>903</v>
      </c>
      <c r="BC609" s="340"/>
      <c r="BD609" s="297"/>
      <c r="BE609" s="297"/>
      <c r="BF609" s="297"/>
      <c r="BG609" s="297"/>
      <c r="BH609" s="141" t="s">
        <v>956</v>
      </c>
      <c r="BI609" s="340"/>
      <c r="BJ609" s="340"/>
      <c r="BO609" s="253" t="s">
        <v>5358</v>
      </c>
      <c r="BP609" s="253" t="s">
        <v>5487</v>
      </c>
      <c r="BQ609" s="253" t="s">
        <v>5488</v>
      </c>
      <c r="BR609" s="253"/>
    </row>
    <row r="610" spans="1:70" s="298" customFormat="1" ht="90" hidden="1" customHeight="1">
      <c r="A610" s="268" t="s">
        <v>2405</v>
      </c>
      <c r="B610" s="271" t="s">
        <v>2421</v>
      </c>
      <c r="C610" s="336">
        <v>44183</v>
      </c>
      <c r="D610" s="336" t="s">
        <v>4308</v>
      </c>
      <c r="E610" s="268" t="s">
        <v>1062</v>
      </c>
      <c r="F610" s="322" t="s">
        <v>8257</v>
      </c>
      <c r="G610" s="271" t="s">
        <v>4117</v>
      </c>
      <c r="H610" s="271" t="s">
        <v>2350</v>
      </c>
      <c r="I610" s="271" t="s">
        <v>4133</v>
      </c>
      <c r="J610" s="294" t="s">
        <v>2373</v>
      </c>
      <c r="K610" s="269">
        <v>4</v>
      </c>
      <c r="L610" s="830">
        <v>44256</v>
      </c>
      <c r="M610" s="830">
        <v>44407</v>
      </c>
      <c r="N610" s="275">
        <f t="shared" si="19"/>
        <v>22</v>
      </c>
      <c r="O610" s="343">
        <v>4</v>
      </c>
      <c r="P610" s="253" t="s">
        <v>2208</v>
      </c>
      <c r="Q610" s="253" t="s">
        <v>2416</v>
      </c>
      <c r="R610" s="44" t="s">
        <v>8258</v>
      </c>
      <c r="S610" s="387">
        <f t="shared" si="18"/>
        <v>265</v>
      </c>
      <c r="T610" s="327" t="s">
        <v>937</v>
      </c>
      <c r="U610" s="327" t="s">
        <v>937</v>
      </c>
      <c r="V610" s="327" t="s">
        <v>937</v>
      </c>
      <c r="W610" s="327" t="s">
        <v>937</v>
      </c>
      <c r="X610" s="327" t="s">
        <v>937</v>
      </c>
      <c r="Y610" s="327" t="s">
        <v>937</v>
      </c>
      <c r="Z610" s="327" t="s">
        <v>937</v>
      </c>
      <c r="AA610" s="327" t="s">
        <v>937</v>
      </c>
      <c r="AB610" s="327" t="s">
        <v>937</v>
      </c>
      <c r="AC610" s="327" t="s">
        <v>937</v>
      </c>
      <c r="AD610" s="327" t="s">
        <v>937</v>
      </c>
      <c r="AE610" s="327" t="s">
        <v>937</v>
      </c>
      <c r="AF610" s="327" t="s">
        <v>937</v>
      </c>
      <c r="AG610" s="327" t="s">
        <v>937</v>
      </c>
      <c r="AH610" s="327" t="s">
        <v>937</v>
      </c>
      <c r="AI610" s="327" t="s">
        <v>937</v>
      </c>
      <c r="AJ610" s="327" t="s">
        <v>937</v>
      </c>
      <c r="AK610" s="44" t="s">
        <v>5199</v>
      </c>
      <c r="AL610" s="44" t="s">
        <v>2751</v>
      </c>
      <c r="AM610" s="44" t="s">
        <v>8259</v>
      </c>
      <c r="AN610" s="44" t="s">
        <v>8260</v>
      </c>
      <c r="AO610" s="44" t="s">
        <v>8261</v>
      </c>
      <c r="AP610" s="44" t="s">
        <v>1153</v>
      </c>
      <c r="AQ610" s="44" t="s">
        <v>4145</v>
      </c>
      <c r="AR610" s="44" t="s">
        <v>1153</v>
      </c>
      <c r="AS610" s="44" t="s">
        <v>4145</v>
      </c>
      <c r="AT610" s="44" t="s">
        <v>1153</v>
      </c>
      <c r="AU610" s="44" t="s">
        <v>4145</v>
      </c>
      <c r="AV610" s="44" t="s">
        <v>1153</v>
      </c>
      <c r="AW610" s="44" t="s">
        <v>4145</v>
      </c>
      <c r="AX610" s="44" t="s">
        <v>1153</v>
      </c>
      <c r="AY610" s="44" t="s">
        <v>4145</v>
      </c>
      <c r="AZ610" s="345" t="s">
        <v>781</v>
      </c>
      <c r="BA610" s="336">
        <v>44480</v>
      </c>
      <c r="BB610" s="269" t="s">
        <v>903</v>
      </c>
      <c r="BC610" s="340"/>
      <c r="BD610" s="297"/>
      <c r="BE610" s="297"/>
      <c r="BF610" s="297"/>
      <c r="BG610" s="297"/>
      <c r="BH610" s="141" t="s">
        <v>956</v>
      </c>
      <c r="BI610" s="340"/>
      <c r="BJ610" s="340"/>
      <c r="BO610" s="253" t="s">
        <v>5358</v>
      </c>
      <c r="BP610" s="253" t="s">
        <v>5489</v>
      </c>
      <c r="BQ610" s="253" t="s">
        <v>5490</v>
      </c>
      <c r="BR610" s="253"/>
    </row>
    <row r="611" spans="1:70" s="298" customFormat="1" ht="90" hidden="1" customHeight="1">
      <c r="A611" s="268" t="s">
        <v>2406</v>
      </c>
      <c r="B611" s="271" t="s">
        <v>2421</v>
      </c>
      <c r="C611" s="336">
        <v>44183</v>
      </c>
      <c r="D611" s="283" t="s">
        <v>4398</v>
      </c>
      <c r="E611" s="268" t="s">
        <v>1063</v>
      </c>
      <c r="F611" s="322" t="s">
        <v>8262</v>
      </c>
      <c r="G611" s="271" t="s">
        <v>4118</v>
      </c>
      <c r="H611" s="271" t="s">
        <v>4119</v>
      </c>
      <c r="I611" s="271" t="s">
        <v>2351</v>
      </c>
      <c r="J611" s="294" t="s">
        <v>2374</v>
      </c>
      <c r="K611" s="269">
        <v>2</v>
      </c>
      <c r="L611" s="830">
        <v>44228</v>
      </c>
      <c r="M611" s="830">
        <v>44545</v>
      </c>
      <c r="N611" s="275">
        <f t="shared" si="19"/>
        <v>46</v>
      </c>
      <c r="O611" s="343">
        <v>2</v>
      </c>
      <c r="P611" s="253" t="s">
        <v>758</v>
      </c>
      <c r="Q611" s="253" t="s">
        <v>2551</v>
      </c>
      <c r="R611" s="44" t="s">
        <v>8263</v>
      </c>
      <c r="S611" s="387">
        <f t="shared" si="18"/>
        <v>332</v>
      </c>
      <c r="T611" s="327" t="s">
        <v>937</v>
      </c>
      <c r="U611" s="327" t="s">
        <v>937</v>
      </c>
      <c r="V611" s="327" t="s">
        <v>937</v>
      </c>
      <c r="W611" s="327" t="s">
        <v>937</v>
      </c>
      <c r="X611" s="327" t="s">
        <v>937</v>
      </c>
      <c r="Y611" s="327" t="s">
        <v>937</v>
      </c>
      <c r="Z611" s="327" t="s">
        <v>937</v>
      </c>
      <c r="AA611" s="327" t="s">
        <v>937</v>
      </c>
      <c r="AB611" s="327" t="s">
        <v>937</v>
      </c>
      <c r="AC611" s="327" t="s">
        <v>937</v>
      </c>
      <c r="AD611" s="327" t="s">
        <v>937</v>
      </c>
      <c r="AE611" s="327" t="s">
        <v>937</v>
      </c>
      <c r="AF611" s="327" t="s">
        <v>937</v>
      </c>
      <c r="AG611" s="327" t="s">
        <v>937</v>
      </c>
      <c r="AH611" s="327" t="s">
        <v>937</v>
      </c>
      <c r="AI611" s="327" t="s">
        <v>937</v>
      </c>
      <c r="AJ611" s="327" t="s">
        <v>937</v>
      </c>
      <c r="AK611" s="44" t="s">
        <v>5199</v>
      </c>
      <c r="AL611" s="44" t="s">
        <v>2752</v>
      </c>
      <c r="AM611" s="44" t="s">
        <v>8264</v>
      </c>
      <c r="AN611" s="44" t="s">
        <v>8265</v>
      </c>
      <c r="AO611" s="334" t="s">
        <v>8266</v>
      </c>
      <c r="AP611" s="44" t="s">
        <v>1153</v>
      </c>
      <c r="AQ611" s="44" t="s">
        <v>4300</v>
      </c>
      <c r="AR611" s="44" t="s">
        <v>1153</v>
      </c>
      <c r="AS611" s="44" t="s">
        <v>4300</v>
      </c>
      <c r="AT611" s="44" t="s">
        <v>1153</v>
      </c>
      <c r="AU611" s="44" t="s">
        <v>4300</v>
      </c>
      <c r="AV611" s="44" t="s">
        <v>1153</v>
      </c>
      <c r="AW611" s="44" t="s">
        <v>4300</v>
      </c>
      <c r="AX611" s="44" t="s">
        <v>1153</v>
      </c>
      <c r="AY611" s="44" t="s">
        <v>4300</v>
      </c>
      <c r="AZ611" s="345" t="s">
        <v>3069</v>
      </c>
      <c r="BA611" s="336">
        <v>44480</v>
      </c>
      <c r="BB611" s="269" t="s">
        <v>903</v>
      </c>
      <c r="BC611" s="340"/>
      <c r="BD611" s="297"/>
      <c r="BE611" s="297"/>
      <c r="BF611" s="297"/>
      <c r="BG611" s="297"/>
      <c r="BH611" s="141" t="s">
        <v>956</v>
      </c>
      <c r="BI611" s="340"/>
      <c r="BJ611" s="340"/>
      <c r="BO611" s="253" t="s">
        <v>5358</v>
      </c>
      <c r="BP611" s="402" t="s">
        <v>5359</v>
      </c>
      <c r="BQ611" s="253"/>
      <c r="BR611" s="253"/>
    </row>
    <row r="612" spans="1:70" s="298" customFormat="1" ht="90" hidden="1" customHeight="1">
      <c r="A612" s="268" t="s">
        <v>2407</v>
      </c>
      <c r="B612" s="271" t="s">
        <v>2421</v>
      </c>
      <c r="C612" s="336">
        <v>44183</v>
      </c>
      <c r="D612" s="283" t="s">
        <v>4398</v>
      </c>
      <c r="E612" s="272" t="s">
        <v>1064</v>
      </c>
      <c r="F612" s="322" t="s">
        <v>8267</v>
      </c>
      <c r="G612" s="271" t="s">
        <v>4240</v>
      </c>
      <c r="H612" s="271" t="s">
        <v>2352</v>
      </c>
      <c r="I612" s="271" t="s">
        <v>2353</v>
      </c>
      <c r="J612" s="271" t="s">
        <v>1246</v>
      </c>
      <c r="K612" s="465">
        <v>3</v>
      </c>
      <c r="L612" s="830">
        <v>44215</v>
      </c>
      <c r="M612" s="830">
        <v>44561</v>
      </c>
      <c r="N612" s="275">
        <f t="shared" si="19"/>
        <v>50</v>
      </c>
      <c r="O612" s="346">
        <v>1</v>
      </c>
      <c r="P612" s="253" t="s">
        <v>15</v>
      </c>
      <c r="Q612" s="253" t="s">
        <v>2412</v>
      </c>
      <c r="R612" s="44" t="s">
        <v>8268</v>
      </c>
      <c r="S612" s="387">
        <f t="shared" si="18"/>
        <v>179</v>
      </c>
      <c r="T612" s="327" t="s">
        <v>937</v>
      </c>
      <c r="U612" s="327" t="s">
        <v>937</v>
      </c>
      <c r="V612" s="327" t="s">
        <v>937</v>
      </c>
      <c r="W612" s="327" t="s">
        <v>937</v>
      </c>
      <c r="X612" s="327" t="s">
        <v>937</v>
      </c>
      <c r="Y612" s="327" t="s">
        <v>937</v>
      </c>
      <c r="Z612" s="327" t="s">
        <v>937</v>
      </c>
      <c r="AA612" s="327" t="s">
        <v>937</v>
      </c>
      <c r="AB612" s="327" t="s">
        <v>937</v>
      </c>
      <c r="AC612" s="327" t="s">
        <v>937</v>
      </c>
      <c r="AD612" s="327" t="s">
        <v>937</v>
      </c>
      <c r="AE612" s="327" t="s">
        <v>937</v>
      </c>
      <c r="AF612" s="327" t="s">
        <v>937</v>
      </c>
      <c r="AG612" s="327" t="s">
        <v>937</v>
      </c>
      <c r="AH612" s="327" t="s">
        <v>937</v>
      </c>
      <c r="AI612" s="327" t="s">
        <v>937</v>
      </c>
      <c r="AJ612" s="327" t="s">
        <v>937</v>
      </c>
      <c r="AK612" s="44" t="s">
        <v>5199</v>
      </c>
      <c r="AL612" s="44" t="s">
        <v>5210</v>
      </c>
      <c r="AM612" s="334" t="s">
        <v>8269</v>
      </c>
      <c r="AN612" s="44" t="s">
        <v>5211</v>
      </c>
      <c r="AO612" s="334" t="s">
        <v>8270</v>
      </c>
      <c r="AP612" s="44" t="s">
        <v>4232</v>
      </c>
      <c r="AQ612" s="44" t="s">
        <v>8271</v>
      </c>
      <c r="AR612" s="44" t="s">
        <v>8272</v>
      </c>
      <c r="AS612" s="44" t="s">
        <v>8273</v>
      </c>
      <c r="AT612" s="329" t="s">
        <v>1153</v>
      </c>
      <c r="AU612" s="329" t="s">
        <v>4922</v>
      </c>
      <c r="AV612" s="329" t="s">
        <v>1153</v>
      </c>
      <c r="AW612" s="329" t="s">
        <v>4922</v>
      </c>
      <c r="AX612" s="329" t="s">
        <v>1153</v>
      </c>
      <c r="AY612" s="329" t="s">
        <v>4922</v>
      </c>
      <c r="AZ612" s="345" t="s">
        <v>1330</v>
      </c>
      <c r="BA612" s="336">
        <v>44677</v>
      </c>
      <c r="BB612" s="269" t="s">
        <v>1810</v>
      </c>
      <c r="BC612" s="336">
        <v>44677</v>
      </c>
      <c r="BD612" s="301" t="s">
        <v>4383</v>
      </c>
      <c r="BE612" s="141" t="s">
        <v>9161</v>
      </c>
      <c r="BF612" s="332" t="s">
        <v>1153</v>
      </c>
      <c r="BG612" s="332" t="s">
        <v>1153</v>
      </c>
      <c r="BH612" s="280" t="s">
        <v>4388</v>
      </c>
      <c r="BI612" s="340" t="s">
        <v>1153</v>
      </c>
      <c r="BJ612" s="340" t="s">
        <v>2407</v>
      </c>
      <c r="BO612" s="384" t="s">
        <v>5360</v>
      </c>
      <c r="BP612" s="402" t="s">
        <v>5361</v>
      </c>
      <c r="BQ612" s="402" t="s">
        <v>5362</v>
      </c>
      <c r="BR612" s="253"/>
    </row>
    <row r="613" spans="1:70" s="298" customFormat="1" ht="90" hidden="1" customHeight="1">
      <c r="A613" s="342" t="s">
        <v>2407</v>
      </c>
      <c r="B613" s="253" t="s">
        <v>2421</v>
      </c>
      <c r="C613" s="336">
        <v>44183</v>
      </c>
      <c r="D613" s="336" t="s">
        <v>4398</v>
      </c>
      <c r="E613" s="309" t="s">
        <v>1064</v>
      </c>
      <c r="F613" s="325" t="s">
        <v>8274</v>
      </c>
      <c r="G613" s="253" t="s">
        <v>4240</v>
      </c>
      <c r="H613" s="325" t="s">
        <v>9474</v>
      </c>
      <c r="I613" s="325" t="s">
        <v>4381</v>
      </c>
      <c r="J613" s="401" t="s">
        <v>4382</v>
      </c>
      <c r="K613" s="345">
        <v>3</v>
      </c>
      <c r="L613" s="829">
        <v>44562</v>
      </c>
      <c r="M613" s="829">
        <v>44742</v>
      </c>
      <c r="N613" s="275">
        <f t="shared" si="19"/>
        <v>26</v>
      </c>
      <c r="O613" s="343">
        <v>3</v>
      </c>
      <c r="P613" s="253" t="s">
        <v>15</v>
      </c>
      <c r="Q613" s="253" t="s">
        <v>2412</v>
      </c>
      <c r="R613" s="44" t="s">
        <v>8275</v>
      </c>
      <c r="S613" s="387">
        <f t="shared" si="18"/>
        <v>225</v>
      </c>
      <c r="T613" s="327" t="s">
        <v>937</v>
      </c>
      <c r="U613" s="327" t="s">
        <v>937</v>
      </c>
      <c r="V613" s="327" t="s">
        <v>937</v>
      </c>
      <c r="W613" s="327" t="s">
        <v>937</v>
      </c>
      <c r="X613" s="327" t="s">
        <v>937</v>
      </c>
      <c r="Y613" s="327" t="s">
        <v>937</v>
      </c>
      <c r="Z613" s="327" t="s">
        <v>937</v>
      </c>
      <c r="AA613" s="327" t="s">
        <v>937</v>
      </c>
      <c r="AB613" s="327" t="s">
        <v>937</v>
      </c>
      <c r="AC613" s="327" t="s">
        <v>937</v>
      </c>
      <c r="AD613" s="327" t="s">
        <v>937</v>
      </c>
      <c r="AE613" s="327" t="s">
        <v>937</v>
      </c>
      <c r="AF613" s="327" t="s">
        <v>937</v>
      </c>
      <c r="AG613" s="327" t="s">
        <v>937</v>
      </c>
      <c r="AH613" s="327" t="s">
        <v>937</v>
      </c>
      <c r="AI613" s="327" t="s">
        <v>937</v>
      </c>
      <c r="AJ613" s="327" t="s">
        <v>937</v>
      </c>
      <c r="AK613" s="44" t="s">
        <v>5199</v>
      </c>
      <c r="AL613" s="44" t="s">
        <v>5210</v>
      </c>
      <c r="AM613" s="334" t="s">
        <v>8269</v>
      </c>
      <c r="AN613" s="44" t="s">
        <v>5211</v>
      </c>
      <c r="AO613" s="334" t="s">
        <v>8270</v>
      </c>
      <c r="AP613" s="44" t="s">
        <v>4232</v>
      </c>
      <c r="AQ613" s="44" t="s">
        <v>8271</v>
      </c>
      <c r="AR613" s="44" t="s">
        <v>8272</v>
      </c>
      <c r="AS613" s="44" t="s">
        <v>8273</v>
      </c>
      <c r="AT613" s="44" t="s">
        <v>8276</v>
      </c>
      <c r="AU613" s="44" t="s">
        <v>8277</v>
      </c>
      <c r="AV613" s="44" t="s">
        <v>1153</v>
      </c>
      <c r="AW613" s="44" t="s">
        <v>5230</v>
      </c>
      <c r="AX613" s="44" t="s">
        <v>1153</v>
      </c>
      <c r="AY613" s="44" t="s">
        <v>5230</v>
      </c>
      <c r="AZ613" s="345" t="s">
        <v>902</v>
      </c>
      <c r="BA613" s="336">
        <v>44768</v>
      </c>
      <c r="BB613" s="269" t="s">
        <v>903</v>
      </c>
      <c r="BC613" s="340"/>
      <c r="BD613" s="297"/>
      <c r="BE613" s="297"/>
      <c r="BF613" s="297"/>
      <c r="BG613" s="297"/>
      <c r="BH613" s="141" t="s">
        <v>956</v>
      </c>
      <c r="BI613" s="340"/>
      <c r="BJ613" s="340"/>
      <c r="BO613" s="384" t="s">
        <v>5360</v>
      </c>
      <c r="BP613" s="402" t="s">
        <v>5361</v>
      </c>
      <c r="BQ613" s="402" t="s">
        <v>5362</v>
      </c>
      <c r="BR613" s="253"/>
    </row>
    <row r="614" spans="1:70" s="298" customFormat="1" ht="90" hidden="1" customHeight="1">
      <c r="A614" s="268" t="s">
        <v>2408</v>
      </c>
      <c r="B614" s="271" t="s">
        <v>2421</v>
      </c>
      <c r="C614" s="336">
        <v>44183</v>
      </c>
      <c r="D614" s="283" t="s">
        <v>4398</v>
      </c>
      <c r="E614" s="268" t="s">
        <v>1022</v>
      </c>
      <c r="F614" s="322" t="s">
        <v>8278</v>
      </c>
      <c r="G614" s="271" t="s">
        <v>2319</v>
      </c>
      <c r="H614" s="271" t="s">
        <v>2354</v>
      </c>
      <c r="I614" s="271" t="s">
        <v>2355</v>
      </c>
      <c r="J614" s="271" t="s">
        <v>2375</v>
      </c>
      <c r="K614" s="355">
        <v>1</v>
      </c>
      <c r="L614" s="830">
        <v>44249</v>
      </c>
      <c r="M614" s="830">
        <v>44442</v>
      </c>
      <c r="N614" s="275">
        <f t="shared" si="19"/>
        <v>28</v>
      </c>
      <c r="O614" s="343">
        <v>1</v>
      </c>
      <c r="P614" s="253" t="s">
        <v>202</v>
      </c>
      <c r="Q614" s="253" t="s">
        <v>2550</v>
      </c>
      <c r="R614" s="44" t="s">
        <v>8279</v>
      </c>
      <c r="S614" s="387">
        <f t="shared" si="18"/>
        <v>250</v>
      </c>
      <c r="T614" s="327" t="s">
        <v>937</v>
      </c>
      <c r="U614" s="327" t="s">
        <v>937</v>
      </c>
      <c r="V614" s="327" t="s">
        <v>937</v>
      </c>
      <c r="W614" s="327" t="s">
        <v>937</v>
      </c>
      <c r="X614" s="327" t="s">
        <v>937</v>
      </c>
      <c r="Y614" s="327" t="s">
        <v>937</v>
      </c>
      <c r="Z614" s="327" t="s">
        <v>937</v>
      </c>
      <c r="AA614" s="327" t="s">
        <v>937</v>
      </c>
      <c r="AB614" s="327" t="s">
        <v>937</v>
      </c>
      <c r="AC614" s="327" t="s">
        <v>937</v>
      </c>
      <c r="AD614" s="327" t="s">
        <v>937</v>
      </c>
      <c r="AE614" s="327" t="s">
        <v>937</v>
      </c>
      <c r="AF614" s="327" t="s">
        <v>937</v>
      </c>
      <c r="AG614" s="327" t="s">
        <v>937</v>
      </c>
      <c r="AH614" s="327" t="s">
        <v>937</v>
      </c>
      <c r="AI614" s="327" t="s">
        <v>937</v>
      </c>
      <c r="AJ614" s="327" t="s">
        <v>937</v>
      </c>
      <c r="AK614" s="44" t="s">
        <v>5199</v>
      </c>
      <c r="AL614" s="44" t="s">
        <v>2753</v>
      </c>
      <c r="AM614" s="44" t="s">
        <v>8280</v>
      </c>
      <c r="AN614" s="44" t="s">
        <v>8281</v>
      </c>
      <c r="AO614" s="44" t="s">
        <v>8282</v>
      </c>
      <c r="AP614" s="44" t="s">
        <v>1153</v>
      </c>
      <c r="AQ614" s="44" t="s">
        <v>4145</v>
      </c>
      <c r="AR614" s="44" t="s">
        <v>1153</v>
      </c>
      <c r="AS614" s="44" t="s">
        <v>4145</v>
      </c>
      <c r="AT614" s="44" t="s">
        <v>1153</v>
      </c>
      <c r="AU614" s="44" t="s">
        <v>4145</v>
      </c>
      <c r="AV614" s="44" t="s">
        <v>1153</v>
      </c>
      <c r="AW614" s="44" t="s">
        <v>4145</v>
      </c>
      <c r="AX614" s="44" t="s">
        <v>1153</v>
      </c>
      <c r="AY614" s="44" t="s">
        <v>4145</v>
      </c>
      <c r="AZ614" s="345" t="s">
        <v>781</v>
      </c>
      <c r="BA614" s="336">
        <v>44478</v>
      </c>
      <c r="BB614" s="269" t="s">
        <v>903</v>
      </c>
      <c r="BC614" s="340"/>
      <c r="BD614" s="297"/>
      <c r="BE614" s="297"/>
      <c r="BF614" s="297"/>
      <c r="BG614" s="297"/>
      <c r="BH614" s="141" t="s">
        <v>956</v>
      </c>
      <c r="BI614" s="340"/>
      <c r="BJ614" s="340"/>
      <c r="BO614" s="402" t="s">
        <v>5354</v>
      </c>
      <c r="BP614" s="402" t="s">
        <v>5355</v>
      </c>
      <c r="BQ614" s="253"/>
      <c r="BR614" s="253"/>
    </row>
    <row r="615" spans="1:70" s="298" customFormat="1" ht="90" hidden="1" customHeight="1">
      <c r="A615" s="342" t="s">
        <v>2409</v>
      </c>
      <c r="B615" s="253" t="s">
        <v>2421</v>
      </c>
      <c r="C615" s="336">
        <v>44183</v>
      </c>
      <c r="D615" s="283" t="s">
        <v>4398</v>
      </c>
      <c r="E615" s="268" t="s">
        <v>1022</v>
      </c>
      <c r="F615" s="322" t="s">
        <v>8278</v>
      </c>
      <c r="G615" s="271" t="s">
        <v>2319</v>
      </c>
      <c r="H615" s="271" t="s">
        <v>2356</v>
      </c>
      <c r="I615" s="271" t="s">
        <v>2357</v>
      </c>
      <c r="J615" s="271" t="s">
        <v>2376</v>
      </c>
      <c r="K615" s="355">
        <v>1</v>
      </c>
      <c r="L615" s="830">
        <v>44249</v>
      </c>
      <c r="M615" s="830">
        <v>44505</v>
      </c>
      <c r="N615" s="275">
        <f t="shared" si="19"/>
        <v>37</v>
      </c>
      <c r="O615" s="341">
        <v>1</v>
      </c>
      <c r="P615" s="253" t="s">
        <v>202</v>
      </c>
      <c r="Q615" s="253"/>
      <c r="R615" s="44" t="s">
        <v>8283</v>
      </c>
      <c r="S615" s="387">
        <f t="shared" si="18"/>
        <v>124</v>
      </c>
      <c r="T615" s="327" t="s">
        <v>937</v>
      </c>
      <c r="U615" s="327" t="s">
        <v>937</v>
      </c>
      <c r="V615" s="327" t="s">
        <v>937</v>
      </c>
      <c r="W615" s="327" t="s">
        <v>937</v>
      </c>
      <c r="X615" s="327" t="s">
        <v>937</v>
      </c>
      <c r="Y615" s="327" t="s">
        <v>937</v>
      </c>
      <c r="Z615" s="327" t="s">
        <v>937</v>
      </c>
      <c r="AA615" s="327" t="s">
        <v>937</v>
      </c>
      <c r="AB615" s="327" t="s">
        <v>937</v>
      </c>
      <c r="AC615" s="327" t="s">
        <v>937</v>
      </c>
      <c r="AD615" s="327" t="s">
        <v>937</v>
      </c>
      <c r="AE615" s="327" t="s">
        <v>937</v>
      </c>
      <c r="AF615" s="327" t="s">
        <v>937</v>
      </c>
      <c r="AG615" s="327" t="s">
        <v>937</v>
      </c>
      <c r="AH615" s="327" t="s">
        <v>937</v>
      </c>
      <c r="AI615" s="327" t="s">
        <v>937</v>
      </c>
      <c r="AJ615" s="327" t="s">
        <v>937</v>
      </c>
      <c r="AK615" s="44" t="s">
        <v>5199</v>
      </c>
      <c r="AL615" s="44" t="s">
        <v>7409</v>
      </c>
      <c r="AM615" s="44" t="s">
        <v>8284</v>
      </c>
      <c r="AN615" s="44" t="s">
        <v>2622</v>
      </c>
      <c r="AO615" s="44" t="s">
        <v>3802</v>
      </c>
      <c r="AP615" s="44" t="s">
        <v>1153</v>
      </c>
      <c r="AQ615" s="44" t="s">
        <v>4301</v>
      </c>
      <c r="AR615" s="44" t="s">
        <v>1153</v>
      </c>
      <c r="AS615" s="44" t="s">
        <v>4301</v>
      </c>
      <c r="AT615" s="44" t="s">
        <v>1153</v>
      </c>
      <c r="AU615" s="44" t="s">
        <v>4301</v>
      </c>
      <c r="AV615" s="44" t="s">
        <v>1153</v>
      </c>
      <c r="AW615" s="44" t="s">
        <v>4301</v>
      </c>
      <c r="AX615" s="44" t="s">
        <v>1153</v>
      </c>
      <c r="AY615" s="44" t="s">
        <v>4301</v>
      </c>
      <c r="AZ615" s="345" t="s">
        <v>3069</v>
      </c>
      <c r="BA615" s="336">
        <v>44399</v>
      </c>
      <c r="BB615" s="269" t="s">
        <v>903</v>
      </c>
      <c r="BC615" s="340"/>
      <c r="BD615" s="297"/>
      <c r="BE615" s="297"/>
      <c r="BF615" s="297"/>
      <c r="BG615" s="297"/>
      <c r="BH615" s="141" t="s">
        <v>956</v>
      </c>
      <c r="BI615" s="340"/>
      <c r="BJ615" s="340"/>
      <c r="BO615" s="402" t="s">
        <v>5354</v>
      </c>
      <c r="BP615" s="402" t="s">
        <v>5355</v>
      </c>
      <c r="BQ615" s="419"/>
      <c r="BR615" s="419"/>
    </row>
    <row r="616" spans="1:70" s="298" customFormat="1" ht="90" hidden="1" customHeight="1">
      <c r="A616" s="268" t="s">
        <v>2410</v>
      </c>
      <c r="B616" s="271" t="s">
        <v>2421</v>
      </c>
      <c r="C616" s="336">
        <v>44183</v>
      </c>
      <c r="D616" s="283" t="s">
        <v>4398</v>
      </c>
      <c r="E616" s="268" t="s">
        <v>1024</v>
      </c>
      <c r="F616" s="322" t="s">
        <v>8285</v>
      </c>
      <c r="G616" s="280" t="s">
        <v>4120</v>
      </c>
      <c r="H616" s="271" t="s">
        <v>4121</v>
      </c>
      <c r="I616" s="271" t="s">
        <v>4134</v>
      </c>
      <c r="J616" s="271" t="s">
        <v>2377</v>
      </c>
      <c r="K616" s="355">
        <v>2</v>
      </c>
      <c r="L616" s="830">
        <v>44228</v>
      </c>
      <c r="M616" s="830">
        <v>44560</v>
      </c>
      <c r="N616" s="275">
        <f t="shared" si="19"/>
        <v>48</v>
      </c>
      <c r="O616" s="343">
        <v>2</v>
      </c>
      <c r="P616" s="253" t="s">
        <v>758</v>
      </c>
      <c r="Q616" s="253" t="s">
        <v>2550</v>
      </c>
      <c r="R616" s="44" t="s">
        <v>8286</v>
      </c>
      <c r="S616" s="387">
        <f t="shared" si="18"/>
        <v>331</v>
      </c>
      <c r="T616" s="327" t="s">
        <v>937</v>
      </c>
      <c r="U616" s="327" t="s">
        <v>937</v>
      </c>
      <c r="V616" s="327" t="s">
        <v>937</v>
      </c>
      <c r="W616" s="327" t="s">
        <v>937</v>
      </c>
      <c r="X616" s="327" t="s">
        <v>937</v>
      </c>
      <c r="Y616" s="327" t="s">
        <v>937</v>
      </c>
      <c r="Z616" s="327" t="s">
        <v>937</v>
      </c>
      <c r="AA616" s="327" t="s">
        <v>937</v>
      </c>
      <c r="AB616" s="327" t="s">
        <v>937</v>
      </c>
      <c r="AC616" s="327" t="s">
        <v>937</v>
      </c>
      <c r="AD616" s="327" t="s">
        <v>937</v>
      </c>
      <c r="AE616" s="327" t="s">
        <v>937</v>
      </c>
      <c r="AF616" s="327" t="s">
        <v>937</v>
      </c>
      <c r="AG616" s="327" t="s">
        <v>937</v>
      </c>
      <c r="AH616" s="327" t="s">
        <v>937</v>
      </c>
      <c r="AI616" s="327" t="s">
        <v>937</v>
      </c>
      <c r="AJ616" s="327" t="s">
        <v>937</v>
      </c>
      <c r="AK616" s="44" t="s">
        <v>5199</v>
      </c>
      <c r="AL616" s="44" t="s">
        <v>8287</v>
      </c>
      <c r="AM616" s="44" t="s">
        <v>8288</v>
      </c>
      <c r="AN616" s="44" t="s">
        <v>8289</v>
      </c>
      <c r="AO616" s="44" t="s">
        <v>8290</v>
      </c>
      <c r="AP616" s="44" t="s">
        <v>8291</v>
      </c>
      <c r="AQ616" s="44" t="s">
        <v>8292</v>
      </c>
      <c r="AR616" s="44" t="s">
        <v>1153</v>
      </c>
      <c r="AS616" s="44" t="s">
        <v>4297</v>
      </c>
      <c r="AT616" s="44" t="s">
        <v>1153</v>
      </c>
      <c r="AU616" s="44" t="s">
        <v>4297</v>
      </c>
      <c r="AV616" s="44" t="s">
        <v>1153</v>
      </c>
      <c r="AW616" s="44" t="s">
        <v>4297</v>
      </c>
      <c r="AX616" s="44" t="s">
        <v>1153</v>
      </c>
      <c r="AY616" s="44" t="s">
        <v>4297</v>
      </c>
      <c r="AZ616" s="345" t="s">
        <v>781</v>
      </c>
      <c r="BA616" s="336">
        <v>44575</v>
      </c>
      <c r="BB616" s="269" t="s">
        <v>903</v>
      </c>
      <c r="BC616" s="340"/>
      <c r="BD616" s="297"/>
      <c r="BE616" s="297"/>
      <c r="BF616" s="297"/>
      <c r="BG616" s="297"/>
      <c r="BH616" s="141" t="s">
        <v>956</v>
      </c>
      <c r="BI616" s="340"/>
      <c r="BJ616" s="340"/>
      <c r="BO616" s="419" t="s">
        <v>5491</v>
      </c>
      <c r="BP616" s="419" t="s">
        <v>5492</v>
      </c>
      <c r="BQ616" s="419"/>
      <c r="BR616" s="419"/>
    </row>
    <row r="617" spans="1:70" s="298" customFormat="1" ht="90" hidden="1" customHeight="1">
      <c r="A617" s="342" t="s">
        <v>2411</v>
      </c>
      <c r="B617" s="253" t="s">
        <v>2421</v>
      </c>
      <c r="C617" s="336">
        <v>44183</v>
      </c>
      <c r="D617" s="283" t="s">
        <v>4398</v>
      </c>
      <c r="E617" s="268" t="s">
        <v>1024</v>
      </c>
      <c r="F617" s="322" t="s">
        <v>8285</v>
      </c>
      <c r="G617" s="271" t="s">
        <v>2430</v>
      </c>
      <c r="H617" s="317" t="s">
        <v>2417</v>
      </c>
      <c r="I617" s="271" t="s">
        <v>2418</v>
      </c>
      <c r="J617" s="294" t="s">
        <v>2419</v>
      </c>
      <c r="K617" s="465" t="s">
        <v>2420</v>
      </c>
      <c r="L617" s="837">
        <v>44230</v>
      </c>
      <c r="M617" s="837">
        <v>44349</v>
      </c>
      <c r="N617" s="275">
        <f t="shared" si="19"/>
        <v>17</v>
      </c>
      <c r="O617" s="341">
        <v>3</v>
      </c>
      <c r="P617" s="253" t="s">
        <v>412</v>
      </c>
      <c r="Q617" s="253" t="s">
        <v>2431</v>
      </c>
      <c r="R617" s="44" t="s">
        <v>8293</v>
      </c>
      <c r="S617" s="387">
        <f t="shared" si="18"/>
        <v>200</v>
      </c>
      <c r="T617" s="327" t="s">
        <v>937</v>
      </c>
      <c r="U617" s="327" t="s">
        <v>937</v>
      </c>
      <c r="V617" s="327" t="s">
        <v>937</v>
      </c>
      <c r="W617" s="327" t="s">
        <v>937</v>
      </c>
      <c r="X617" s="327" t="s">
        <v>937</v>
      </c>
      <c r="Y617" s="327" t="s">
        <v>937</v>
      </c>
      <c r="Z617" s="327" t="s">
        <v>937</v>
      </c>
      <c r="AA617" s="327" t="s">
        <v>937</v>
      </c>
      <c r="AB617" s="327" t="s">
        <v>937</v>
      </c>
      <c r="AC617" s="327" t="s">
        <v>937</v>
      </c>
      <c r="AD617" s="327" t="s">
        <v>937</v>
      </c>
      <c r="AE617" s="327" t="s">
        <v>937</v>
      </c>
      <c r="AF617" s="327" t="s">
        <v>937</v>
      </c>
      <c r="AG617" s="327" t="s">
        <v>937</v>
      </c>
      <c r="AH617" s="327" t="s">
        <v>937</v>
      </c>
      <c r="AI617" s="327" t="s">
        <v>937</v>
      </c>
      <c r="AJ617" s="327" t="s">
        <v>937</v>
      </c>
      <c r="AK617" s="44" t="s">
        <v>5199</v>
      </c>
      <c r="AL617" s="44" t="s">
        <v>5200</v>
      </c>
      <c r="AM617" s="44" t="s">
        <v>8294</v>
      </c>
      <c r="AN617" s="44" t="s">
        <v>2622</v>
      </c>
      <c r="AO617" s="44" t="s">
        <v>3802</v>
      </c>
      <c r="AP617" s="44" t="s">
        <v>1153</v>
      </c>
      <c r="AQ617" s="44" t="s">
        <v>3802</v>
      </c>
      <c r="AR617" s="44" t="s">
        <v>1153</v>
      </c>
      <c r="AS617" s="44" t="s">
        <v>3802</v>
      </c>
      <c r="AT617" s="44" t="s">
        <v>1153</v>
      </c>
      <c r="AU617" s="44" t="s">
        <v>3802</v>
      </c>
      <c r="AV617" s="44" t="s">
        <v>1153</v>
      </c>
      <c r="AW617" s="44" t="s">
        <v>3802</v>
      </c>
      <c r="AX617" s="44" t="s">
        <v>1153</v>
      </c>
      <c r="AY617" s="44" t="s">
        <v>3802</v>
      </c>
      <c r="AZ617" s="345" t="s">
        <v>781</v>
      </c>
      <c r="BA617" s="336">
        <v>44396</v>
      </c>
      <c r="BB617" s="269" t="s">
        <v>903</v>
      </c>
      <c r="BC617" s="340"/>
      <c r="BD617" s="297"/>
      <c r="BE617" s="297"/>
      <c r="BF617" s="297"/>
      <c r="BG617" s="297"/>
      <c r="BH617" s="141" t="s">
        <v>956</v>
      </c>
      <c r="BI617" s="340"/>
      <c r="BJ617" s="340"/>
      <c r="BO617" s="419" t="s">
        <v>5491</v>
      </c>
      <c r="BP617" s="419" t="s">
        <v>5492</v>
      </c>
      <c r="BQ617" s="419"/>
      <c r="BR617" s="419"/>
    </row>
    <row r="618" spans="1:70" s="298" customFormat="1" ht="90" hidden="1" customHeight="1">
      <c r="A618" s="342" t="s">
        <v>2510</v>
      </c>
      <c r="B618" s="253" t="s">
        <v>2542</v>
      </c>
      <c r="C618" s="336">
        <v>44183</v>
      </c>
      <c r="D618" s="336" t="s">
        <v>4308</v>
      </c>
      <c r="E618" s="268" t="s">
        <v>1021</v>
      </c>
      <c r="F618" s="322" t="s">
        <v>8295</v>
      </c>
      <c r="G618" s="271" t="s">
        <v>2434</v>
      </c>
      <c r="H618" s="271" t="s">
        <v>2435</v>
      </c>
      <c r="I618" s="271" t="s">
        <v>2436</v>
      </c>
      <c r="J618" s="271" t="s">
        <v>2437</v>
      </c>
      <c r="K618" s="267">
        <v>1</v>
      </c>
      <c r="L618" s="839">
        <v>44228</v>
      </c>
      <c r="M618" s="839">
        <v>44255</v>
      </c>
      <c r="N618" s="275">
        <f t="shared" si="19"/>
        <v>4</v>
      </c>
      <c r="O618" s="341">
        <v>1</v>
      </c>
      <c r="P618" s="253" t="s">
        <v>2761</v>
      </c>
      <c r="Q618" s="253"/>
      <c r="R618" s="44" t="s">
        <v>8296</v>
      </c>
      <c r="S618" s="387">
        <f t="shared" si="18"/>
        <v>182</v>
      </c>
      <c r="T618" s="327"/>
      <c r="U618" s="327"/>
      <c r="V618" s="327" t="s">
        <v>937</v>
      </c>
      <c r="W618" s="327" t="s">
        <v>937</v>
      </c>
      <c r="X618" s="327" t="s">
        <v>937</v>
      </c>
      <c r="Y618" s="327" t="s">
        <v>937</v>
      </c>
      <c r="Z618" s="327" t="s">
        <v>937</v>
      </c>
      <c r="AA618" s="327" t="s">
        <v>937</v>
      </c>
      <c r="AB618" s="327" t="s">
        <v>937</v>
      </c>
      <c r="AC618" s="327" t="s">
        <v>937</v>
      </c>
      <c r="AD618" s="327" t="s">
        <v>937</v>
      </c>
      <c r="AE618" s="327" t="s">
        <v>937</v>
      </c>
      <c r="AF618" s="327" t="s">
        <v>937</v>
      </c>
      <c r="AG618" s="327" t="s">
        <v>937</v>
      </c>
      <c r="AH618" s="327" t="s">
        <v>937</v>
      </c>
      <c r="AI618" s="327" t="s">
        <v>937</v>
      </c>
      <c r="AJ618" s="327" t="s">
        <v>937</v>
      </c>
      <c r="AK618" s="44" t="s">
        <v>2543</v>
      </c>
      <c r="AL618" s="141" t="s">
        <v>5201</v>
      </c>
      <c r="AM618" s="44" t="s">
        <v>8297</v>
      </c>
      <c r="AN618" s="44" t="s">
        <v>2622</v>
      </c>
      <c r="AO618" s="44" t="s">
        <v>3802</v>
      </c>
      <c r="AP618" s="44" t="s">
        <v>1153</v>
      </c>
      <c r="AQ618" s="44" t="s">
        <v>3802</v>
      </c>
      <c r="AR618" s="44" t="s">
        <v>1153</v>
      </c>
      <c r="AS618" s="44" t="s">
        <v>3802</v>
      </c>
      <c r="AT618" s="44" t="s">
        <v>1153</v>
      </c>
      <c r="AU618" s="44" t="s">
        <v>3802</v>
      </c>
      <c r="AV618" s="44" t="s">
        <v>1153</v>
      </c>
      <c r="AW618" s="44" t="s">
        <v>3802</v>
      </c>
      <c r="AX618" s="44" t="s">
        <v>1153</v>
      </c>
      <c r="AY618" s="44" t="s">
        <v>3802</v>
      </c>
      <c r="AZ618" s="345" t="s">
        <v>781</v>
      </c>
      <c r="BA618" s="336">
        <v>44398</v>
      </c>
      <c r="BB618" s="269" t="s">
        <v>903</v>
      </c>
      <c r="BC618" s="340"/>
      <c r="BD618" s="297"/>
      <c r="BE618" s="297"/>
      <c r="BF618" s="297"/>
      <c r="BG618" s="297"/>
      <c r="BH618" s="141" t="s">
        <v>956</v>
      </c>
      <c r="BI618" s="340"/>
      <c r="BJ618" s="340"/>
      <c r="BO618" s="419" t="s">
        <v>5493</v>
      </c>
      <c r="BP618" s="419" t="s">
        <v>5494</v>
      </c>
      <c r="BQ618" s="419"/>
      <c r="BR618" s="419"/>
    </row>
    <row r="619" spans="1:70" s="298" customFormat="1" ht="90" hidden="1" customHeight="1">
      <c r="A619" s="268" t="s">
        <v>2511</v>
      </c>
      <c r="B619" s="271" t="s">
        <v>2542</v>
      </c>
      <c r="C619" s="283">
        <v>44183</v>
      </c>
      <c r="D619" s="336" t="s">
        <v>4308</v>
      </c>
      <c r="E619" s="268" t="s">
        <v>1021</v>
      </c>
      <c r="F619" s="322" t="s">
        <v>8295</v>
      </c>
      <c r="G619" s="271" t="s">
        <v>2434</v>
      </c>
      <c r="H619" s="271" t="s">
        <v>2435</v>
      </c>
      <c r="I619" s="271" t="s">
        <v>2436</v>
      </c>
      <c r="J619" s="271" t="s">
        <v>2438</v>
      </c>
      <c r="K619" s="267">
        <v>1</v>
      </c>
      <c r="L619" s="839">
        <v>44228</v>
      </c>
      <c r="M619" s="839">
        <v>44286</v>
      </c>
      <c r="N619" s="275">
        <f t="shared" si="19"/>
        <v>9</v>
      </c>
      <c r="O619" s="343">
        <v>1</v>
      </c>
      <c r="P619" s="253" t="s">
        <v>76</v>
      </c>
      <c r="Q619" s="253" t="s">
        <v>24</v>
      </c>
      <c r="R619" s="44" t="s">
        <v>8298</v>
      </c>
      <c r="S619" s="387">
        <f t="shared" si="18"/>
        <v>171</v>
      </c>
      <c r="T619" s="327"/>
      <c r="U619" s="327"/>
      <c r="V619" s="327" t="s">
        <v>937</v>
      </c>
      <c r="W619" s="327" t="s">
        <v>937</v>
      </c>
      <c r="X619" s="327" t="s">
        <v>937</v>
      </c>
      <c r="Y619" s="327" t="s">
        <v>937</v>
      </c>
      <c r="Z619" s="327" t="s">
        <v>937</v>
      </c>
      <c r="AA619" s="327" t="s">
        <v>937</v>
      </c>
      <c r="AB619" s="327" t="s">
        <v>937</v>
      </c>
      <c r="AC619" s="327" t="s">
        <v>937</v>
      </c>
      <c r="AD619" s="327" t="s">
        <v>937</v>
      </c>
      <c r="AE619" s="327" t="s">
        <v>937</v>
      </c>
      <c r="AF619" s="327" t="s">
        <v>937</v>
      </c>
      <c r="AG619" s="327" t="s">
        <v>937</v>
      </c>
      <c r="AH619" s="327" t="s">
        <v>937</v>
      </c>
      <c r="AI619" s="327" t="s">
        <v>937</v>
      </c>
      <c r="AJ619" s="327" t="s">
        <v>937</v>
      </c>
      <c r="AK619" s="44" t="s">
        <v>2543</v>
      </c>
      <c r="AL619" s="44" t="s">
        <v>2829</v>
      </c>
      <c r="AM619" s="324" t="s">
        <v>8299</v>
      </c>
      <c r="AN619" s="522" t="s">
        <v>4043</v>
      </c>
      <c r="AO619" s="253" t="s">
        <v>8300</v>
      </c>
      <c r="AP619" s="44" t="s">
        <v>1153</v>
      </c>
      <c r="AQ619" s="44" t="s">
        <v>4145</v>
      </c>
      <c r="AR619" s="44" t="s">
        <v>1153</v>
      </c>
      <c r="AS619" s="44" t="s">
        <v>4145</v>
      </c>
      <c r="AT619" s="44" t="s">
        <v>1153</v>
      </c>
      <c r="AU619" s="44" t="s">
        <v>4145</v>
      </c>
      <c r="AV619" s="44" t="s">
        <v>1153</v>
      </c>
      <c r="AW619" s="44" t="s">
        <v>4145</v>
      </c>
      <c r="AX619" s="44" t="s">
        <v>1153</v>
      </c>
      <c r="AY619" s="44" t="s">
        <v>4145</v>
      </c>
      <c r="AZ619" s="345" t="s">
        <v>902</v>
      </c>
      <c r="BA619" s="336">
        <v>44484</v>
      </c>
      <c r="BB619" s="269" t="s">
        <v>903</v>
      </c>
      <c r="BC619" s="340"/>
      <c r="BD619" s="297"/>
      <c r="BE619" s="297"/>
      <c r="BF619" s="297"/>
      <c r="BG619" s="297"/>
      <c r="BH619" s="141" t="s">
        <v>956</v>
      </c>
      <c r="BI619" s="340"/>
      <c r="BJ619" s="340"/>
      <c r="BO619" s="419" t="s">
        <v>5493</v>
      </c>
      <c r="BP619" s="419" t="s">
        <v>5494</v>
      </c>
      <c r="BQ619" s="419"/>
      <c r="BR619" s="419"/>
    </row>
    <row r="620" spans="1:70" s="298" customFormat="1" ht="90" hidden="1" customHeight="1">
      <c r="A620" s="268" t="s">
        <v>2512</v>
      </c>
      <c r="B620" s="271" t="s">
        <v>2542</v>
      </c>
      <c r="C620" s="283">
        <v>44183</v>
      </c>
      <c r="D620" s="336" t="s">
        <v>4308</v>
      </c>
      <c r="E620" s="268" t="s">
        <v>1021</v>
      </c>
      <c r="F620" s="322" t="s">
        <v>8295</v>
      </c>
      <c r="G620" s="271" t="s">
        <v>2434</v>
      </c>
      <c r="H620" s="271" t="s">
        <v>2439</v>
      </c>
      <c r="I620" s="271" t="s">
        <v>2440</v>
      </c>
      <c r="J620" s="271" t="s">
        <v>2441</v>
      </c>
      <c r="K620" s="267">
        <v>2</v>
      </c>
      <c r="L620" s="839">
        <v>44256</v>
      </c>
      <c r="M620" s="839">
        <v>44347</v>
      </c>
      <c r="N620" s="275">
        <f t="shared" si="19"/>
        <v>13</v>
      </c>
      <c r="O620" s="343">
        <v>2</v>
      </c>
      <c r="P620" s="253" t="s">
        <v>76</v>
      </c>
      <c r="Q620" s="253" t="s">
        <v>24</v>
      </c>
      <c r="R620" s="44" t="s">
        <v>8301</v>
      </c>
      <c r="S620" s="387">
        <f t="shared" si="18"/>
        <v>183</v>
      </c>
      <c r="T620" s="327"/>
      <c r="U620" s="327"/>
      <c r="V620" s="327" t="s">
        <v>937</v>
      </c>
      <c r="W620" s="327" t="s">
        <v>937</v>
      </c>
      <c r="X620" s="327" t="s">
        <v>937</v>
      </c>
      <c r="Y620" s="327" t="s">
        <v>937</v>
      </c>
      <c r="Z620" s="327" t="s">
        <v>937</v>
      </c>
      <c r="AA620" s="327" t="s">
        <v>937</v>
      </c>
      <c r="AB620" s="327" t="s">
        <v>937</v>
      </c>
      <c r="AC620" s="327" t="s">
        <v>937</v>
      </c>
      <c r="AD620" s="327" t="s">
        <v>937</v>
      </c>
      <c r="AE620" s="327" t="s">
        <v>937</v>
      </c>
      <c r="AF620" s="327" t="s">
        <v>937</v>
      </c>
      <c r="AG620" s="327" t="s">
        <v>937</v>
      </c>
      <c r="AH620" s="327" t="s">
        <v>937</v>
      </c>
      <c r="AI620" s="327" t="s">
        <v>937</v>
      </c>
      <c r="AJ620" s="327" t="s">
        <v>937</v>
      </c>
      <c r="AK620" s="44" t="s">
        <v>2543</v>
      </c>
      <c r="AL620" s="44" t="s">
        <v>2830</v>
      </c>
      <c r="AM620" s="311" t="s">
        <v>8302</v>
      </c>
      <c r="AN620" s="311" t="s">
        <v>4044</v>
      </c>
      <c r="AO620" s="44" t="s">
        <v>8303</v>
      </c>
      <c r="AP620" s="44" t="s">
        <v>1153</v>
      </c>
      <c r="AQ620" s="44" t="s">
        <v>4145</v>
      </c>
      <c r="AR620" s="44" t="s">
        <v>1153</v>
      </c>
      <c r="AS620" s="44" t="s">
        <v>4145</v>
      </c>
      <c r="AT620" s="44" t="s">
        <v>1153</v>
      </c>
      <c r="AU620" s="44" t="s">
        <v>4145</v>
      </c>
      <c r="AV620" s="44" t="s">
        <v>1153</v>
      </c>
      <c r="AW620" s="44" t="s">
        <v>4145</v>
      </c>
      <c r="AX620" s="44" t="s">
        <v>1153</v>
      </c>
      <c r="AY620" s="44" t="s">
        <v>4145</v>
      </c>
      <c r="AZ620" s="345" t="s">
        <v>902</v>
      </c>
      <c r="BA620" s="336">
        <v>44484</v>
      </c>
      <c r="BB620" s="269" t="s">
        <v>903</v>
      </c>
      <c r="BC620" s="340"/>
      <c r="BD620" s="297"/>
      <c r="BE620" s="297"/>
      <c r="BF620" s="297"/>
      <c r="BG620" s="297"/>
      <c r="BH620" s="141" t="s">
        <v>956</v>
      </c>
      <c r="BI620" s="340"/>
      <c r="BJ620" s="340"/>
      <c r="BO620" s="419" t="s">
        <v>5493</v>
      </c>
      <c r="BP620" s="419" t="s">
        <v>5494</v>
      </c>
      <c r="BQ620" s="419"/>
      <c r="BR620" s="419"/>
    </row>
    <row r="621" spans="1:70" s="298" customFormat="1" ht="90" hidden="1" customHeight="1">
      <c r="A621" s="268" t="s">
        <v>2513</v>
      </c>
      <c r="B621" s="271" t="s">
        <v>2542</v>
      </c>
      <c r="C621" s="283">
        <v>44183</v>
      </c>
      <c r="D621" s="336" t="s">
        <v>4308</v>
      </c>
      <c r="E621" s="268" t="s">
        <v>1021</v>
      </c>
      <c r="F621" s="322" t="s">
        <v>8295</v>
      </c>
      <c r="G621" s="271" t="s">
        <v>2434</v>
      </c>
      <c r="H621" s="271" t="s">
        <v>2442</v>
      </c>
      <c r="I621" s="271" t="s">
        <v>2443</v>
      </c>
      <c r="J621" s="271" t="s">
        <v>2444</v>
      </c>
      <c r="K621" s="267">
        <v>1</v>
      </c>
      <c r="L621" s="839">
        <v>44228</v>
      </c>
      <c r="M621" s="839">
        <v>44525</v>
      </c>
      <c r="N621" s="275">
        <f t="shared" si="19"/>
        <v>43</v>
      </c>
      <c r="O621" s="343">
        <v>1</v>
      </c>
      <c r="P621" s="253" t="s">
        <v>2208</v>
      </c>
      <c r="Q621" s="253" t="s">
        <v>2414</v>
      </c>
      <c r="R621" s="44" t="s">
        <v>8304</v>
      </c>
      <c r="S621" s="387">
        <f t="shared" si="18"/>
        <v>233</v>
      </c>
      <c r="T621" s="327"/>
      <c r="U621" s="327"/>
      <c r="V621" s="327" t="s">
        <v>937</v>
      </c>
      <c r="W621" s="327" t="s">
        <v>937</v>
      </c>
      <c r="X621" s="327" t="s">
        <v>937</v>
      </c>
      <c r="Y621" s="327" t="s">
        <v>937</v>
      </c>
      <c r="Z621" s="327" t="s">
        <v>937</v>
      </c>
      <c r="AA621" s="327" t="s">
        <v>937</v>
      </c>
      <c r="AB621" s="327" t="s">
        <v>937</v>
      </c>
      <c r="AC621" s="327" t="s">
        <v>937</v>
      </c>
      <c r="AD621" s="327" t="s">
        <v>937</v>
      </c>
      <c r="AE621" s="327" t="s">
        <v>937</v>
      </c>
      <c r="AF621" s="327" t="s">
        <v>937</v>
      </c>
      <c r="AG621" s="327" t="s">
        <v>937</v>
      </c>
      <c r="AH621" s="327" t="s">
        <v>937</v>
      </c>
      <c r="AI621" s="327" t="s">
        <v>937</v>
      </c>
      <c r="AJ621" s="327" t="s">
        <v>937</v>
      </c>
      <c r="AK621" s="44" t="s">
        <v>2543</v>
      </c>
      <c r="AL621" s="44" t="s">
        <v>2754</v>
      </c>
      <c r="AM621" s="44" t="s">
        <v>8305</v>
      </c>
      <c r="AN621" s="44" t="s">
        <v>3906</v>
      </c>
      <c r="AO621" s="334" t="s">
        <v>8306</v>
      </c>
      <c r="AP621" s="44" t="s">
        <v>5204</v>
      </c>
      <c r="AQ621" s="334" t="s">
        <v>4249</v>
      </c>
      <c r="AR621" s="44" t="s">
        <v>1153</v>
      </c>
      <c r="AS621" s="44" t="s">
        <v>4297</v>
      </c>
      <c r="AT621" s="44" t="s">
        <v>1153</v>
      </c>
      <c r="AU621" s="44" t="s">
        <v>4297</v>
      </c>
      <c r="AV621" s="44" t="s">
        <v>1153</v>
      </c>
      <c r="AW621" s="44" t="s">
        <v>4297</v>
      </c>
      <c r="AX621" s="44" t="s">
        <v>1153</v>
      </c>
      <c r="AY621" s="44" t="s">
        <v>4297</v>
      </c>
      <c r="AZ621" s="345" t="s">
        <v>781</v>
      </c>
      <c r="BA621" s="336">
        <v>44575</v>
      </c>
      <c r="BB621" s="269" t="s">
        <v>903</v>
      </c>
      <c r="BC621" s="340"/>
      <c r="BD621" s="297"/>
      <c r="BE621" s="297"/>
      <c r="BF621" s="297"/>
      <c r="BG621" s="297"/>
      <c r="BH621" s="141" t="s">
        <v>956</v>
      </c>
      <c r="BI621" s="340"/>
      <c r="BJ621" s="340"/>
      <c r="BO621" s="419" t="s">
        <v>5493</v>
      </c>
      <c r="BP621" s="419" t="s">
        <v>5494</v>
      </c>
      <c r="BQ621" s="419"/>
      <c r="BR621" s="419"/>
    </row>
    <row r="622" spans="1:70" s="298" customFormat="1" ht="90" hidden="1" customHeight="1">
      <c r="A622" s="268" t="s">
        <v>2514</v>
      </c>
      <c r="B622" s="271" t="s">
        <v>2542</v>
      </c>
      <c r="C622" s="283">
        <v>44183</v>
      </c>
      <c r="D622" s="336" t="s">
        <v>4308</v>
      </c>
      <c r="E622" s="268" t="s">
        <v>1021</v>
      </c>
      <c r="F622" s="322" t="s">
        <v>8295</v>
      </c>
      <c r="G622" s="271" t="s">
        <v>2434</v>
      </c>
      <c r="H622" s="271" t="s">
        <v>4122</v>
      </c>
      <c r="I622" s="466" t="s">
        <v>2445</v>
      </c>
      <c r="J622" s="271" t="s">
        <v>2446</v>
      </c>
      <c r="K622" s="267">
        <v>3</v>
      </c>
      <c r="L622" s="839">
        <v>44228</v>
      </c>
      <c r="M622" s="839">
        <v>44469</v>
      </c>
      <c r="N622" s="275">
        <f t="shared" si="19"/>
        <v>35</v>
      </c>
      <c r="O622" s="343">
        <v>3</v>
      </c>
      <c r="P622" s="253" t="s">
        <v>202</v>
      </c>
      <c r="Q622" s="253" t="s">
        <v>2545</v>
      </c>
      <c r="R622" s="44" t="s">
        <v>8307</v>
      </c>
      <c r="S622" s="387">
        <f t="shared" si="18"/>
        <v>299</v>
      </c>
      <c r="T622" s="327"/>
      <c r="U622" s="327"/>
      <c r="V622" s="327" t="s">
        <v>937</v>
      </c>
      <c r="W622" s="327" t="s">
        <v>937</v>
      </c>
      <c r="X622" s="327" t="s">
        <v>937</v>
      </c>
      <c r="Y622" s="327" t="s">
        <v>937</v>
      </c>
      <c r="Z622" s="327" t="s">
        <v>937</v>
      </c>
      <c r="AA622" s="327" t="s">
        <v>937</v>
      </c>
      <c r="AB622" s="327" t="s">
        <v>937</v>
      </c>
      <c r="AC622" s="327" t="s">
        <v>937</v>
      </c>
      <c r="AD622" s="327" t="s">
        <v>937</v>
      </c>
      <c r="AE622" s="327" t="s">
        <v>937</v>
      </c>
      <c r="AF622" s="327" t="s">
        <v>937</v>
      </c>
      <c r="AG622" s="327" t="s">
        <v>937</v>
      </c>
      <c r="AH622" s="327" t="s">
        <v>937</v>
      </c>
      <c r="AI622" s="327" t="s">
        <v>937</v>
      </c>
      <c r="AJ622" s="327" t="s">
        <v>937</v>
      </c>
      <c r="AK622" s="44" t="s">
        <v>2543</v>
      </c>
      <c r="AL622" s="44" t="s">
        <v>2755</v>
      </c>
      <c r="AM622" s="44" t="s">
        <v>8308</v>
      </c>
      <c r="AN622" s="44" t="s">
        <v>8309</v>
      </c>
      <c r="AO622" s="44" t="s">
        <v>8310</v>
      </c>
      <c r="AP622" s="44" t="s">
        <v>1153</v>
      </c>
      <c r="AQ622" s="44" t="s">
        <v>4145</v>
      </c>
      <c r="AR622" s="44" t="s">
        <v>1153</v>
      </c>
      <c r="AS622" s="44" t="s">
        <v>4145</v>
      </c>
      <c r="AT622" s="44" t="s">
        <v>1153</v>
      </c>
      <c r="AU622" s="44" t="s">
        <v>4145</v>
      </c>
      <c r="AV622" s="44" t="s">
        <v>1153</v>
      </c>
      <c r="AW622" s="44" t="s">
        <v>4145</v>
      </c>
      <c r="AX622" s="44" t="s">
        <v>1153</v>
      </c>
      <c r="AY622" s="44" t="s">
        <v>4145</v>
      </c>
      <c r="AZ622" s="345" t="s">
        <v>781</v>
      </c>
      <c r="BA622" s="336">
        <v>44481</v>
      </c>
      <c r="BB622" s="269" t="s">
        <v>903</v>
      </c>
      <c r="BC622" s="340"/>
      <c r="BD622" s="297"/>
      <c r="BE622" s="297"/>
      <c r="BF622" s="297"/>
      <c r="BG622" s="297"/>
      <c r="BH622" s="141" t="s">
        <v>956</v>
      </c>
      <c r="BI622" s="340"/>
      <c r="BJ622" s="340"/>
      <c r="BO622" s="419" t="s">
        <v>5493</v>
      </c>
      <c r="BP622" s="419" t="s">
        <v>5494</v>
      </c>
      <c r="BQ622" s="419"/>
      <c r="BR622" s="419"/>
    </row>
    <row r="623" spans="1:70" s="298" customFormat="1" ht="90" hidden="1" customHeight="1">
      <c r="A623" s="342" t="s">
        <v>2515</v>
      </c>
      <c r="B623" s="253" t="s">
        <v>2542</v>
      </c>
      <c r="C623" s="336">
        <v>44183</v>
      </c>
      <c r="D623" s="336" t="s">
        <v>4308</v>
      </c>
      <c r="E623" s="268" t="s">
        <v>1021</v>
      </c>
      <c r="F623" s="322" t="s">
        <v>8295</v>
      </c>
      <c r="G623" s="271" t="s">
        <v>2434</v>
      </c>
      <c r="H623" s="271" t="s">
        <v>2447</v>
      </c>
      <c r="I623" s="467" t="s">
        <v>8311</v>
      </c>
      <c r="J623" s="271" t="s">
        <v>2448</v>
      </c>
      <c r="K623" s="267">
        <v>1</v>
      </c>
      <c r="L623" s="839">
        <v>44228</v>
      </c>
      <c r="M623" s="839">
        <v>44286</v>
      </c>
      <c r="N623" s="275">
        <f t="shared" si="19"/>
        <v>9</v>
      </c>
      <c r="O623" s="341">
        <v>1</v>
      </c>
      <c r="P623" s="253" t="s">
        <v>2761</v>
      </c>
      <c r="Q623" s="253"/>
      <c r="R623" s="44" t="s">
        <v>8312</v>
      </c>
      <c r="S623" s="387">
        <f t="shared" si="18"/>
        <v>170</v>
      </c>
      <c r="T623" s="327"/>
      <c r="U623" s="327"/>
      <c r="V623" s="327" t="s">
        <v>937</v>
      </c>
      <c r="W623" s="327" t="s">
        <v>937</v>
      </c>
      <c r="X623" s="327" t="s">
        <v>937</v>
      </c>
      <c r="Y623" s="327" t="s">
        <v>937</v>
      </c>
      <c r="Z623" s="327" t="s">
        <v>937</v>
      </c>
      <c r="AA623" s="327" t="s">
        <v>937</v>
      </c>
      <c r="AB623" s="327" t="s">
        <v>937</v>
      </c>
      <c r="AC623" s="327" t="s">
        <v>937</v>
      </c>
      <c r="AD623" s="327" t="s">
        <v>937</v>
      </c>
      <c r="AE623" s="327" t="s">
        <v>937</v>
      </c>
      <c r="AF623" s="327" t="s">
        <v>937</v>
      </c>
      <c r="AG623" s="327" t="s">
        <v>937</v>
      </c>
      <c r="AH623" s="327" t="s">
        <v>937</v>
      </c>
      <c r="AI623" s="327" t="s">
        <v>937</v>
      </c>
      <c r="AJ623" s="327" t="s">
        <v>937</v>
      </c>
      <c r="AK623" s="44" t="s">
        <v>2543</v>
      </c>
      <c r="AL623" s="44" t="s">
        <v>5205</v>
      </c>
      <c r="AM623" s="44" t="s">
        <v>8313</v>
      </c>
      <c r="AN623" s="44" t="s">
        <v>2622</v>
      </c>
      <c r="AO623" s="44" t="s">
        <v>3802</v>
      </c>
      <c r="AP623" s="44" t="s">
        <v>1153</v>
      </c>
      <c r="AQ623" s="44" t="s">
        <v>3802</v>
      </c>
      <c r="AR623" s="44" t="s">
        <v>1153</v>
      </c>
      <c r="AS623" s="44" t="s">
        <v>3802</v>
      </c>
      <c r="AT623" s="44" t="s">
        <v>1153</v>
      </c>
      <c r="AU623" s="44" t="s">
        <v>3802</v>
      </c>
      <c r="AV623" s="44" t="s">
        <v>1153</v>
      </c>
      <c r="AW623" s="44" t="s">
        <v>3802</v>
      </c>
      <c r="AX623" s="44" t="s">
        <v>1153</v>
      </c>
      <c r="AY623" s="44" t="s">
        <v>3802</v>
      </c>
      <c r="AZ623" s="345" t="s">
        <v>781</v>
      </c>
      <c r="BA623" s="336">
        <v>44398</v>
      </c>
      <c r="BB623" s="269" t="s">
        <v>903</v>
      </c>
      <c r="BC623" s="340"/>
      <c r="BD623" s="297"/>
      <c r="BE623" s="297"/>
      <c r="BF623" s="297"/>
      <c r="BG623" s="297"/>
      <c r="BH623" s="141" t="s">
        <v>956</v>
      </c>
      <c r="BI623" s="340"/>
      <c r="BJ623" s="340"/>
      <c r="BO623" s="419" t="s">
        <v>5493</v>
      </c>
      <c r="BP623" s="419" t="s">
        <v>5494</v>
      </c>
      <c r="BQ623" s="419"/>
      <c r="BR623" s="419"/>
    </row>
    <row r="624" spans="1:70" s="298" customFormat="1" ht="90" hidden="1" customHeight="1">
      <c r="A624" s="268" t="s">
        <v>2516</v>
      </c>
      <c r="B624" s="271" t="s">
        <v>2542</v>
      </c>
      <c r="C624" s="283">
        <v>44183</v>
      </c>
      <c r="D624" s="336" t="s">
        <v>4308</v>
      </c>
      <c r="E624" s="268" t="s">
        <v>1021</v>
      </c>
      <c r="F624" s="322" t="s">
        <v>8295</v>
      </c>
      <c r="G624" s="271" t="s">
        <v>2434</v>
      </c>
      <c r="H624" s="271" t="s">
        <v>2449</v>
      </c>
      <c r="I624" s="271" t="s">
        <v>4135</v>
      </c>
      <c r="J624" s="271" t="s">
        <v>2444</v>
      </c>
      <c r="K624" s="267">
        <v>1</v>
      </c>
      <c r="L624" s="839">
        <v>44228</v>
      </c>
      <c r="M624" s="837">
        <v>44554</v>
      </c>
      <c r="N624" s="275">
        <f t="shared" si="19"/>
        <v>47</v>
      </c>
      <c r="O624" s="343">
        <v>1</v>
      </c>
      <c r="P624" s="253" t="s">
        <v>202</v>
      </c>
      <c r="Q624" s="253" t="s">
        <v>2546</v>
      </c>
      <c r="R624" s="44" t="s">
        <v>8314</v>
      </c>
      <c r="S624" s="387">
        <f t="shared" si="18"/>
        <v>300</v>
      </c>
      <c r="T624" s="327"/>
      <c r="U624" s="327"/>
      <c r="V624" s="327" t="s">
        <v>937</v>
      </c>
      <c r="W624" s="327" t="s">
        <v>937</v>
      </c>
      <c r="X624" s="327" t="s">
        <v>937</v>
      </c>
      <c r="Y624" s="327" t="s">
        <v>937</v>
      </c>
      <c r="Z624" s="327" t="s">
        <v>937</v>
      </c>
      <c r="AA624" s="327" t="s">
        <v>937</v>
      </c>
      <c r="AB624" s="327" t="s">
        <v>937</v>
      </c>
      <c r="AC624" s="327" t="s">
        <v>937</v>
      </c>
      <c r="AD624" s="327" t="s">
        <v>937</v>
      </c>
      <c r="AE624" s="327" t="s">
        <v>937</v>
      </c>
      <c r="AF624" s="327" t="s">
        <v>937</v>
      </c>
      <c r="AG624" s="327" t="s">
        <v>937</v>
      </c>
      <c r="AH624" s="327" t="s">
        <v>937</v>
      </c>
      <c r="AI624" s="327" t="s">
        <v>937</v>
      </c>
      <c r="AJ624" s="327" t="s">
        <v>937</v>
      </c>
      <c r="AK624" s="44" t="s">
        <v>2543</v>
      </c>
      <c r="AL624" s="44" t="s">
        <v>9319</v>
      </c>
      <c r="AM624" s="44" t="s">
        <v>9320</v>
      </c>
      <c r="AN624" s="44" t="s">
        <v>8315</v>
      </c>
      <c r="AO624" s="44" t="s">
        <v>8316</v>
      </c>
      <c r="AP624" s="44" t="s">
        <v>4246</v>
      </c>
      <c r="AQ624" s="44" t="s">
        <v>8317</v>
      </c>
      <c r="AR624" s="44" t="s">
        <v>1153</v>
      </c>
      <c r="AS624" s="44" t="s">
        <v>4297</v>
      </c>
      <c r="AT624" s="44" t="s">
        <v>1153</v>
      </c>
      <c r="AU624" s="44" t="s">
        <v>4297</v>
      </c>
      <c r="AV624" s="44" t="s">
        <v>1153</v>
      </c>
      <c r="AW624" s="44" t="s">
        <v>4297</v>
      </c>
      <c r="AX624" s="44" t="s">
        <v>1153</v>
      </c>
      <c r="AY624" s="44" t="s">
        <v>4297</v>
      </c>
      <c r="AZ624" s="345" t="s">
        <v>781</v>
      </c>
      <c r="BA624" s="336">
        <v>44575</v>
      </c>
      <c r="BB624" s="269" t="s">
        <v>903</v>
      </c>
      <c r="BC624" s="340"/>
      <c r="BD624" s="297"/>
      <c r="BE624" s="297"/>
      <c r="BF624" s="297"/>
      <c r="BG624" s="297"/>
      <c r="BH624" s="141" t="s">
        <v>956</v>
      </c>
      <c r="BI624" s="340"/>
      <c r="BJ624" s="340"/>
      <c r="BO624" s="419" t="s">
        <v>5493</v>
      </c>
      <c r="BP624" s="419" t="s">
        <v>5494</v>
      </c>
      <c r="BQ624" s="419"/>
      <c r="BR624" s="419"/>
    </row>
    <row r="625" spans="1:70" s="298" customFormat="1" ht="90" hidden="1" customHeight="1">
      <c r="A625" s="342" t="s">
        <v>2517</v>
      </c>
      <c r="B625" s="253" t="s">
        <v>2542</v>
      </c>
      <c r="C625" s="336">
        <v>44183</v>
      </c>
      <c r="D625" s="336" t="s">
        <v>4308</v>
      </c>
      <c r="E625" s="268" t="s">
        <v>1021</v>
      </c>
      <c r="F625" s="322" t="s">
        <v>8295</v>
      </c>
      <c r="G625" s="271" t="s">
        <v>2434</v>
      </c>
      <c r="H625" s="271" t="s">
        <v>2450</v>
      </c>
      <c r="I625" s="466" t="s">
        <v>2451</v>
      </c>
      <c r="J625" s="271" t="s">
        <v>2452</v>
      </c>
      <c r="K625" s="267">
        <v>1</v>
      </c>
      <c r="L625" s="839">
        <v>44228</v>
      </c>
      <c r="M625" s="837">
        <v>44348</v>
      </c>
      <c r="N625" s="275">
        <f t="shared" si="19"/>
        <v>18</v>
      </c>
      <c r="O625" s="341">
        <v>1</v>
      </c>
      <c r="P625" s="253" t="s">
        <v>2761</v>
      </c>
      <c r="Q625" s="253" t="s">
        <v>112</v>
      </c>
      <c r="R625" s="44" t="s">
        <v>8318</v>
      </c>
      <c r="S625" s="387">
        <f t="shared" si="18"/>
        <v>213</v>
      </c>
      <c r="T625" s="327"/>
      <c r="U625" s="327"/>
      <c r="V625" s="327" t="s">
        <v>937</v>
      </c>
      <c r="W625" s="327" t="s">
        <v>937</v>
      </c>
      <c r="X625" s="327" t="s">
        <v>937</v>
      </c>
      <c r="Y625" s="327" t="s">
        <v>937</v>
      </c>
      <c r="Z625" s="327" t="s">
        <v>937</v>
      </c>
      <c r="AA625" s="327" t="s">
        <v>937</v>
      </c>
      <c r="AB625" s="327" t="s">
        <v>937</v>
      </c>
      <c r="AC625" s="327" t="s">
        <v>937</v>
      </c>
      <c r="AD625" s="327" t="s">
        <v>937</v>
      </c>
      <c r="AE625" s="327" t="s">
        <v>937</v>
      </c>
      <c r="AF625" s="327" t="s">
        <v>937</v>
      </c>
      <c r="AG625" s="327" t="s">
        <v>937</v>
      </c>
      <c r="AH625" s="327" t="s">
        <v>937</v>
      </c>
      <c r="AI625" s="327" t="s">
        <v>937</v>
      </c>
      <c r="AJ625" s="327" t="s">
        <v>937</v>
      </c>
      <c r="AK625" s="44" t="s">
        <v>2543</v>
      </c>
      <c r="AL625" s="44" t="s">
        <v>5206</v>
      </c>
      <c r="AM625" s="44" t="s">
        <v>8319</v>
      </c>
      <c r="AN625" s="44" t="s">
        <v>2622</v>
      </c>
      <c r="AO625" s="44" t="s">
        <v>3802</v>
      </c>
      <c r="AP625" s="44" t="s">
        <v>1153</v>
      </c>
      <c r="AQ625" s="44" t="s">
        <v>3802</v>
      </c>
      <c r="AR625" s="44" t="s">
        <v>1153</v>
      </c>
      <c r="AS625" s="44" t="s">
        <v>3802</v>
      </c>
      <c r="AT625" s="44" t="s">
        <v>1153</v>
      </c>
      <c r="AU625" s="44" t="s">
        <v>3802</v>
      </c>
      <c r="AV625" s="44" t="s">
        <v>1153</v>
      </c>
      <c r="AW625" s="44" t="s">
        <v>3802</v>
      </c>
      <c r="AX625" s="44" t="s">
        <v>1153</v>
      </c>
      <c r="AY625" s="44" t="s">
        <v>3802</v>
      </c>
      <c r="AZ625" s="345" t="s">
        <v>781</v>
      </c>
      <c r="BA625" s="336">
        <v>44397</v>
      </c>
      <c r="BB625" s="269" t="s">
        <v>903</v>
      </c>
      <c r="BC625" s="340"/>
      <c r="BD625" s="297"/>
      <c r="BE625" s="297"/>
      <c r="BF625" s="297"/>
      <c r="BG625" s="297"/>
      <c r="BH625" s="141" t="s">
        <v>956</v>
      </c>
      <c r="BI625" s="340"/>
      <c r="BJ625" s="340"/>
      <c r="BO625" s="419" t="s">
        <v>5493</v>
      </c>
      <c r="BP625" s="419" t="s">
        <v>5494</v>
      </c>
      <c r="BQ625" s="419"/>
      <c r="BR625" s="419"/>
    </row>
    <row r="626" spans="1:70" s="298" customFormat="1" ht="90" hidden="1" customHeight="1">
      <c r="A626" s="268" t="s">
        <v>2518</v>
      </c>
      <c r="B626" s="271" t="s">
        <v>2542</v>
      </c>
      <c r="C626" s="283">
        <v>44183</v>
      </c>
      <c r="D626" s="336" t="s">
        <v>4308</v>
      </c>
      <c r="E626" s="268" t="s">
        <v>1021</v>
      </c>
      <c r="F626" s="322" t="s">
        <v>8295</v>
      </c>
      <c r="G626" s="271" t="s">
        <v>2434</v>
      </c>
      <c r="H626" s="271" t="s">
        <v>2453</v>
      </c>
      <c r="I626" s="271" t="s">
        <v>2454</v>
      </c>
      <c r="J626" s="271" t="s">
        <v>2455</v>
      </c>
      <c r="K626" s="267">
        <v>2</v>
      </c>
      <c r="L626" s="839">
        <v>44228</v>
      </c>
      <c r="M626" s="839">
        <v>44592</v>
      </c>
      <c r="N626" s="275">
        <f t="shared" si="19"/>
        <v>52</v>
      </c>
      <c r="O626" s="343">
        <v>2</v>
      </c>
      <c r="P626" s="253" t="s">
        <v>800</v>
      </c>
      <c r="Q626" s="253" t="s">
        <v>112</v>
      </c>
      <c r="R626" s="44" t="s">
        <v>8320</v>
      </c>
      <c r="S626" s="387">
        <f t="shared" si="18"/>
        <v>269</v>
      </c>
      <c r="T626" s="327"/>
      <c r="U626" s="327"/>
      <c r="V626" s="327" t="s">
        <v>937</v>
      </c>
      <c r="W626" s="327" t="s">
        <v>937</v>
      </c>
      <c r="X626" s="327" t="s">
        <v>937</v>
      </c>
      <c r="Y626" s="327" t="s">
        <v>937</v>
      </c>
      <c r="Z626" s="327" t="s">
        <v>937</v>
      </c>
      <c r="AA626" s="327" t="s">
        <v>937</v>
      </c>
      <c r="AB626" s="327" t="s">
        <v>937</v>
      </c>
      <c r="AC626" s="327" t="s">
        <v>937</v>
      </c>
      <c r="AD626" s="327" t="s">
        <v>937</v>
      </c>
      <c r="AE626" s="327" t="s">
        <v>937</v>
      </c>
      <c r="AF626" s="327" t="s">
        <v>937</v>
      </c>
      <c r="AG626" s="327" t="s">
        <v>937</v>
      </c>
      <c r="AH626" s="327" t="s">
        <v>937</v>
      </c>
      <c r="AI626" s="327" t="s">
        <v>937</v>
      </c>
      <c r="AJ626" s="327" t="s">
        <v>937</v>
      </c>
      <c r="AK626" s="44" t="s">
        <v>2543</v>
      </c>
      <c r="AL626" s="44" t="s">
        <v>2682</v>
      </c>
      <c r="AM626" s="44" t="s">
        <v>8321</v>
      </c>
      <c r="AN626" s="44" t="s">
        <v>9321</v>
      </c>
      <c r="AO626" s="44" t="s">
        <v>8322</v>
      </c>
      <c r="AP626" s="273" t="s">
        <v>9322</v>
      </c>
      <c r="AQ626" s="44" t="s">
        <v>8323</v>
      </c>
      <c r="AR626" s="44" t="s">
        <v>9323</v>
      </c>
      <c r="AS626" s="44" t="s">
        <v>8324</v>
      </c>
      <c r="AT626" s="44" t="s">
        <v>1153</v>
      </c>
      <c r="AU626" s="44" t="s">
        <v>4921</v>
      </c>
      <c r="AV626" s="44" t="s">
        <v>1153</v>
      </c>
      <c r="AW626" s="44" t="s">
        <v>4921</v>
      </c>
      <c r="AX626" s="44" t="s">
        <v>1153</v>
      </c>
      <c r="AY626" s="44" t="s">
        <v>4921</v>
      </c>
      <c r="AZ626" s="345" t="s">
        <v>781</v>
      </c>
      <c r="BA626" s="336">
        <v>44652</v>
      </c>
      <c r="BB626" s="269" t="s">
        <v>903</v>
      </c>
      <c r="BC626" s="340"/>
      <c r="BD626" s="297"/>
      <c r="BE626" s="297"/>
      <c r="BF626" s="297"/>
      <c r="BG626" s="297"/>
      <c r="BH626" s="141" t="s">
        <v>956</v>
      </c>
      <c r="BI626" s="340"/>
      <c r="BJ626" s="340"/>
      <c r="BO626" s="419" t="s">
        <v>5493</v>
      </c>
      <c r="BP626" s="419" t="s">
        <v>5494</v>
      </c>
      <c r="BQ626" s="419"/>
      <c r="BR626" s="419"/>
    </row>
    <row r="627" spans="1:70" s="298" customFormat="1" ht="90" hidden="1" customHeight="1">
      <c r="A627" s="268" t="s">
        <v>2519</v>
      </c>
      <c r="B627" s="271" t="s">
        <v>2542</v>
      </c>
      <c r="C627" s="283">
        <v>44183</v>
      </c>
      <c r="D627" s="336" t="s">
        <v>4308</v>
      </c>
      <c r="E627" s="268" t="s">
        <v>1021</v>
      </c>
      <c r="F627" s="322" t="s">
        <v>8295</v>
      </c>
      <c r="G627" s="271" t="s">
        <v>2434</v>
      </c>
      <c r="H627" s="271" t="s">
        <v>2456</v>
      </c>
      <c r="I627" s="271" t="s">
        <v>2457</v>
      </c>
      <c r="J627" s="271" t="s">
        <v>2458</v>
      </c>
      <c r="K627" s="267">
        <v>1</v>
      </c>
      <c r="L627" s="839">
        <v>44228</v>
      </c>
      <c r="M627" s="835">
        <v>44561</v>
      </c>
      <c r="N627" s="275">
        <f t="shared" si="19"/>
        <v>48</v>
      </c>
      <c r="O627" s="343">
        <v>1</v>
      </c>
      <c r="P627" s="253" t="s">
        <v>800</v>
      </c>
      <c r="Q627" s="253" t="s">
        <v>112</v>
      </c>
      <c r="R627" s="44" t="s">
        <v>8325</v>
      </c>
      <c r="S627" s="387">
        <f t="shared" si="18"/>
        <v>265</v>
      </c>
      <c r="T627" s="327"/>
      <c r="U627" s="327"/>
      <c r="V627" s="327" t="s">
        <v>937</v>
      </c>
      <c r="W627" s="327" t="s">
        <v>937</v>
      </c>
      <c r="X627" s="327" t="s">
        <v>937</v>
      </c>
      <c r="Y627" s="327" t="s">
        <v>937</v>
      </c>
      <c r="Z627" s="327" t="s">
        <v>937</v>
      </c>
      <c r="AA627" s="327" t="s">
        <v>937</v>
      </c>
      <c r="AB627" s="327" t="s">
        <v>937</v>
      </c>
      <c r="AC627" s="327" t="s">
        <v>937</v>
      </c>
      <c r="AD627" s="327" t="s">
        <v>937</v>
      </c>
      <c r="AE627" s="327" t="s">
        <v>937</v>
      </c>
      <c r="AF627" s="327" t="s">
        <v>937</v>
      </c>
      <c r="AG627" s="327" t="s">
        <v>937</v>
      </c>
      <c r="AH627" s="327" t="s">
        <v>937</v>
      </c>
      <c r="AI627" s="327" t="s">
        <v>937</v>
      </c>
      <c r="AJ627" s="327" t="s">
        <v>937</v>
      </c>
      <c r="AK627" s="44" t="s">
        <v>2543</v>
      </c>
      <c r="AL627" s="44" t="s">
        <v>9324</v>
      </c>
      <c r="AM627" s="44" t="s">
        <v>9325</v>
      </c>
      <c r="AN627" s="44" t="s">
        <v>9326</v>
      </c>
      <c r="AO627" s="44" t="s">
        <v>8326</v>
      </c>
      <c r="AP627" s="273" t="s">
        <v>4201</v>
      </c>
      <c r="AQ627" s="44" t="s">
        <v>8327</v>
      </c>
      <c r="AR627" s="44" t="s">
        <v>1153</v>
      </c>
      <c r="AS627" s="44" t="s">
        <v>4297</v>
      </c>
      <c r="AT627" s="44" t="s">
        <v>1153</v>
      </c>
      <c r="AU627" s="44" t="s">
        <v>4297</v>
      </c>
      <c r="AV627" s="44" t="s">
        <v>1153</v>
      </c>
      <c r="AW627" s="44" t="s">
        <v>4297</v>
      </c>
      <c r="AX627" s="44" t="s">
        <v>1153</v>
      </c>
      <c r="AY627" s="44" t="s">
        <v>4297</v>
      </c>
      <c r="AZ627" s="345" t="s">
        <v>781</v>
      </c>
      <c r="BA627" s="336">
        <v>44579</v>
      </c>
      <c r="BB627" s="269" t="s">
        <v>903</v>
      </c>
      <c r="BC627" s="340"/>
      <c r="BD627" s="297"/>
      <c r="BE627" s="297"/>
      <c r="BF627" s="297"/>
      <c r="BG627" s="297"/>
      <c r="BH627" s="141" t="s">
        <v>956</v>
      </c>
      <c r="BI627" s="340"/>
      <c r="BJ627" s="340"/>
      <c r="BO627" s="419" t="s">
        <v>5493</v>
      </c>
      <c r="BP627" s="419" t="s">
        <v>5494</v>
      </c>
      <c r="BQ627" s="419"/>
      <c r="BR627" s="419"/>
    </row>
    <row r="628" spans="1:70" s="298" customFormat="1" ht="90" hidden="1" customHeight="1">
      <c r="A628" s="342" t="s">
        <v>2520</v>
      </c>
      <c r="B628" s="253" t="s">
        <v>2542</v>
      </c>
      <c r="C628" s="336">
        <v>44183</v>
      </c>
      <c r="D628" s="336" t="s">
        <v>4308</v>
      </c>
      <c r="E628" s="268" t="s">
        <v>1021</v>
      </c>
      <c r="F628" s="322" t="s">
        <v>8295</v>
      </c>
      <c r="G628" s="271" t="s">
        <v>2434</v>
      </c>
      <c r="H628" s="271" t="s">
        <v>2459</v>
      </c>
      <c r="I628" s="271" t="s">
        <v>2460</v>
      </c>
      <c r="J628" s="271" t="s">
        <v>2461</v>
      </c>
      <c r="K628" s="267">
        <v>1</v>
      </c>
      <c r="L628" s="839">
        <v>44256</v>
      </c>
      <c r="M628" s="839">
        <v>44348</v>
      </c>
      <c r="N628" s="275">
        <f t="shared" si="19"/>
        <v>14</v>
      </c>
      <c r="O628" s="341">
        <v>1</v>
      </c>
      <c r="P628" s="253" t="s">
        <v>48</v>
      </c>
      <c r="Q628" s="253"/>
      <c r="R628" s="44" t="s">
        <v>8328</v>
      </c>
      <c r="S628" s="387">
        <f t="shared" si="18"/>
        <v>322</v>
      </c>
      <c r="T628" s="327"/>
      <c r="U628" s="327"/>
      <c r="V628" s="327" t="s">
        <v>937</v>
      </c>
      <c r="W628" s="327" t="s">
        <v>937</v>
      </c>
      <c r="X628" s="327" t="s">
        <v>937</v>
      </c>
      <c r="Y628" s="327" t="s">
        <v>937</v>
      </c>
      <c r="Z628" s="327" t="s">
        <v>937</v>
      </c>
      <c r="AA628" s="327" t="s">
        <v>937</v>
      </c>
      <c r="AB628" s="327" t="s">
        <v>937</v>
      </c>
      <c r="AC628" s="327" t="s">
        <v>937</v>
      </c>
      <c r="AD628" s="327" t="s">
        <v>937</v>
      </c>
      <c r="AE628" s="327" t="s">
        <v>937</v>
      </c>
      <c r="AF628" s="327" t="s">
        <v>937</v>
      </c>
      <c r="AG628" s="327" t="s">
        <v>937</v>
      </c>
      <c r="AH628" s="327" t="s">
        <v>937</v>
      </c>
      <c r="AI628" s="327" t="s">
        <v>937</v>
      </c>
      <c r="AJ628" s="327" t="s">
        <v>937</v>
      </c>
      <c r="AK628" s="44" t="s">
        <v>2543</v>
      </c>
      <c r="AL628" s="44" t="s">
        <v>8329</v>
      </c>
      <c r="AM628" s="44" t="s">
        <v>2800</v>
      </c>
      <c r="AN628" s="44" t="s">
        <v>2622</v>
      </c>
      <c r="AO628" s="44" t="s">
        <v>3802</v>
      </c>
      <c r="AP628" s="44" t="s">
        <v>1153</v>
      </c>
      <c r="AQ628" s="44" t="s">
        <v>3802</v>
      </c>
      <c r="AR628" s="44" t="s">
        <v>1153</v>
      </c>
      <c r="AS628" s="44" t="s">
        <v>3802</v>
      </c>
      <c r="AT628" s="44" t="s">
        <v>1153</v>
      </c>
      <c r="AU628" s="44" t="s">
        <v>3802</v>
      </c>
      <c r="AV628" s="44" t="s">
        <v>1153</v>
      </c>
      <c r="AW628" s="44" t="s">
        <v>3802</v>
      </c>
      <c r="AX628" s="44" t="s">
        <v>1153</v>
      </c>
      <c r="AY628" s="44" t="s">
        <v>3802</v>
      </c>
      <c r="AZ628" s="345" t="s">
        <v>781</v>
      </c>
      <c r="BA628" s="336">
        <v>44390</v>
      </c>
      <c r="BB628" s="269" t="s">
        <v>903</v>
      </c>
      <c r="BC628" s="340"/>
      <c r="BD628" s="297"/>
      <c r="BE628" s="297"/>
      <c r="BF628" s="297"/>
      <c r="BG628" s="297"/>
      <c r="BH628" s="141" t="s">
        <v>956</v>
      </c>
      <c r="BI628" s="340"/>
      <c r="BJ628" s="340"/>
      <c r="BO628" s="419" t="s">
        <v>5493</v>
      </c>
      <c r="BP628" s="419" t="s">
        <v>5494</v>
      </c>
      <c r="BQ628" s="468"/>
      <c r="BR628" s="468"/>
    </row>
    <row r="629" spans="1:70" s="298" customFormat="1" ht="90" hidden="1" customHeight="1">
      <c r="A629" s="268" t="s">
        <v>2521</v>
      </c>
      <c r="B629" s="271" t="s">
        <v>2542</v>
      </c>
      <c r="C629" s="283">
        <v>44183</v>
      </c>
      <c r="D629" s="336" t="s">
        <v>4308</v>
      </c>
      <c r="E629" s="268" t="s">
        <v>1021</v>
      </c>
      <c r="F629" s="322" t="s">
        <v>8295</v>
      </c>
      <c r="G629" s="271" t="s">
        <v>2434</v>
      </c>
      <c r="H629" s="271" t="s">
        <v>2462</v>
      </c>
      <c r="I629" s="271" t="s">
        <v>2463</v>
      </c>
      <c r="J629" s="271" t="s">
        <v>2464</v>
      </c>
      <c r="K629" s="267">
        <v>1</v>
      </c>
      <c r="L629" s="839">
        <v>44348</v>
      </c>
      <c r="M629" s="839">
        <v>44409</v>
      </c>
      <c r="N629" s="275">
        <f t="shared" si="19"/>
        <v>9</v>
      </c>
      <c r="O629" s="391">
        <v>1</v>
      </c>
      <c r="P629" s="253" t="s">
        <v>48</v>
      </c>
      <c r="Q629" s="253" t="s">
        <v>2544</v>
      </c>
      <c r="R629" s="44" t="s">
        <v>8330</v>
      </c>
      <c r="S629" s="387">
        <f t="shared" si="18"/>
        <v>269</v>
      </c>
      <c r="T629" s="327"/>
      <c r="U629" s="327"/>
      <c r="V629" s="327" t="s">
        <v>937</v>
      </c>
      <c r="W629" s="327" t="s">
        <v>937</v>
      </c>
      <c r="X629" s="327" t="s">
        <v>937</v>
      </c>
      <c r="Y629" s="327" t="s">
        <v>937</v>
      </c>
      <c r="Z629" s="327" t="s">
        <v>937</v>
      </c>
      <c r="AA629" s="327" t="s">
        <v>937</v>
      </c>
      <c r="AB629" s="327" t="s">
        <v>937</v>
      </c>
      <c r="AC629" s="327" t="s">
        <v>937</v>
      </c>
      <c r="AD629" s="327" t="s">
        <v>937</v>
      </c>
      <c r="AE629" s="327" t="s">
        <v>937</v>
      </c>
      <c r="AF629" s="327" t="s">
        <v>937</v>
      </c>
      <c r="AG629" s="327" t="s">
        <v>937</v>
      </c>
      <c r="AH629" s="327" t="s">
        <v>937</v>
      </c>
      <c r="AI629" s="327" t="s">
        <v>937</v>
      </c>
      <c r="AJ629" s="327" t="s">
        <v>937</v>
      </c>
      <c r="AK629" s="44" t="s">
        <v>2543</v>
      </c>
      <c r="AL629" s="392" t="s">
        <v>8331</v>
      </c>
      <c r="AM629" s="44" t="s">
        <v>8332</v>
      </c>
      <c r="AN629" s="292" t="s">
        <v>9327</v>
      </c>
      <c r="AO629" s="44" t="s">
        <v>8333</v>
      </c>
      <c r="AP629" s="44" t="s">
        <v>1153</v>
      </c>
      <c r="AQ629" s="44" t="s">
        <v>4145</v>
      </c>
      <c r="AR629" s="44" t="s">
        <v>1153</v>
      </c>
      <c r="AS629" s="44" t="s">
        <v>4145</v>
      </c>
      <c r="AT629" s="44" t="s">
        <v>1153</v>
      </c>
      <c r="AU629" s="44" t="s">
        <v>4145</v>
      </c>
      <c r="AV629" s="44" t="s">
        <v>1153</v>
      </c>
      <c r="AW629" s="44" t="s">
        <v>4145</v>
      </c>
      <c r="AX629" s="44" t="s">
        <v>1153</v>
      </c>
      <c r="AY629" s="44" t="s">
        <v>4145</v>
      </c>
      <c r="AZ629" s="345" t="s">
        <v>902</v>
      </c>
      <c r="BA629" s="336">
        <v>44484</v>
      </c>
      <c r="BB629" s="269" t="s">
        <v>903</v>
      </c>
      <c r="BC629" s="340"/>
      <c r="BD629" s="297"/>
      <c r="BE629" s="297"/>
      <c r="BF629" s="297"/>
      <c r="BG629" s="297"/>
      <c r="BH629" s="141" t="s">
        <v>956</v>
      </c>
      <c r="BI629" s="340"/>
      <c r="BJ629" s="340"/>
      <c r="BO629" s="253" t="s">
        <v>5495</v>
      </c>
      <c r="BP629" s="419" t="s">
        <v>5496</v>
      </c>
      <c r="BQ629" s="419" t="s">
        <v>5497</v>
      </c>
      <c r="BR629" s="419"/>
    </row>
    <row r="630" spans="1:70" s="298" customFormat="1" ht="90" hidden="1" customHeight="1">
      <c r="A630" s="268" t="s">
        <v>2522</v>
      </c>
      <c r="B630" s="271" t="s">
        <v>2542</v>
      </c>
      <c r="C630" s="283">
        <v>44183</v>
      </c>
      <c r="D630" s="336" t="s">
        <v>4308</v>
      </c>
      <c r="E630" s="268" t="s">
        <v>1025</v>
      </c>
      <c r="F630" s="322" t="s">
        <v>8334</v>
      </c>
      <c r="G630" s="271" t="s">
        <v>2465</v>
      </c>
      <c r="H630" s="271" t="s">
        <v>2466</v>
      </c>
      <c r="I630" s="271" t="s">
        <v>2467</v>
      </c>
      <c r="J630" s="469" t="s">
        <v>598</v>
      </c>
      <c r="K630" s="267">
        <v>1</v>
      </c>
      <c r="L630" s="837">
        <v>44228</v>
      </c>
      <c r="M630" s="837">
        <v>44296</v>
      </c>
      <c r="N630" s="275">
        <f t="shared" si="19"/>
        <v>10</v>
      </c>
      <c r="O630" s="343">
        <v>1</v>
      </c>
      <c r="P630" s="253" t="s">
        <v>15</v>
      </c>
      <c r="Q630" s="253"/>
      <c r="R630" s="44" t="s">
        <v>8335</v>
      </c>
      <c r="S630" s="387">
        <f t="shared" si="18"/>
        <v>273</v>
      </c>
      <c r="T630" s="327"/>
      <c r="U630" s="327"/>
      <c r="V630" s="327" t="s">
        <v>937</v>
      </c>
      <c r="W630" s="327" t="s">
        <v>937</v>
      </c>
      <c r="X630" s="327" t="s">
        <v>937</v>
      </c>
      <c r="Y630" s="327" t="s">
        <v>937</v>
      </c>
      <c r="Z630" s="327" t="s">
        <v>937</v>
      </c>
      <c r="AA630" s="327" t="s">
        <v>937</v>
      </c>
      <c r="AB630" s="327" t="s">
        <v>937</v>
      </c>
      <c r="AC630" s="327" t="s">
        <v>937</v>
      </c>
      <c r="AD630" s="327" t="s">
        <v>937</v>
      </c>
      <c r="AE630" s="327" t="s">
        <v>937</v>
      </c>
      <c r="AF630" s="327" t="s">
        <v>937</v>
      </c>
      <c r="AG630" s="327" t="s">
        <v>937</v>
      </c>
      <c r="AH630" s="327" t="s">
        <v>937</v>
      </c>
      <c r="AI630" s="327" t="s">
        <v>937</v>
      </c>
      <c r="AJ630" s="327" t="s">
        <v>937</v>
      </c>
      <c r="AK630" s="44" t="s">
        <v>2543</v>
      </c>
      <c r="AL630" s="311"/>
      <c r="AM630" s="311" t="s">
        <v>8336</v>
      </c>
      <c r="AN630" s="311" t="s">
        <v>9328</v>
      </c>
      <c r="AO630" s="311" t="s">
        <v>8337</v>
      </c>
      <c r="AP630" s="44" t="s">
        <v>1153</v>
      </c>
      <c r="AQ630" s="44" t="s">
        <v>4145</v>
      </c>
      <c r="AR630" s="44" t="s">
        <v>1153</v>
      </c>
      <c r="AS630" s="44" t="s">
        <v>4145</v>
      </c>
      <c r="AT630" s="44" t="s">
        <v>1153</v>
      </c>
      <c r="AU630" s="44" t="s">
        <v>4145</v>
      </c>
      <c r="AV630" s="44" t="s">
        <v>1153</v>
      </c>
      <c r="AW630" s="44" t="s">
        <v>4145</v>
      </c>
      <c r="AX630" s="44" t="s">
        <v>1153</v>
      </c>
      <c r="AY630" s="44" t="s">
        <v>4145</v>
      </c>
      <c r="AZ630" s="345" t="s">
        <v>902</v>
      </c>
      <c r="BA630" s="336">
        <v>44488</v>
      </c>
      <c r="BB630" s="269" t="s">
        <v>903</v>
      </c>
      <c r="BC630" s="340"/>
      <c r="BD630" s="297"/>
      <c r="BE630" s="297"/>
      <c r="BF630" s="297"/>
      <c r="BG630" s="297"/>
      <c r="BH630" s="141" t="s">
        <v>956</v>
      </c>
      <c r="BI630" s="340"/>
      <c r="BJ630" s="340"/>
      <c r="BO630" s="253" t="s">
        <v>5495</v>
      </c>
      <c r="BP630" s="419" t="s">
        <v>5496</v>
      </c>
      <c r="BQ630" s="419" t="s">
        <v>5498</v>
      </c>
      <c r="BR630" s="419"/>
    </row>
    <row r="631" spans="1:70" s="298" customFormat="1" ht="90" hidden="1" customHeight="1">
      <c r="A631" s="268" t="s">
        <v>2523</v>
      </c>
      <c r="B631" s="271" t="s">
        <v>2542</v>
      </c>
      <c r="C631" s="283">
        <v>44183</v>
      </c>
      <c r="D631" s="336" t="s">
        <v>4308</v>
      </c>
      <c r="E631" s="268" t="s">
        <v>1025</v>
      </c>
      <c r="F631" s="322" t="s">
        <v>8334</v>
      </c>
      <c r="G631" s="271" t="s">
        <v>2465</v>
      </c>
      <c r="H631" s="271" t="s">
        <v>2466</v>
      </c>
      <c r="I631" s="271" t="s">
        <v>9475</v>
      </c>
      <c r="J631" s="469" t="s">
        <v>598</v>
      </c>
      <c r="K631" s="267">
        <v>1</v>
      </c>
      <c r="L631" s="837">
        <v>44228</v>
      </c>
      <c r="M631" s="837">
        <v>44418</v>
      </c>
      <c r="N631" s="275">
        <f t="shared" si="19"/>
        <v>28</v>
      </c>
      <c r="O631" s="346">
        <v>0</v>
      </c>
      <c r="P631" s="253" t="s">
        <v>15</v>
      </c>
      <c r="Q631" s="253"/>
      <c r="R631" s="44" t="s">
        <v>8338</v>
      </c>
      <c r="S631" s="387">
        <f t="shared" si="18"/>
        <v>331</v>
      </c>
      <c r="T631" s="327"/>
      <c r="U631" s="327"/>
      <c r="V631" s="327" t="s">
        <v>937</v>
      </c>
      <c r="W631" s="327" t="s">
        <v>937</v>
      </c>
      <c r="X631" s="327" t="s">
        <v>937</v>
      </c>
      <c r="Y631" s="327" t="s">
        <v>937</v>
      </c>
      <c r="Z631" s="327" t="s">
        <v>937</v>
      </c>
      <c r="AA631" s="327" t="s">
        <v>937</v>
      </c>
      <c r="AB631" s="327" t="s">
        <v>937</v>
      </c>
      <c r="AC631" s="327" t="s">
        <v>937</v>
      </c>
      <c r="AD631" s="327" t="s">
        <v>937</v>
      </c>
      <c r="AE631" s="327" t="s">
        <v>937</v>
      </c>
      <c r="AF631" s="327" t="s">
        <v>937</v>
      </c>
      <c r="AG631" s="327" t="s">
        <v>937</v>
      </c>
      <c r="AH631" s="327" t="s">
        <v>937</v>
      </c>
      <c r="AI631" s="327" t="s">
        <v>937</v>
      </c>
      <c r="AJ631" s="327" t="s">
        <v>937</v>
      </c>
      <c r="AK631" s="44" t="s">
        <v>2543</v>
      </c>
      <c r="AL631" s="392" t="s">
        <v>9329</v>
      </c>
      <c r="AM631" s="435" t="s">
        <v>9330</v>
      </c>
      <c r="AN631" s="392" t="s">
        <v>9331</v>
      </c>
      <c r="AO631" s="435" t="s">
        <v>9332</v>
      </c>
      <c r="AP631" s="44" t="s">
        <v>1153</v>
      </c>
      <c r="AQ631" s="44" t="s">
        <v>8339</v>
      </c>
      <c r="AR631" s="44" t="s">
        <v>1153</v>
      </c>
      <c r="AS631" s="44" t="s">
        <v>4305</v>
      </c>
      <c r="AT631" s="44" t="s">
        <v>1153</v>
      </c>
      <c r="AU631" s="44" t="s">
        <v>4305</v>
      </c>
      <c r="AV631" s="44" t="s">
        <v>1153</v>
      </c>
      <c r="AW631" s="44" t="s">
        <v>4305</v>
      </c>
      <c r="AX631" s="44" t="s">
        <v>1153</v>
      </c>
      <c r="AY631" s="44" t="s">
        <v>4305</v>
      </c>
      <c r="AZ631" s="345" t="s">
        <v>1330</v>
      </c>
      <c r="BA631" s="336">
        <v>44529</v>
      </c>
      <c r="BB631" s="269" t="s">
        <v>1810</v>
      </c>
      <c r="BC631" s="336">
        <v>44529</v>
      </c>
      <c r="BD631" s="301" t="s">
        <v>4146</v>
      </c>
      <c r="BE631" s="332" t="s">
        <v>5207</v>
      </c>
      <c r="BF631" s="332" t="s">
        <v>1153</v>
      </c>
      <c r="BG631" s="332" t="s">
        <v>1153</v>
      </c>
      <c r="BH631" s="280" t="s">
        <v>4388</v>
      </c>
      <c r="BI631" s="340" t="s">
        <v>1153</v>
      </c>
      <c r="BJ631" s="340" t="s">
        <v>2523</v>
      </c>
      <c r="BO631" s="253" t="s">
        <v>5495</v>
      </c>
      <c r="BP631" s="419" t="s">
        <v>5496</v>
      </c>
      <c r="BQ631" s="419" t="s">
        <v>5498</v>
      </c>
      <c r="BR631" s="419"/>
    </row>
    <row r="632" spans="1:70" s="298" customFormat="1" ht="90" hidden="1" customHeight="1">
      <c r="A632" s="268" t="s">
        <v>2523</v>
      </c>
      <c r="B632" s="271" t="s">
        <v>2542</v>
      </c>
      <c r="C632" s="283">
        <v>44183</v>
      </c>
      <c r="D632" s="336" t="s">
        <v>4308</v>
      </c>
      <c r="E632" s="268" t="s">
        <v>1025</v>
      </c>
      <c r="F632" s="322" t="s">
        <v>8334</v>
      </c>
      <c r="G632" s="271" t="s">
        <v>2465</v>
      </c>
      <c r="H632" s="271" t="s">
        <v>2466</v>
      </c>
      <c r="I632" s="271" t="s">
        <v>9475</v>
      </c>
      <c r="J632" s="469" t="s">
        <v>598</v>
      </c>
      <c r="K632" s="267">
        <v>1</v>
      </c>
      <c r="L632" s="837">
        <v>44228</v>
      </c>
      <c r="M632" s="827">
        <v>44651</v>
      </c>
      <c r="N632" s="275">
        <f t="shared" si="19"/>
        <v>9</v>
      </c>
      <c r="O632" s="343">
        <v>1</v>
      </c>
      <c r="P632" s="253" t="s">
        <v>15</v>
      </c>
      <c r="Q632" s="253"/>
      <c r="R632" s="44" t="s">
        <v>8340</v>
      </c>
      <c r="S632" s="387">
        <f t="shared" si="18"/>
        <v>271</v>
      </c>
      <c r="T632" s="327"/>
      <c r="U632" s="327"/>
      <c r="V632" s="327" t="s">
        <v>937</v>
      </c>
      <c r="W632" s="327" t="s">
        <v>937</v>
      </c>
      <c r="X632" s="327" t="s">
        <v>937</v>
      </c>
      <c r="Y632" s="327" t="s">
        <v>937</v>
      </c>
      <c r="Z632" s="327" t="s">
        <v>937</v>
      </c>
      <c r="AA632" s="327" t="s">
        <v>937</v>
      </c>
      <c r="AB632" s="327" t="s">
        <v>937</v>
      </c>
      <c r="AC632" s="327" t="s">
        <v>937</v>
      </c>
      <c r="AD632" s="327" t="s">
        <v>937</v>
      </c>
      <c r="AE632" s="327" t="s">
        <v>937</v>
      </c>
      <c r="AF632" s="327" t="s">
        <v>937</v>
      </c>
      <c r="AG632" s="327" t="s">
        <v>937</v>
      </c>
      <c r="AH632" s="327" t="s">
        <v>937</v>
      </c>
      <c r="AI632" s="327" t="s">
        <v>937</v>
      </c>
      <c r="AJ632" s="327" t="s">
        <v>937</v>
      </c>
      <c r="AK632" s="44" t="s">
        <v>2543</v>
      </c>
      <c r="AL632" s="392" t="s">
        <v>9329</v>
      </c>
      <c r="AM632" s="435" t="s">
        <v>9330</v>
      </c>
      <c r="AN632" s="392" t="s">
        <v>9331</v>
      </c>
      <c r="AO632" s="435" t="s">
        <v>9332</v>
      </c>
      <c r="AP632" s="44" t="s">
        <v>4233</v>
      </c>
      <c r="AQ632" s="44" t="s">
        <v>8341</v>
      </c>
      <c r="AR632" s="44" t="s">
        <v>4351</v>
      </c>
      <c r="AS632" s="44" t="s">
        <v>8342</v>
      </c>
      <c r="AT632" s="44" t="s">
        <v>1153</v>
      </c>
      <c r="AU632" s="44" t="s">
        <v>4921</v>
      </c>
      <c r="AV632" s="44" t="s">
        <v>1153</v>
      </c>
      <c r="AW632" s="44" t="s">
        <v>4921</v>
      </c>
      <c r="AX632" s="44" t="s">
        <v>1153</v>
      </c>
      <c r="AY632" s="44" t="s">
        <v>4921</v>
      </c>
      <c r="AZ632" s="345" t="s">
        <v>781</v>
      </c>
      <c r="BA632" s="336">
        <v>44663</v>
      </c>
      <c r="BB632" s="269" t="s">
        <v>903</v>
      </c>
      <c r="BC632" s="356"/>
      <c r="BD632" s="357"/>
      <c r="BE632" s="357"/>
      <c r="BF632" s="357"/>
      <c r="BG632" s="357"/>
      <c r="BH632" s="141" t="s">
        <v>956</v>
      </c>
      <c r="BI632" s="356"/>
      <c r="BJ632" s="356"/>
      <c r="BO632" s="253" t="s">
        <v>5495</v>
      </c>
      <c r="BP632" s="419" t="s">
        <v>5496</v>
      </c>
      <c r="BQ632" s="419" t="s">
        <v>5498</v>
      </c>
      <c r="BR632" s="419"/>
    </row>
    <row r="633" spans="1:70" s="298" customFormat="1" ht="90" hidden="1" customHeight="1">
      <c r="A633" s="268" t="s">
        <v>2524</v>
      </c>
      <c r="B633" s="271" t="s">
        <v>2542</v>
      </c>
      <c r="C633" s="283">
        <v>44183</v>
      </c>
      <c r="D633" s="336" t="s">
        <v>4308</v>
      </c>
      <c r="E633" s="268" t="s">
        <v>1025</v>
      </c>
      <c r="F633" s="322" t="s">
        <v>8334</v>
      </c>
      <c r="G633" s="271" t="s">
        <v>2465</v>
      </c>
      <c r="H633" s="271" t="s">
        <v>2466</v>
      </c>
      <c r="I633" s="271" t="s">
        <v>2468</v>
      </c>
      <c r="J633" s="469" t="s">
        <v>598</v>
      </c>
      <c r="K633" s="267">
        <v>1</v>
      </c>
      <c r="L633" s="837">
        <v>44419</v>
      </c>
      <c r="M633" s="837">
        <v>44560</v>
      </c>
      <c r="N633" s="275">
        <f t="shared" si="19"/>
        <v>21</v>
      </c>
      <c r="O633" s="346">
        <v>0</v>
      </c>
      <c r="P633" s="253" t="s">
        <v>15</v>
      </c>
      <c r="Q633" s="253"/>
      <c r="R633" s="44" t="s">
        <v>8338</v>
      </c>
      <c r="S633" s="387">
        <f t="shared" si="18"/>
        <v>331</v>
      </c>
      <c r="T633" s="327"/>
      <c r="U633" s="327"/>
      <c r="V633" s="327" t="s">
        <v>937</v>
      </c>
      <c r="W633" s="327" t="s">
        <v>937</v>
      </c>
      <c r="X633" s="327" t="s">
        <v>937</v>
      </c>
      <c r="Y633" s="327" t="s">
        <v>937</v>
      </c>
      <c r="Z633" s="327" t="s">
        <v>937</v>
      </c>
      <c r="AA633" s="327" t="s">
        <v>937</v>
      </c>
      <c r="AB633" s="327" t="s">
        <v>937</v>
      </c>
      <c r="AC633" s="327" t="s">
        <v>937</v>
      </c>
      <c r="AD633" s="327" t="s">
        <v>937</v>
      </c>
      <c r="AE633" s="327" t="s">
        <v>937</v>
      </c>
      <c r="AF633" s="327" t="s">
        <v>937</v>
      </c>
      <c r="AG633" s="327" t="s">
        <v>937</v>
      </c>
      <c r="AH633" s="327" t="s">
        <v>937</v>
      </c>
      <c r="AI633" s="327" t="s">
        <v>937</v>
      </c>
      <c r="AJ633" s="327" t="s">
        <v>937</v>
      </c>
      <c r="AK633" s="44" t="s">
        <v>2543</v>
      </c>
      <c r="AL633" s="44" t="s">
        <v>9333</v>
      </c>
      <c r="AM633" s="44" t="s">
        <v>9334</v>
      </c>
      <c r="AN633" s="44" t="s">
        <v>5211</v>
      </c>
      <c r="AO633" s="334" t="s">
        <v>8343</v>
      </c>
      <c r="AP633" s="44" t="s">
        <v>1153</v>
      </c>
      <c r="AQ633" s="44" t="s">
        <v>8344</v>
      </c>
      <c r="AR633" s="44" t="s">
        <v>1153</v>
      </c>
      <c r="AS633" s="44" t="s">
        <v>4305</v>
      </c>
      <c r="AT633" s="44" t="s">
        <v>1153</v>
      </c>
      <c r="AU633" s="44" t="s">
        <v>4305</v>
      </c>
      <c r="AV633" s="44" t="s">
        <v>1153</v>
      </c>
      <c r="AW633" s="44" t="s">
        <v>4305</v>
      </c>
      <c r="AX633" s="44" t="s">
        <v>1153</v>
      </c>
      <c r="AY633" s="44" t="s">
        <v>4305</v>
      </c>
      <c r="AZ633" s="345" t="s">
        <v>1330</v>
      </c>
      <c r="BA633" s="336">
        <v>44529</v>
      </c>
      <c r="BB633" s="269" t="s">
        <v>1810</v>
      </c>
      <c r="BC633" s="336">
        <v>44529</v>
      </c>
      <c r="BD633" s="301" t="s">
        <v>4182</v>
      </c>
      <c r="BE633" s="332" t="s">
        <v>5207</v>
      </c>
      <c r="BF633" s="332" t="s">
        <v>1153</v>
      </c>
      <c r="BG633" s="332" t="s">
        <v>1153</v>
      </c>
      <c r="BH633" s="280" t="s">
        <v>4388</v>
      </c>
      <c r="BI633" s="340" t="s">
        <v>1153</v>
      </c>
      <c r="BJ633" s="340" t="s">
        <v>2524</v>
      </c>
      <c r="BO633" s="253" t="s">
        <v>5495</v>
      </c>
      <c r="BP633" s="419" t="s">
        <v>5496</v>
      </c>
      <c r="BQ633" s="419" t="s">
        <v>5498</v>
      </c>
      <c r="BR633" s="419"/>
    </row>
    <row r="634" spans="1:70" s="298" customFormat="1" ht="90" hidden="1" customHeight="1">
      <c r="A634" s="268" t="s">
        <v>2524</v>
      </c>
      <c r="B634" s="271" t="s">
        <v>2542</v>
      </c>
      <c r="C634" s="283">
        <v>44183</v>
      </c>
      <c r="D634" s="336" t="s">
        <v>4308</v>
      </c>
      <c r="E634" s="268" t="s">
        <v>1025</v>
      </c>
      <c r="F634" s="322" t="s">
        <v>8334</v>
      </c>
      <c r="G634" s="271" t="s">
        <v>2465</v>
      </c>
      <c r="H634" s="271" t="s">
        <v>2466</v>
      </c>
      <c r="I634" s="271" t="s">
        <v>2468</v>
      </c>
      <c r="J634" s="469" t="s">
        <v>598</v>
      </c>
      <c r="K634" s="267">
        <v>1</v>
      </c>
      <c r="L634" s="837">
        <v>44419</v>
      </c>
      <c r="M634" s="837">
        <v>44651</v>
      </c>
      <c r="N634" s="275">
        <f t="shared" si="19"/>
        <v>34</v>
      </c>
      <c r="O634" s="343">
        <v>1</v>
      </c>
      <c r="P634" s="253" t="s">
        <v>15</v>
      </c>
      <c r="Q634" s="253"/>
      <c r="R634" s="44" t="s">
        <v>8345</v>
      </c>
      <c r="S634" s="387">
        <f t="shared" si="18"/>
        <v>220</v>
      </c>
      <c r="T634" s="327"/>
      <c r="U634" s="327"/>
      <c r="V634" s="327" t="s">
        <v>937</v>
      </c>
      <c r="W634" s="327" t="s">
        <v>937</v>
      </c>
      <c r="X634" s="327" t="s">
        <v>937</v>
      </c>
      <c r="Y634" s="327" t="s">
        <v>937</v>
      </c>
      <c r="Z634" s="327" t="s">
        <v>937</v>
      </c>
      <c r="AA634" s="327" t="s">
        <v>937</v>
      </c>
      <c r="AB634" s="327" t="s">
        <v>937</v>
      </c>
      <c r="AC634" s="327" t="s">
        <v>937</v>
      </c>
      <c r="AD634" s="327" t="s">
        <v>937</v>
      </c>
      <c r="AE634" s="327" t="s">
        <v>937</v>
      </c>
      <c r="AF634" s="327" t="s">
        <v>937</v>
      </c>
      <c r="AG634" s="327" t="s">
        <v>937</v>
      </c>
      <c r="AH634" s="327" t="s">
        <v>937</v>
      </c>
      <c r="AI634" s="327" t="s">
        <v>937</v>
      </c>
      <c r="AJ634" s="327" t="s">
        <v>937</v>
      </c>
      <c r="AK634" s="44" t="s">
        <v>2543</v>
      </c>
      <c r="AL634" s="44" t="s">
        <v>9333</v>
      </c>
      <c r="AM634" s="44" t="s">
        <v>9334</v>
      </c>
      <c r="AN634" s="44" t="s">
        <v>5211</v>
      </c>
      <c r="AO634" s="334" t="s">
        <v>8343</v>
      </c>
      <c r="AP634" s="44" t="s">
        <v>4233</v>
      </c>
      <c r="AQ634" s="44" t="s">
        <v>8346</v>
      </c>
      <c r="AR634" s="44" t="s">
        <v>9335</v>
      </c>
      <c r="AS634" s="334" t="s">
        <v>8347</v>
      </c>
      <c r="AT634" s="44" t="s">
        <v>1153</v>
      </c>
      <c r="AU634" s="44" t="s">
        <v>4921</v>
      </c>
      <c r="AV634" s="44" t="s">
        <v>1153</v>
      </c>
      <c r="AW634" s="44" t="s">
        <v>4921</v>
      </c>
      <c r="AX634" s="44" t="s">
        <v>1153</v>
      </c>
      <c r="AY634" s="44" t="s">
        <v>4921</v>
      </c>
      <c r="AZ634" s="345" t="s">
        <v>781</v>
      </c>
      <c r="BA634" s="336">
        <v>44663</v>
      </c>
      <c r="BB634" s="269" t="s">
        <v>903</v>
      </c>
      <c r="BC634" s="356"/>
      <c r="BD634" s="357"/>
      <c r="BE634" s="357"/>
      <c r="BF634" s="357"/>
      <c r="BG634" s="357"/>
      <c r="BH634" s="141" t="s">
        <v>956</v>
      </c>
      <c r="BI634" s="356"/>
      <c r="BJ634" s="356"/>
      <c r="BO634" s="253" t="s">
        <v>5495</v>
      </c>
      <c r="BP634" s="419" t="s">
        <v>5496</v>
      </c>
      <c r="BQ634" s="419" t="s">
        <v>5498</v>
      </c>
      <c r="BR634" s="419"/>
    </row>
    <row r="635" spans="1:70" s="298" customFormat="1" ht="90" hidden="1" customHeight="1">
      <c r="A635" s="268" t="s">
        <v>2525</v>
      </c>
      <c r="B635" s="271" t="s">
        <v>2542</v>
      </c>
      <c r="C635" s="283">
        <v>44183</v>
      </c>
      <c r="D635" s="336" t="s">
        <v>4308</v>
      </c>
      <c r="E635" s="268" t="s">
        <v>1114</v>
      </c>
      <c r="F635" s="322" t="s">
        <v>8348</v>
      </c>
      <c r="G635" s="271" t="s">
        <v>2469</v>
      </c>
      <c r="H635" s="271" t="s">
        <v>2470</v>
      </c>
      <c r="I635" s="271" t="s">
        <v>2471</v>
      </c>
      <c r="J635" s="469" t="s">
        <v>2472</v>
      </c>
      <c r="K635" s="267">
        <v>1</v>
      </c>
      <c r="L635" s="837">
        <v>44228</v>
      </c>
      <c r="M635" s="837">
        <v>44561</v>
      </c>
      <c r="N635" s="275">
        <f t="shared" si="19"/>
        <v>48</v>
      </c>
      <c r="O635" s="346">
        <v>0</v>
      </c>
      <c r="P635" s="253" t="s">
        <v>15</v>
      </c>
      <c r="Q635" s="253"/>
      <c r="R635" s="44" t="s">
        <v>8338</v>
      </c>
      <c r="S635" s="387">
        <f t="shared" si="18"/>
        <v>331</v>
      </c>
      <c r="T635" s="327"/>
      <c r="U635" s="327"/>
      <c r="V635" s="327" t="s">
        <v>937</v>
      </c>
      <c r="W635" s="327" t="s">
        <v>937</v>
      </c>
      <c r="X635" s="327" t="s">
        <v>937</v>
      </c>
      <c r="Y635" s="327" t="s">
        <v>937</v>
      </c>
      <c r="Z635" s="327" t="s">
        <v>937</v>
      </c>
      <c r="AA635" s="327" t="s">
        <v>937</v>
      </c>
      <c r="AB635" s="327" t="s">
        <v>937</v>
      </c>
      <c r="AC635" s="327" t="s">
        <v>937</v>
      </c>
      <c r="AD635" s="327" t="s">
        <v>937</v>
      </c>
      <c r="AE635" s="327" t="s">
        <v>937</v>
      </c>
      <c r="AF635" s="327" t="s">
        <v>937</v>
      </c>
      <c r="AG635" s="327" t="s">
        <v>937</v>
      </c>
      <c r="AH635" s="327" t="s">
        <v>937</v>
      </c>
      <c r="AI635" s="327" t="s">
        <v>937</v>
      </c>
      <c r="AJ635" s="327" t="s">
        <v>937</v>
      </c>
      <c r="AK635" s="44" t="s">
        <v>2543</v>
      </c>
      <c r="AL635" s="392" t="s">
        <v>9336</v>
      </c>
      <c r="AM635" s="392" t="s">
        <v>9337</v>
      </c>
      <c r="AN635" s="392" t="s">
        <v>5211</v>
      </c>
      <c r="AO635" s="334" t="s">
        <v>8270</v>
      </c>
      <c r="AP635" s="44" t="s">
        <v>1153</v>
      </c>
      <c r="AQ635" s="44" t="s">
        <v>8344</v>
      </c>
      <c r="AR635" s="44" t="s">
        <v>1153</v>
      </c>
      <c r="AS635" s="44" t="s">
        <v>4305</v>
      </c>
      <c r="AT635" s="44" t="s">
        <v>1153</v>
      </c>
      <c r="AU635" s="44" t="s">
        <v>4305</v>
      </c>
      <c r="AV635" s="44" t="s">
        <v>1153</v>
      </c>
      <c r="AW635" s="44" t="s">
        <v>4305</v>
      </c>
      <c r="AX635" s="44" t="s">
        <v>1153</v>
      </c>
      <c r="AY635" s="44" t="s">
        <v>4305</v>
      </c>
      <c r="AZ635" s="345" t="s">
        <v>1330</v>
      </c>
      <c r="BA635" s="336">
        <v>44529</v>
      </c>
      <c r="BB635" s="269" t="s">
        <v>1810</v>
      </c>
      <c r="BC635" s="336">
        <v>44529</v>
      </c>
      <c r="BD635" s="301" t="s">
        <v>4182</v>
      </c>
      <c r="BE635" s="332" t="s">
        <v>5207</v>
      </c>
      <c r="BF635" s="332" t="s">
        <v>1153</v>
      </c>
      <c r="BG635" s="332" t="s">
        <v>1153</v>
      </c>
      <c r="BH635" s="280" t="s">
        <v>4388</v>
      </c>
      <c r="BI635" s="340" t="s">
        <v>1153</v>
      </c>
      <c r="BJ635" s="340" t="s">
        <v>2525</v>
      </c>
      <c r="BO635" s="253" t="s">
        <v>5495</v>
      </c>
      <c r="BP635" s="419" t="s">
        <v>5496</v>
      </c>
      <c r="BQ635" s="419" t="s">
        <v>5499</v>
      </c>
      <c r="BR635" s="419"/>
    </row>
    <row r="636" spans="1:70" s="298" customFormat="1" ht="90" hidden="1" customHeight="1">
      <c r="A636" s="268" t="s">
        <v>2525</v>
      </c>
      <c r="B636" s="271" t="s">
        <v>2542</v>
      </c>
      <c r="C636" s="283">
        <v>44183</v>
      </c>
      <c r="D636" s="336" t="s">
        <v>4308</v>
      </c>
      <c r="E636" s="268" t="s">
        <v>1114</v>
      </c>
      <c r="F636" s="322" t="s">
        <v>8348</v>
      </c>
      <c r="G636" s="271" t="s">
        <v>2469</v>
      </c>
      <c r="H636" s="271" t="s">
        <v>2470</v>
      </c>
      <c r="I636" s="271" t="s">
        <v>8349</v>
      </c>
      <c r="J636" s="469" t="s">
        <v>2472</v>
      </c>
      <c r="K636" s="267">
        <v>1</v>
      </c>
      <c r="L636" s="837">
        <v>44228</v>
      </c>
      <c r="M636" s="837">
        <v>44651</v>
      </c>
      <c r="N636" s="275">
        <f t="shared" si="19"/>
        <v>9</v>
      </c>
      <c r="O636" s="343">
        <v>1</v>
      </c>
      <c r="P636" s="253" t="s">
        <v>15</v>
      </c>
      <c r="Q636" s="253"/>
      <c r="R636" s="44" t="s">
        <v>8350</v>
      </c>
      <c r="S636" s="387">
        <f t="shared" si="18"/>
        <v>311</v>
      </c>
      <c r="T636" s="327"/>
      <c r="U636" s="327"/>
      <c r="V636" s="327" t="s">
        <v>937</v>
      </c>
      <c r="W636" s="327" t="s">
        <v>937</v>
      </c>
      <c r="X636" s="327" t="s">
        <v>937</v>
      </c>
      <c r="Y636" s="327" t="s">
        <v>937</v>
      </c>
      <c r="Z636" s="327" t="s">
        <v>937</v>
      </c>
      <c r="AA636" s="327" t="s">
        <v>937</v>
      </c>
      <c r="AB636" s="327" t="s">
        <v>937</v>
      </c>
      <c r="AC636" s="327" t="s">
        <v>937</v>
      </c>
      <c r="AD636" s="327" t="s">
        <v>937</v>
      </c>
      <c r="AE636" s="327" t="s">
        <v>937</v>
      </c>
      <c r="AF636" s="327" t="s">
        <v>937</v>
      </c>
      <c r="AG636" s="327" t="s">
        <v>937</v>
      </c>
      <c r="AH636" s="327" t="s">
        <v>937</v>
      </c>
      <c r="AI636" s="327" t="s">
        <v>937</v>
      </c>
      <c r="AJ636" s="327" t="s">
        <v>937</v>
      </c>
      <c r="AK636" s="44" t="s">
        <v>2543</v>
      </c>
      <c r="AL636" s="392" t="s">
        <v>9336</v>
      </c>
      <c r="AM636" s="392" t="s">
        <v>9337</v>
      </c>
      <c r="AN636" s="392" t="s">
        <v>5211</v>
      </c>
      <c r="AO636" s="334" t="s">
        <v>8270</v>
      </c>
      <c r="AP636" s="44" t="s">
        <v>4234</v>
      </c>
      <c r="AQ636" s="44" t="s">
        <v>8346</v>
      </c>
      <c r="AR636" s="44" t="s">
        <v>9338</v>
      </c>
      <c r="AS636" s="44" t="s">
        <v>8351</v>
      </c>
      <c r="AT636" s="44" t="s">
        <v>1153</v>
      </c>
      <c r="AU636" s="44" t="s">
        <v>4921</v>
      </c>
      <c r="AV636" s="44" t="s">
        <v>1153</v>
      </c>
      <c r="AW636" s="44" t="s">
        <v>4921</v>
      </c>
      <c r="AX636" s="44" t="s">
        <v>1153</v>
      </c>
      <c r="AY636" s="44" t="s">
        <v>4921</v>
      </c>
      <c r="AZ636" s="345" t="s">
        <v>781</v>
      </c>
      <c r="BA636" s="336">
        <v>44664</v>
      </c>
      <c r="BB636" s="269" t="s">
        <v>903</v>
      </c>
      <c r="BC636" s="356"/>
      <c r="BD636" s="357"/>
      <c r="BE636" s="357"/>
      <c r="BF636" s="357"/>
      <c r="BG636" s="357"/>
      <c r="BH636" s="141" t="s">
        <v>956</v>
      </c>
      <c r="BI636" s="356"/>
      <c r="BJ636" s="356"/>
      <c r="BO636" s="253" t="s">
        <v>5495</v>
      </c>
      <c r="BP636" s="419" t="s">
        <v>5496</v>
      </c>
      <c r="BQ636" s="419" t="s">
        <v>5499</v>
      </c>
      <c r="BR636" s="419"/>
    </row>
    <row r="637" spans="1:70" s="298" customFormat="1" ht="90" hidden="1" customHeight="1">
      <c r="A637" s="268" t="s">
        <v>2526</v>
      </c>
      <c r="B637" s="271" t="s">
        <v>2542</v>
      </c>
      <c r="C637" s="283">
        <v>44183</v>
      </c>
      <c r="D637" s="336" t="s">
        <v>4308</v>
      </c>
      <c r="E637" s="268" t="s">
        <v>1026</v>
      </c>
      <c r="F637" s="322" t="s">
        <v>8352</v>
      </c>
      <c r="G637" s="271" t="s">
        <v>2473</v>
      </c>
      <c r="H637" s="271" t="s">
        <v>2474</v>
      </c>
      <c r="I637" s="271" t="s">
        <v>2475</v>
      </c>
      <c r="J637" s="469" t="s">
        <v>2476</v>
      </c>
      <c r="K637" s="267">
        <v>1</v>
      </c>
      <c r="L637" s="837">
        <v>44228</v>
      </c>
      <c r="M637" s="837">
        <v>44418</v>
      </c>
      <c r="N637" s="275">
        <f t="shared" si="19"/>
        <v>28</v>
      </c>
      <c r="O637" s="346">
        <v>0</v>
      </c>
      <c r="P637" s="253" t="s">
        <v>15</v>
      </c>
      <c r="Q637" s="253" t="s">
        <v>2547</v>
      </c>
      <c r="R637" s="44" t="s">
        <v>8338</v>
      </c>
      <c r="S637" s="387">
        <f t="shared" si="18"/>
        <v>331</v>
      </c>
      <c r="T637" s="327"/>
      <c r="U637" s="327"/>
      <c r="V637" s="327" t="s">
        <v>937</v>
      </c>
      <c r="W637" s="327" t="s">
        <v>937</v>
      </c>
      <c r="X637" s="327" t="s">
        <v>937</v>
      </c>
      <c r="Y637" s="327" t="s">
        <v>937</v>
      </c>
      <c r="Z637" s="327" t="s">
        <v>937</v>
      </c>
      <c r="AA637" s="327" t="s">
        <v>937</v>
      </c>
      <c r="AB637" s="327" t="s">
        <v>937</v>
      </c>
      <c r="AC637" s="327" t="s">
        <v>937</v>
      </c>
      <c r="AD637" s="327" t="s">
        <v>937</v>
      </c>
      <c r="AE637" s="327" t="s">
        <v>937</v>
      </c>
      <c r="AF637" s="327" t="s">
        <v>937</v>
      </c>
      <c r="AG637" s="327" t="s">
        <v>937</v>
      </c>
      <c r="AH637" s="327" t="s">
        <v>937</v>
      </c>
      <c r="AI637" s="327" t="s">
        <v>937</v>
      </c>
      <c r="AJ637" s="327" t="s">
        <v>937</v>
      </c>
      <c r="AK637" s="44" t="s">
        <v>2543</v>
      </c>
      <c r="AL637" s="44" t="s">
        <v>9339</v>
      </c>
      <c r="AM637" s="44" t="s">
        <v>9340</v>
      </c>
      <c r="AN637" s="392" t="s">
        <v>9331</v>
      </c>
      <c r="AO637" s="435" t="s">
        <v>9341</v>
      </c>
      <c r="AP637" s="44" t="s">
        <v>1153</v>
      </c>
      <c r="AQ637" s="44" t="s">
        <v>8339</v>
      </c>
      <c r="AR637" s="44" t="s">
        <v>1153</v>
      </c>
      <c r="AS637" s="44" t="s">
        <v>4305</v>
      </c>
      <c r="AT637" s="44" t="s">
        <v>1153</v>
      </c>
      <c r="AU637" s="44" t="s">
        <v>4305</v>
      </c>
      <c r="AV637" s="44" t="s">
        <v>1153</v>
      </c>
      <c r="AW637" s="44" t="s">
        <v>4305</v>
      </c>
      <c r="AX637" s="44" t="s">
        <v>1153</v>
      </c>
      <c r="AY637" s="44" t="s">
        <v>4305</v>
      </c>
      <c r="AZ637" s="345" t="s">
        <v>1330</v>
      </c>
      <c r="BA637" s="336">
        <v>44529</v>
      </c>
      <c r="BB637" s="269" t="s">
        <v>1810</v>
      </c>
      <c r="BC637" s="336">
        <v>44529</v>
      </c>
      <c r="BD637" s="301" t="s">
        <v>4146</v>
      </c>
      <c r="BE637" s="332" t="s">
        <v>5207</v>
      </c>
      <c r="BF637" s="332" t="s">
        <v>1153</v>
      </c>
      <c r="BG637" s="332" t="s">
        <v>1153</v>
      </c>
      <c r="BH637" s="280" t="s">
        <v>4388</v>
      </c>
      <c r="BI637" s="340" t="s">
        <v>1153</v>
      </c>
      <c r="BJ637" s="340" t="s">
        <v>2526</v>
      </c>
      <c r="BO637" s="253" t="s">
        <v>5495</v>
      </c>
      <c r="BP637" s="419" t="s">
        <v>5496</v>
      </c>
      <c r="BQ637" s="468" t="s">
        <v>5500</v>
      </c>
      <c r="BR637" s="468"/>
    </row>
    <row r="638" spans="1:70" s="298" customFormat="1" ht="90" hidden="1" customHeight="1">
      <c r="A638" s="268" t="s">
        <v>2526</v>
      </c>
      <c r="B638" s="271" t="s">
        <v>2542</v>
      </c>
      <c r="C638" s="283">
        <v>44183</v>
      </c>
      <c r="D638" s="336" t="s">
        <v>4308</v>
      </c>
      <c r="E638" s="268" t="s">
        <v>1026</v>
      </c>
      <c r="F638" s="322" t="s">
        <v>8352</v>
      </c>
      <c r="G638" s="271" t="s">
        <v>2473</v>
      </c>
      <c r="H638" s="271" t="s">
        <v>2474</v>
      </c>
      <c r="I638" s="271" t="s">
        <v>2475</v>
      </c>
      <c r="J638" s="469" t="s">
        <v>2476</v>
      </c>
      <c r="K638" s="267">
        <v>1</v>
      </c>
      <c r="L638" s="837">
        <v>44228</v>
      </c>
      <c r="M638" s="827">
        <v>44651</v>
      </c>
      <c r="N638" s="275">
        <f t="shared" si="19"/>
        <v>9</v>
      </c>
      <c r="O638" s="343">
        <v>1</v>
      </c>
      <c r="P638" s="253" t="s">
        <v>15</v>
      </c>
      <c r="Q638" s="253" t="s">
        <v>2547</v>
      </c>
      <c r="R638" s="44" t="s">
        <v>8353</v>
      </c>
      <c r="S638" s="387">
        <f t="shared" si="18"/>
        <v>195</v>
      </c>
      <c r="T638" s="327"/>
      <c r="U638" s="327"/>
      <c r="V638" s="327" t="s">
        <v>937</v>
      </c>
      <c r="W638" s="327" t="s">
        <v>937</v>
      </c>
      <c r="X638" s="327" t="s">
        <v>937</v>
      </c>
      <c r="Y638" s="327" t="s">
        <v>937</v>
      </c>
      <c r="Z638" s="327" t="s">
        <v>937</v>
      </c>
      <c r="AA638" s="327" t="s">
        <v>937</v>
      </c>
      <c r="AB638" s="327" t="s">
        <v>937</v>
      </c>
      <c r="AC638" s="327" t="s">
        <v>937</v>
      </c>
      <c r="AD638" s="327" t="s">
        <v>937</v>
      </c>
      <c r="AE638" s="327" t="s">
        <v>937</v>
      </c>
      <c r="AF638" s="327" t="s">
        <v>937</v>
      </c>
      <c r="AG638" s="327" t="s">
        <v>937</v>
      </c>
      <c r="AH638" s="327" t="s">
        <v>937</v>
      </c>
      <c r="AI638" s="327" t="s">
        <v>937</v>
      </c>
      <c r="AJ638" s="327" t="s">
        <v>937</v>
      </c>
      <c r="AK638" s="44" t="s">
        <v>2543</v>
      </c>
      <c r="AL638" s="44" t="s">
        <v>9339</v>
      </c>
      <c r="AM638" s="44" t="s">
        <v>9340</v>
      </c>
      <c r="AN638" s="392" t="s">
        <v>9331</v>
      </c>
      <c r="AO638" s="435" t="s">
        <v>9341</v>
      </c>
      <c r="AP638" s="44" t="s">
        <v>4235</v>
      </c>
      <c r="AQ638" s="44" t="s">
        <v>8354</v>
      </c>
      <c r="AR638" s="44" t="s">
        <v>4352</v>
      </c>
      <c r="AS638" s="44" t="s">
        <v>8355</v>
      </c>
      <c r="AT638" s="44" t="s">
        <v>1153</v>
      </c>
      <c r="AU638" s="44" t="s">
        <v>4921</v>
      </c>
      <c r="AV638" s="44" t="s">
        <v>1153</v>
      </c>
      <c r="AW638" s="44" t="s">
        <v>4921</v>
      </c>
      <c r="AX638" s="44" t="s">
        <v>1153</v>
      </c>
      <c r="AY638" s="44" t="s">
        <v>4921</v>
      </c>
      <c r="AZ638" s="345" t="s">
        <v>781</v>
      </c>
      <c r="BA638" s="336">
        <v>44663</v>
      </c>
      <c r="BB638" s="269" t="s">
        <v>903</v>
      </c>
      <c r="BC638" s="356"/>
      <c r="BD638" s="357"/>
      <c r="BE638" s="357"/>
      <c r="BF638" s="357"/>
      <c r="BG638" s="357"/>
      <c r="BH638" s="141" t="s">
        <v>956</v>
      </c>
      <c r="BI638" s="356"/>
      <c r="BJ638" s="356"/>
      <c r="BO638" s="253" t="s">
        <v>5495</v>
      </c>
      <c r="BP638" s="419" t="s">
        <v>5496</v>
      </c>
      <c r="BQ638" s="468" t="s">
        <v>5500</v>
      </c>
      <c r="BR638" s="468"/>
    </row>
    <row r="639" spans="1:70" s="298" customFormat="1" ht="90" hidden="1" customHeight="1">
      <c r="A639" s="268" t="s">
        <v>2527</v>
      </c>
      <c r="B639" s="271" t="s">
        <v>2542</v>
      </c>
      <c r="C639" s="283">
        <v>44183</v>
      </c>
      <c r="D639" s="336" t="s">
        <v>4308</v>
      </c>
      <c r="E639" s="268" t="s">
        <v>1026</v>
      </c>
      <c r="F639" s="322" t="s">
        <v>8352</v>
      </c>
      <c r="G639" s="271" t="s">
        <v>2473</v>
      </c>
      <c r="H639" s="271" t="s">
        <v>2474</v>
      </c>
      <c r="I639" s="271" t="s">
        <v>2477</v>
      </c>
      <c r="J639" s="469" t="s">
        <v>2478</v>
      </c>
      <c r="K639" s="267">
        <v>1</v>
      </c>
      <c r="L639" s="837">
        <v>44419</v>
      </c>
      <c r="M639" s="837">
        <v>44530</v>
      </c>
      <c r="N639" s="275">
        <f t="shared" si="19"/>
        <v>16</v>
      </c>
      <c r="O639" s="346">
        <v>0</v>
      </c>
      <c r="P639" s="253" t="s">
        <v>15</v>
      </c>
      <c r="Q639" s="253"/>
      <c r="R639" s="44" t="s">
        <v>8338</v>
      </c>
      <c r="S639" s="387">
        <f t="shared" si="18"/>
        <v>331</v>
      </c>
      <c r="T639" s="327"/>
      <c r="U639" s="327"/>
      <c r="V639" s="327" t="s">
        <v>937</v>
      </c>
      <c r="W639" s="327" t="s">
        <v>937</v>
      </c>
      <c r="X639" s="327" t="s">
        <v>937</v>
      </c>
      <c r="Y639" s="327" t="s">
        <v>937</v>
      </c>
      <c r="Z639" s="327" t="s">
        <v>937</v>
      </c>
      <c r="AA639" s="327" t="s">
        <v>937</v>
      </c>
      <c r="AB639" s="327" t="s">
        <v>937</v>
      </c>
      <c r="AC639" s="327" t="s">
        <v>937</v>
      </c>
      <c r="AD639" s="327" t="s">
        <v>937</v>
      </c>
      <c r="AE639" s="327" t="s">
        <v>937</v>
      </c>
      <c r="AF639" s="327" t="s">
        <v>937</v>
      </c>
      <c r="AG639" s="327" t="s">
        <v>937</v>
      </c>
      <c r="AH639" s="327" t="s">
        <v>937</v>
      </c>
      <c r="AI639" s="327" t="s">
        <v>937</v>
      </c>
      <c r="AJ639" s="327" t="s">
        <v>937</v>
      </c>
      <c r="AK639" s="44" t="s">
        <v>2543</v>
      </c>
      <c r="AL639" s="44" t="s">
        <v>9342</v>
      </c>
      <c r="AM639" s="44" t="s">
        <v>9343</v>
      </c>
      <c r="AN639" s="44" t="s">
        <v>5211</v>
      </c>
      <c r="AO639" s="334" t="s">
        <v>8343</v>
      </c>
      <c r="AP639" s="44" t="s">
        <v>1153</v>
      </c>
      <c r="AQ639" s="44" t="s">
        <v>8344</v>
      </c>
      <c r="AR639" s="44" t="s">
        <v>1153</v>
      </c>
      <c r="AS639" s="44" t="s">
        <v>4305</v>
      </c>
      <c r="AT639" s="44" t="s">
        <v>1153</v>
      </c>
      <c r="AU639" s="44" t="s">
        <v>4305</v>
      </c>
      <c r="AV639" s="44" t="s">
        <v>1153</v>
      </c>
      <c r="AW639" s="44" t="s">
        <v>4305</v>
      </c>
      <c r="AX639" s="44" t="s">
        <v>1153</v>
      </c>
      <c r="AY639" s="44" t="s">
        <v>4305</v>
      </c>
      <c r="AZ639" s="345" t="s">
        <v>1330</v>
      </c>
      <c r="BA639" s="336">
        <v>44529</v>
      </c>
      <c r="BB639" s="269" t="s">
        <v>1810</v>
      </c>
      <c r="BC639" s="336">
        <v>44529</v>
      </c>
      <c r="BD639" s="301" t="s">
        <v>4182</v>
      </c>
      <c r="BE639" s="332" t="s">
        <v>5207</v>
      </c>
      <c r="BF639" s="332" t="s">
        <v>1153</v>
      </c>
      <c r="BG639" s="332" t="s">
        <v>1153</v>
      </c>
      <c r="BH639" s="280" t="s">
        <v>4388</v>
      </c>
      <c r="BI639" s="340" t="s">
        <v>1153</v>
      </c>
      <c r="BJ639" s="340" t="s">
        <v>2527</v>
      </c>
      <c r="BO639" s="253" t="s">
        <v>5495</v>
      </c>
      <c r="BP639" s="419" t="s">
        <v>5496</v>
      </c>
      <c r="BQ639" s="468" t="s">
        <v>5500</v>
      </c>
      <c r="BR639" s="419"/>
    </row>
    <row r="640" spans="1:70" s="298" customFormat="1" ht="90" hidden="1" customHeight="1">
      <c r="A640" s="268" t="s">
        <v>2527</v>
      </c>
      <c r="B640" s="271" t="s">
        <v>2542</v>
      </c>
      <c r="C640" s="283">
        <v>44183</v>
      </c>
      <c r="D640" s="336" t="s">
        <v>4308</v>
      </c>
      <c r="E640" s="268" t="s">
        <v>1026</v>
      </c>
      <c r="F640" s="322" t="s">
        <v>8352</v>
      </c>
      <c r="G640" s="271" t="s">
        <v>2473</v>
      </c>
      <c r="H640" s="271" t="s">
        <v>2474</v>
      </c>
      <c r="I640" s="271" t="s">
        <v>2477</v>
      </c>
      <c r="J640" s="469" t="s">
        <v>2478</v>
      </c>
      <c r="K640" s="267">
        <v>1</v>
      </c>
      <c r="L640" s="837">
        <v>44419</v>
      </c>
      <c r="M640" s="837">
        <v>44651</v>
      </c>
      <c r="N640" s="275">
        <f t="shared" si="19"/>
        <v>34</v>
      </c>
      <c r="O640" s="343">
        <v>1</v>
      </c>
      <c r="P640" s="253" t="s">
        <v>15</v>
      </c>
      <c r="Q640" s="253"/>
      <c r="R640" s="44" t="s">
        <v>8356</v>
      </c>
      <c r="S640" s="387">
        <f t="shared" si="18"/>
        <v>230</v>
      </c>
      <c r="T640" s="327"/>
      <c r="U640" s="327"/>
      <c r="V640" s="327" t="s">
        <v>937</v>
      </c>
      <c r="W640" s="327" t="s">
        <v>937</v>
      </c>
      <c r="X640" s="327" t="s">
        <v>937</v>
      </c>
      <c r="Y640" s="327" t="s">
        <v>937</v>
      </c>
      <c r="Z640" s="327" t="s">
        <v>937</v>
      </c>
      <c r="AA640" s="327" t="s">
        <v>937</v>
      </c>
      <c r="AB640" s="327" t="s">
        <v>937</v>
      </c>
      <c r="AC640" s="327" t="s">
        <v>937</v>
      </c>
      <c r="AD640" s="327" t="s">
        <v>937</v>
      </c>
      <c r="AE640" s="327" t="s">
        <v>937</v>
      </c>
      <c r="AF640" s="327" t="s">
        <v>937</v>
      </c>
      <c r="AG640" s="327" t="s">
        <v>937</v>
      </c>
      <c r="AH640" s="327" t="s">
        <v>937</v>
      </c>
      <c r="AI640" s="327" t="s">
        <v>937</v>
      </c>
      <c r="AJ640" s="327" t="s">
        <v>937</v>
      </c>
      <c r="AK640" s="44" t="s">
        <v>2543</v>
      </c>
      <c r="AL640" s="44" t="s">
        <v>9342</v>
      </c>
      <c r="AM640" s="44" t="s">
        <v>9343</v>
      </c>
      <c r="AN640" s="44" t="s">
        <v>5211</v>
      </c>
      <c r="AO640" s="334" t="s">
        <v>8343</v>
      </c>
      <c r="AP640" s="44" t="s">
        <v>4236</v>
      </c>
      <c r="AQ640" s="44" t="s">
        <v>8346</v>
      </c>
      <c r="AR640" s="44" t="s">
        <v>4351</v>
      </c>
      <c r="AS640" s="44" t="s">
        <v>8357</v>
      </c>
      <c r="AT640" s="44" t="s">
        <v>1153</v>
      </c>
      <c r="AU640" s="44" t="s">
        <v>4921</v>
      </c>
      <c r="AV640" s="44" t="s">
        <v>1153</v>
      </c>
      <c r="AW640" s="44" t="s">
        <v>4921</v>
      </c>
      <c r="AX640" s="44" t="s">
        <v>1153</v>
      </c>
      <c r="AY640" s="44" t="s">
        <v>4921</v>
      </c>
      <c r="AZ640" s="345" t="s">
        <v>781</v>
      </c>
      <c r="BA640" s="336">
        <v>44663</v>
      </c>
      <c r="BB640" s="269" t="s">
        <v>903</v>
      </c>
      <c r="BC640" s="356"/>
      <c r="BD640" s="357"/>
      <c r="BE640" s="357"/>
      <c r="BF640" s="357"/>
      <c r="BG640" s="357"/>
      <c r="BH640" s="141" t="s">
        <v>956</v>
      </c>
      <c r="BI640" s="356"/>
      <c r="BJ640" s="356"/>
      <c r="BO640" s="253" t="s">
        <v>5495</v>
      </c>
      <c r="BP640" s="419" t="s">
        <v>5496</v>
      </c>
      <c r="BQ640" s="468" t="s">
        <v>5500</v>
      </c>
      <c r="BR640" s="419"/>
    </row>
    <row r="641" spans="1:70" s="298" customFormat="1" ht="90" hidden="1" customHeight="1">
      <c r="A641" s="268" t="s">
        <v>2528</v>
      </c>
      <c r="B641" s="271" t="s">
        <v>2542</v>
      </c>
      <c r="C641" s="283">
        <v>44183</v>
      </c>
      <c r="D641" s="336" t="s">
        <v>4308</v>
      </c>
      <c r="E641" s="268" t="s">
        <v>1029</v>
      </c>
      <c r="F641" s="322" t="s">
        <v>8358</v>
      </c>
      <c r="G641" s="271" t="s">
        <v>2479</v>
      </c>
      <c r="H641" s="271" t="s">
        <v>2480</v>
      </c>
      <c r="I641" s="271" t="s">
        <v>2481</v>
      </c>
      <c r="J641" s="469" t="s">
        <v>1246</v>
      </c>
      <c r="K641" s="267">
        <v>1</v>
      </c>
      <c r="L641" s="837">
        <v>44228</v>
      </c>
      <c r="M641" s="837">
        <v>44561</v>
      </c>
      <c r="N641" s="275">
        <f t="shared" si="19"/>
        <v>48</v>
      </c>
      <c r="O641" s="346">
        <v>0</v>
      </c>
      <c r="P641" s="253" t="s">
        <v>15</v>
      </c>
      <c r="Q641" s="253" t="s">
        <v>2548</v>
      </c>
      <c r="R641" s="44" t="s">
        <v>8338</v>
      </c>
      <c r="S641" s="387">
        <f t="shared" si="18"/>
        <v>331</v>
      </c>
      <c r="T641" s="327"/>
      <c r="U641" s="327"/>
      <c r="V641" s="327" t="s">
        <v>937</v>
      </c>
      <c r="W641" s="327" t="s">
        <v>937</v>
      </c>
      <c r="X641" s="327" t="s">
        <v>937</v>
      </c>
      <c r="Y641" s="327" t="s">
        <v>937</v>
      </c>
      <c r="Z641" s="327" t="s">
        <v>937</v>
      </c>
      <c r="AA641" s="327" t="s">
        <v>937</v>
      </c>
      <c r="AB641" s="327" t="s">
        <v>937</v>
      </c>
      <c r="AC641" s="327" t="s">
        <v>937</v>
      </c>
      <c r="AD641" s="327" t="s">
        <v>937</v>
      </c>
      <c r="AE641" s="327" t="s">
        <v>937</v>
      </c>
      <c r="AF641" s="327" t="s">
        <v>937</v>
      </c>
      <c r="AG641" s="327" t="s">
        <v>937</v>
      </c>
      <c r="AH641" s="327" t="s">
        <v>937</v>
      </c>
      <c r="AI641" s="327" t="s">
        <v>937</v>
      </c>
      <c r="AJ641" s="327" t="s">
        <v>937</v>
      </c>
      <c r="AK641" s="44" t="s">
        <v>2543</v>
      </c>
      <c r="AL641" s="44"/>
      <c r="AM641" s="44" t="s">
        <v>8359</v>
      </c>
      <c r="AN641" s="44" t="s">
        <v>9344</v>
      </c>
      <c r="AO641" s="44" t="s">
        <v>8360</v>
      </c>
      <c r="AP641" s="44" t="s">
        <v>1153</v>
      </c>
      <c r="AQ641" s="44" t="s">
        <v>8339</v>
      </c>
      <c r="AR641" s="44" t="s">
        <v>1153</v>
      </c>
      <c r="AS641" s="44" t="s">
        <v>4305</v>
      </c>
      <c r="AT641" s="44" t="s">
        <v>1153</v>
      </c>
      <c r="AU641" s="44" t="s">
        <v>4305</v>
      </c>
      <c r="AV641" s="44" t="s">
        <v>1153</v>
      </c>
      <c r="AW641" s="44" t="s">
        <v>4305</v>
      </c>
      <c r="AX641" s="44" t="s">
        <v>1153</v>
      </c>
      <c r="AY641" s="44" t="s">
        <v>4305</v>
      </c>
      <c r="AZ641" s="345" t="s">
        <v>1330</v>
      </c>
      <c r="BA641" s="336">
        <v>44529</v>
      </c>
      <c r="BB641" s="269" t="s">
        <v>1810</v>
      </c>
      <c r="BC641" s="336">
        <v>44529</v>
      </c>
      <c r="BD641" s="301" t="s">
        <v>4147</v>
      </c>
      <c r="BE641" s="332" t="s">
        <v>5207</v>
      </c>
      <c r="BF641" s="332" t="s">
        <v>1153</v>
      </c>
      <c r="BG641" s="332" t="s">
        <v>1153</v>
      </c>
      <c r="BH641" s="280" t="s">
        <v>4388</v>
      </c>
      <c r="BI641" s="340" t="s">
        <v>1153</v>
      </c>
      <c r="BJ641" s="340" t="s">
        <v>2528</v>
      </c>
      <c r="BO641" s="419" t="s">
        <v>5493</v>
      </c>
      <c r="BP641" s="419" t="s">
        <v>5494</v>
      </c>
      <c r="BQ641" s="468"/>
      <c r="BR641" s="468"/>
    </row>
    <row r="642" spans="1:70" s="298" customFormat="1" ht="90" hidden="1" customHeight="1">
      <c r="A642" s="268" t="s">
        <v>2528</v>
      </c>
      <c r="B642" s="271" t="s">
        <v>2542</v>
      </c>
      <c r="C642" s="283">
        <v>44183</v>
      </c>
      <c r="D642" s="336" t="s">
        <v>4308</v>
      </c>
      <c r="E642" s="268" t="s">
        <v>1029</v>
      </c>
      <c r="F642" s="322" t="s">
        <v>8358</v>
      </c>
      <c r="G642" s="271" t="s">
        <v>2479</v>
      </c>
      <c r="H642" s="271" t="s">
        <v>2480</v>
      </c>
      <c r="I642" s="271" t="s">
        <v>2481</v>
      </c>
      <c r="J642" s="469" t="s">
        <v>1246</v>
      </c>
      <c r="K642" s="267">
        <v>1</v>
      </c>
      <c r="L642" s="837">
        <v>44228</v>
      </c>
      <c r="M642" s="837">
        <v>44651</v>
      </c>
      <c r="N642" s="275">
        <f t="shared" si="19"/>
        <v>9</v>
      </c>
      <c r="O642" s="343">
        <v>1</v>
      </c>
      <c r="P642" s="253" t="s">
        <v>15</v>
      </c>
      <c r="Q642" s="253" t="s">
        <v>2548</v>
      </c>
      <c r="R642" s="44" t="s">
        <v>8361</v>
      </c>
      <c r="S642" s="387">
        <f t="shared" si="18"/>
        <v>274</v>
      </c>
      <c r="T642" s="327"/>
      <c r="U642" s="327"/>
      <c r="V642" s="327" t="s">
        <v>937</v>
      </c>
      <c r="W642" s="327" t="s">
        <v>937</v>
      </c>
      <c r="X642" s="327" t="s">
        <v>937</v>
      </c>
      <c r="Y642" s="327" t="s">
        <v>937</v>
      </c>
      <c r="Z642" s="327" t="s">
        <v>937</v>
      </c>
      <c r="AA642" s="327" t="s">
        <v>937</v>
      </c>
      <c r="AB642" s="327" t="s">
        <v>937</v>
      </c>
      <c r="AC642" s="327" t="s">
        <v>937</v>
      </c>
      <c r="AD642" s="327" t="s">
        <v>937</v>
      </c>
      <c r="AE642" s="327" t="s">
        <v>937</v>
      </c>
      <c r="AF642" s="327" t="s">
        <v>937</v>
      </c>
      <c r="AG642" s="327" t="s">
        <v>937</v>
      </c>
      <c r="AH642" s="327" t="s">
        <v>937</v>
      </c>
      <c r="AI642" s="327" t="s">
        <v>937</v>
      </c>
      <c r="AJ642" s="327" t="s">
        <v>937</v>
      </c>
      <c r="AK642" s="44" t="s">
        <v>2543</v>
      </c>
      <c r="AL642" s="44"/>
      <c r="AM642" s="44" t="s">
        <v>8359</v>
      </c>
      <c r="AN642" s="44" t="s">
        <v>9344</v>
      </c>
      <c r="AO642" s="44" t="s">
        <v>8360</v>
      </c>
      <c r="AP642" s="44" t="s">
        <v>4237</v>
      </c>
      <c r="AQ642" s="44" t="s">
        <v>8362</v>
      </c>
      <c r="AR642" s="44" t="s">
        <v>9345</v>
      </c>
      <c r="AS642" s="44" t="s">
        <v>8363</v>
      </c>
      <c r="AT642" s="44" t="s">
        <v>1153</v>
      </c>
      <c r="AU642" s="44" t="s">
        <v>4921</v>
      </c>
      <c r="AV642" s="44" t="s">
        <v>1153</v>
      </c>
      <c r="AW642" s="44" t="s">
        <v>4921</v>
      </c>
      <c r="AX642" s="44" t="s">
        <v>1153</v>
      </c>
      <c r="AY642" s="44" t="s">
        <v>4921</v>
      </c>
      <c r="AZ642" s="345" t="s">
        <v>781</v>
      </c>
      <c r="BA642" s="336">
        <v>44664</v>
      </c>
      <c r="BB642" s="269" t="s">
        <v>903</v>
      </c>
      <c r="BC642" s="356"/>
      <c r="BD642" s="357"/>
      <c r="BE642" s="357"/>
      <c r="BF642" s="357"/>
      <c r="BG642" s="357"/>
      <c r="BH642" s="141" t="s">
        <v>956</v>
      </c>
      <c r="BI642" s="356"/>
      <c r="BJ642" s="356"/>
      <c r="BO642" s="419" t="s">
        <v>5493</v>
      </c>
      <c r="BP642" s="419" t="s">
        <v>5494</v>
      </c>
      <c r="BQ642" s="468"/>
      <c r="BR642" s="468"/>
    </row>
    <row r="643" spans="1:70" s="298" customFormat="1" ht="90" hidden="1" customHeight="1">
      <c r="A643" s="268" t="s">
        <v>2529</v>
      </c>
      <c r="B643" s="271" t="s">
        <v>2542</v>
      </c>
      <c r="C643" s="283">
        <v>44183</v>
      </c>
      <c r="D643" s="336" t="s">
        <v>4308</v>
      </c>
      <c r="E643" s="268" t="s">
        <v>1029</v>
      </c>
      <c r="F643" s="322" t="s">
        <v>8358</v>
      </c>
      <c r="G643" s="271" t="s">
        <v>2479</v>
      </c>
      <c r="H643" s="271" t="s">
        <v>2480</v>
      </c>
      <c r="I643" s="271" t="s">
        <v>2482</v>
      </c>
      <c r="J643" s="469" t="s">
        <v>1246</v>
      </c>
      <c r="K643" s="267">
        <v>1</v>
      </c>
      <c r="L643" s="837">
        <v>44228</v>
      </c>
      <c r="M643" s="837">
        <v>44561</v>
      </c>
      <c r="N643" s="275">
        <f t="shared" si="19"/>
        <v>48</v>
      </c>
      <c r="O643" s="346">
        <v>0</v>
      </c>
      <c r="P643" s="253" t="s">
        <v>15</v>
      </c>
      <c r="Q643" s="253" t="s">
        <v>2544</v>
      </c>
      <c r="R643" s="44" t="s">
        <v>8338</v>
      </c>
      <c r="S643" s="387">
        <f t="shared" ref="S643:S706" si="20">LEN(R643)</f>
        <v>331</v>
      </c>
      <c r="T643" s="327"/>
      <c r="U643" s="327"/>
      <c r="V643" s="327" t="s">
        <v>937</v>
      </c>
      <c r="W643" s="327" t="s">
        <v>937</v>
      </c>
      <c r="X643" s="327" t="s">
        <v>937</v>
      </c>
      <c r="Y643" s="327" t="s">
        <v>937</v>
      </c>
      <c r="Z643" s="327" t="s">
        <v>937</v>
      </c>
      <c r="AA643" s="327" t="s">
        <v>937</v>
      </c>
      <c r="AB643" s="327" t="s">
        <v>937</v>
      </c>
      <c r="AC643" s="327" t="s">
        <v>937</v>
      </c>
      <c r="AD643" s="327" t="s">
        <v>937</v>
      </c>
      <c r="AE643" s="327" t="s">
        <v>937</v>
      </c>
      <c r="AF643" s="327" t="s">
        <v>937</v>
      </c>
      <c r="AG643" s="327" t="s">
        <v>937</v>
      </c>
      <c r="AH643" s="327" t="s">
        <v>937</v>
      </c>
      <c r="AI643" s="327" t="s">
        <v>937</v>
      </c>
      <c r="AJ643" s="327" t="s">
        <v>937</v>
      </c>
      <c r="AK643" s="44" t="s">
        <v>2543</v>
      </c>
      <c r="AL643" s="44"/>
      <c r="AM643" s="44" t="s">
        <v>8364</v>
      </c>
      <c r="AN643" s="44" t="s">
        <v>9344</v>
      </c>
      <c r="AO643" s="44" t="s">
        <v>8365</v>
      </c>
      <c r="AP643" s="44" t="s">
        <v>1153</v>
      </c>
      <c r="AQ643" s="44" t="s">
        <v>8344</v>
      </c>
      <c r="AR643" s="44" t="s">
        <v>1153</v>
      </c>
      <c r="AS643" s="44" t="s">
        <v>4305</v>
      </c>
      <c r="AT643" s="44" t="s">
        <v>1153</v>
      </c>
      <c r="AU643" s="44" t="s">
        <v>4305</v>
      </c>
      <c r="AV643" s="44" t="s">
        <v>1153</v>
      </c>
      <c r="AW643" s="44" t="s">
        <v>4305</v>
      </c>
      <c r="AX643" s="44" t="s">
        <v>1153</v>
      </c>
      <c r="AY643" s="44" t="s">
        <v>4305</v>
      </c>
      <c r="AZ643" s="345" t="s">
        <v>1330</v>
      </c>
      <c r="BA643" s="336">
        <v>44529</v>
      </c>
      <c r="BB643" s="269" t="s">
        <v>1810</v>
      </c>
      <c r="BC643" s="336">
        <v>44529</v>
      </c>
      <c r="BD643" s="301" t="s">
        <v>4182</v>
      </c>
      <c r="BE643" s="332" t="s">
        <v>5207</v>
      </c>
      <c r="BF643" s="332" t="s">
        <v>1153</v>
      </c>
      <c r="BG643" s="332" t="s">
        <v>1153</v>
      </c>
      <c r="BH643" s="280" t="s">
        <v>4388</v>
      </c>
      <c r="BI643" s="340" t="s">
        <v>1153</v>
      </c>
      <c r="BJ643" s="340" t="s">
        <v>2529</v>
      </c>
      <c r="BO643" s="419" t="s">
        <v>5493</v>
      </c>
      <c r="BP643" s="419" t="s">
        <v>5494</v>
      </c>
      <c r="BQ643" s="419"/>
      <c r="BR643" s="419"/>
    </row>
    <row r="644" spans="1:70" s="298" customFormat="1" ht="90" hidden="1" customHeight="1">
      <c r="A644" s="268" t="s">
        <v>2529</v>
      </c>
      <c r="B644" s="271" t="s">
        <v>2542</v>
      </c>
      <c r="C644" s="283">
        <v>44183</v>
      </c>
      <c r="D644" s="336" t="s">
        <v>4308</v>
      </c>
      <c r="E644" s="268" t="s">
        <v>1029</v>
      </c>
      <c r="F644" s="322" t="s">
        <v>8358</v>
      </c>
      <c r="G644" s="271" t="s">
        <v>2479</v>
      </c>
      <c r="H644" s="271" t="s">
        <v>2480</v>
      </c>
      <c r="I644" s="271" t="s">
        <v>2482</v>
      </c>
      <c r="J644" s="469" t="s">
        <v>1246</v>
      </c>
      <c r="K644" s="267">
        <v>1</v>
      </c>
      <c r="L644" s="837">
        <v>44228</v>
      </c>
      <c r="M644" s="837">
        <v>44651</v>
      </c>
      <c r="N644" s="275">
        <f t="shared" ref="N644:N707" si="21">+WEEKNUM(M644-L644)</f>
        <v>9</v>
      </c>
      <c r="O644" s="343">
        <v>1</v>
      </c>
      <c r="P644" s="253" t="s">
        <v>15</v>
      </c>
      <c r="Q644" s="253" t="s">
        <v>2544</v>
      </c>
      <c r="R644" s="44" t="s">
        <v>8366</v>
      </c>
      <c r="S644" s="387">
        <f t="shared" si="20"/>
        <v>226</v>
      </c>
      <c r="T644" s="327"/>
      <c r="U644" s="327"/>
      <c r="V644" s="327" t="s">
        <v>937</v>
      </c>
      <c r="W644" s="327" t="s">
        <v>937</v>
      </c>
      <c r="X644" s="327" t="s">
        <v>937</v>
      </c>
      <c r="Y644" s="327" t="s">
        <v>937</v>
      </c>
      <c r="Z644" s="327" t="s">
        <v>937</v>
      </c>
      <c r="AA644" s="327" t="s">
        <v>937</v>
      </c>
      <c r="AB644" s="327" t="s">
        <v>937</v>
      </c>
      <c r="AC644" s="327" t="s">
        <v>937</v>
      </c>
      <c r="AD644" s="327" t="s">
        <v>937</v>
      </c>
      <c r="AE644" s="327" t="s">
        <v>937</v>
      </c>
      <c r="AF644" s="327" t="s">
        <v>937</v>
      </c>
      <c r="AG644" s="327" t="s">
        <v>937</v>
      </c>
      <c r="AH644" s="327" t="s">
        <v>937</v>
      </c>
      <c r="AI644" s="327" t="s">
        <v>937</v>
      </c>
      <c r="AJ644" s="327" t="s">
        <v>937</v>
      </c>
      <c r="AK644" s="44" t="s">
        <v>2543</v>
      </c>
      <c r="AL644" s="44"/>
      <c r="AM644" s="44" t="s">
        <v>8364</v>
      </c>
      <c r="AN644" s="44" t="s">
        <v>9344</v>
      </c>
      <c r="AO644" s="44" t="s">
        <v>8365</v>
      </c>
      <c r="AP644" s="44" t="s">
        <v>4238</v>
      </c>
      <c r="AQ644" s="44" t="s">
        <v>8362</v>
      </c>
      <c r="AR644" s="44" t="s">
        <v>9346</v>
      </c>
      <c r="AS644" s="44" t="s">
        <v>8367</v>
      </c>
      <c r="AT644" s="44" t="s">
        <v>1153</v>
      </c>
      <c r="AU644" s="44" t="s">
        <v>4921</v>
      </c>
      <c r="AV644" s="44" t="s">
        <v>1153</v>
      </c>
      <c r="AW644" s="44" t="s">
        <v>4921</v>
      </c>
      <c r="AX644" s="44" t="s">
        <v>1153</v>
      </c>
      <c r="AY644" s="44" t="s">
        <v>4921</v>
      </c>
      <c r="AZ644" s="345" t="s">
        <v>781</v>
      </c>
      <c r="BA644" s="336">
        <v>44664</v>
      </c>
      <c r="BB644" s="269" t="s">
        <v>903</v>
      </c>
      <c r="BC644" s="356"/>
      <c r="BD644" s="357"/>
      <c r="BE644" s="357"/>
      <c r="BF644" s="357"/>
      <c r="BG644" s="357"/>
      <c r="BH644" s="141" t="s">
        <v>956</v>
      </c>
      <c r="BI644" s="356"/>
      <c r="BJ644" s="356"/>
      <c r="BO644" s="419" t="s">
        <v>5493</v>
      </c>
      <c r="BP644" s="419" t="s">
        <v>5494</v>
      </c>
      <c r="BQ644" s="419"/>
      <c r="BR644" s="419"/>
    </row>
    <row r="645" spans="1:70" s="298" customFormat="1" ht="90" hidden="1" customHeight="1">
      <c r="A645" s="342" t="s">
        <v>2530</v>
      </c>
      <c r="B645" s="253" t="s">
        <v>2542</v>
      </c>
      <c r="C645" s="336">
        <v>44183</v>
      </c>
      <c r="D645" s="336" t="s">
        <v>4308</v>
      </c>
      <c r="E645" s="268" t="s">
        <v>1030</v>
      </c>
      <c r="F645" s="322" t="s">
        <v>8368</v>
      </c>
      <c r="G645" s="271" t="s">
        <v>2483</v>
      </c>
      <c r="H645" s="271" t="s">
        <v>2484</v>
      </c>
      <c r="I645" s="271" t="s">
        <v>2485</v>
      </c>
      <c r="J645" s="469" t="s">
        <v>1246</v>
      </c>
      <c r="K645" s="267">
        <v>1</v>
      </c>
      <c r="L645" s="837">
        <v>44228</v>
      </c>
      <c r="M645" s="837">
        <v>44317</v>
      </c>
      <c r="N645" s="275">
        <f t="shared" si="21"/>
        <v>13</v>
      </c>
      <c r="O645" s="341">
        <v>1</v>
      </c>
      <c r="P645" s="253" t="s">
        <v>15</v>
      </c>
      <c r="Q645" s="253"/>
      <c r="R645" s="44" t="s">
        <v>8369</v>
      </c>
      <c r="S645" s="387">
        <f t="shared" si="20"/>
        <v>171</v>
      </c>
      <c r="T645" s="327"/>
      <c r="U645" s="327"/>
      <c r="V645" s="327" t="s">
        <v>937</v>
      </c>
      <c r="W645" s="327" t="s">
        <v>937</v>
      </c>
      <c r="X645" s="327" t="s">
        <v>937</v>
      </c>
      <c r="Y645" s="327" t="s">
        <v>937</v>
      </c>
      <c r="Z645" s="327" t="s">
        <v>937</v>
      </c>
      <c r="AA645" s="327" t="s">
        <v>937</v>
      </c>
      <c r="AB645" s="327" t="s">
        <v>937</v>
      </c>
      <c r="AC645" s="327" t="s">
        <v>937</v>
      </c>
      <c r="AD645" s="327" t="s">
        <v>937</v>
      </c>
      <c r="AE645" s="327" t="s">
        <v>937</v>
      </c>
      <c r="AF645" s="327" t="s">
        <v>937</v>
      </c>
      <c r="AG645" s="327" t="s">
        <v>937</v>
      </c>
      <c r="AH645" s="327" t="s">
        <v>937</v>
      </c>
      <c r="AI645" s="327" t="s">
        <v>937</v>
      </c>
      <c r="AJ645" s="327" t="s">
        <v>937</v>
      </c>
      <c r="AK645" s="44" t="s">
        <v>2543</v>
      </c>
      <c r="AL645" s="44" t="s">
        <v>2825</v>
      </c>
      <c r="AM645" s="44" t="s">
        <v>8370</v>
      </c>
      <c r="AN645" s="44" t="s">
        <v>2622</v>
      </c>
      <c r="AO645" s="44" t="s">
        <v>3802</v>
      </c>
      <c r="AP645" s="44" t="s">
        <v>1153</v>
      </c>
      <c r="AQ645" s="44" t="s">
        <v>3802</v>
      </c>
      <c r="AR645" s="44" t="s">
        <v>1153</v>
      </c>
      <c r="AS645" s="44" t="s">
        <v>3802</v>
      </c>
      <c r="AT645" s="44" t="s">
        <v>1153</v>
      </c>
      <c r="AU645" s="44" t="s">
        <v>3802</v>
      </c>
      <c r="AV645" s="44" t="s">
        <v>1153</v>
      </c>
      <c r="AW645" s="44" t="s">
        <v>3802</v>
      </c>
      <c r="AX645" s="44" t="s">
        <v>1153</v>
      </c>
      <c r="AY645" s="44" t="s">
        <v>3802</v>
      </c>
      <c r="AZ645" s="345" t="s">
        <v>781</v>
      </c>
      <c r="BA645" s="336">
        <v>44398</v>
      </c>
      <c r="BB645" s="269" t="s">
        <v>903</v>
      </c>
      <c r="BC645" s="340"/>
      <c r="BD645" s="297"/>
      <c r="BE645" s="297"/>
      <c r="BF645" s="297"/>
      <c r="BG645" s="297"/>
      <c r="BH645" s="141" t="s">
        <v>956</v>
      </c>
      <c r="BI645" s="340"/>
      <c r="BJ645" s="340"/>
      <c r="BO645" s="419" t="s">
        <v>5493</v>
      </c>
      <c r="BP645" s="419" t="s">
        <v>5501</v>
      </c>
      <c r="BQ645" s="419"/>
      <c r="BR645" s="419"/>
    </row>
    <row r="646" spans="1:70" s="298" customFormat="1" ht="90" hidden="1" customHeight="1">
      <c r="A646" s="342" t="s">
        <v>2531</v>
      </c>
      <c r="B646" s="253" t="s">
        <v>2542</v>
      </c>
      <c r="C646" s="336">
        <v>44183</v>
      </c>
      <c r="D646" s="336" t="s">
        <v>4308</v>
      </c>
      <c r="E646" s="268" t="s">
        <v>1031</v>
      </c>
      <c r="F646" s="322" t="s">
        <v>8371</v>
      </c>
      <c r="G646" s="271" t="s">
        <v>2486</v>
      </c>
      <c r="H646" s="271" t="s">
        <v>2487</v>
      </c>
      <c r="I646" s="271" t="s">
        <v>2488</v>
      </c>
      <c r="J646" s="294" t="s">
        <v>2489</v>
      </c>
      <c r="K646" s="448">
        <v>1</v>
      </c>
      <c r="L646" s="837">
        <v>44198</v>
      </c>
      <c r="M646" s="837">
        <v>44377</v>
      </c>
      <c r="N646" s="275">
        <f t="shared" si="21"/>
        <v>26</v>
      </c>
      <c r="O646" s="461">
        <v>1</v>
      </c>
      <c r="P646" s="253" t="s">
        <v>15</v>
      </c>
      <c r="Q646" s="253" t="s">
        <v>2547</v>
      </c>
      <c r="R646" s="44" t="s">
        <v>8372</v>
      </c>
      <c r="S646" s="387">
        <f t="shared" si="20"/>
        <v>388</v>
      </c>
      <c r="T646" s="327"/>
      <c r="U646" s="327"/>
      <c r="V646" s="327" t="s">
        <v>937</v>
      </c>
      <c r="W646" s="327" t="s">
        <v>937</v>
      </c>
      <c r="X646" s="327" t="s">
        <v>937</v>
      </c>
      <c r="Y646" s="327" t="s">
        <v>937</v>
      </c>
      <c r="Z646" s="327" t="s">
        <v>937</v>
      </c>
      <c r="AA646" s="327" t="s">
        <v>937</v>
      </c>
      <c r="AB646" s="327" t="s">
        <v>937</v>
      </c>
      <c r="AC646" s="327" t="s">
        <v>937</v>
      </c>
      <c r="AD646" s="327" t="s">
        <v>937</v>
      </c>
      <c r="AE646" s="327" t="s">
        <v>937</v>
      </c>
      <c r="AF646" s="327" t="s">
        <v>937</v>
      </c>
      <c r="AG646" s="327" t="s">
        <v>937</v>
      </c>
      <c r="AH646" s="327" t="s">
        <v>937</v>
      </c>
      <c r="AI646" s="327" t="s">
        <v>937</v>
      </c>
      <c r="AJ646" s="327" t="s">
        <v>937</v>
      </c>
      <c r="AK646" s="44" t="s">
        <v>2543</v>
      </c>
      <c r="AL646" s="44" t="s">
        <v>2826</v>
      </c>
      <c r="AM646" s="44" t="s">
        <v>8373</v>
      </c>
      <c r="AN646" s="44" t="s">
        <v>2622</v>
      </c>
      <c r="AO646" s="44" t="s">
        <v>3802</v>
      </c>
      <c r="AP646" s="44" t="s">
        <v>1153</v>
      </c>
      <c r="AQ646" s="44" t="s">
        <v>3802</v>
      </c>
      <c r="AR646" s="44" t="s">
        <v>1153</v>
      </c>
      <c r="AS646" s="44" t="s">
        <v>3802</v>
      </c>
      <c r="AT646" s="44" t="s">
        <v>1153</v>
      </c>
      <c r="AU646" s="44" t="s">
        <v>3802</v>
      </c>
      <c r="AV646" s="44" t="s">
        <v>1153</v>
      </c>
      <c r="AW646" s="44" t="s">
        <v>3802</v>
      </c>
      <c r="AX646" s="44" t="s">
        <v>1153</v>
      </c>
      <c r="AY646" s="44" t="s">
        <v>3802</v>
      </c>
      <c r="AZ646" s="345" t="s">
        <v>781</v>
      </c>
      <c r="BA646" s="336">
        <v>44397</v>
      </c>
      <c r="BB646" s="269" t="s">
        <v>903</v>
      </c>
      <c r="BC646" s="340"/>
      <c r="BD646" s="297"/>
      <c r="BE646" s="297"/>
      <c r="BF646" s="297"/>
      <c r="BG646" s="297"/>
      <c r="BH646" s="141" t="s">
        <v>956</v>
      </c>
      <c r="BI646" s="340"/>
      <c r="BJ646" s="340"/>
      <c r="BO646" s="419" t="s">
        <v>5493</v>
      </c>
      <c r="BP646" s="419" t="s">
        <v>5501</v>
      </c>
      <c r="BQ646" s="419"/>
      <c r="BR646" s="419"/>
    </row>
    <row r="647" spans="1:70" s="298" customFormat="1" ht="90" hidden="1" customHeight="1">
      <c r="A647" s="342" t="s">
        <v>2532</v>
      </c>
      <c r="B647" s="253" t="s">
        <v>2542</v>
      </c>
      <c r="C647" s="336">
        <v>44183</v>
      </c>
      <c r="D647" s="336" t="s">
        <v>4308</v>
      </c>
      <c r="E647" s="268" t="s">
        <v>1031</v>
      </c>
      <c r="F647" s="322" t="s">
        <v>8371</v>
      </c>
      <c r="G647" s="271" t="s">
        <v>2486</v>
      </c>
      <c r="H647" s="271" t="s">
        <v>2487</v>
      </c>
      <c r="I647" s="271" t="s">
        <v>2490</v>
      </c>
      <c r="J647" s="469" t="s">
        <v>2491</v>
      </c>
      <c r="K647" s="448">
        <v>1</v>
      </c>
      <c r="L647" s="837">
        <v>44198</v>
      </c>
      <c r="M647" s="837">
        <v>44377</v>
      </c>
      <c r="N647" s="275">
        <f t="shared" si="21"/>
        <v>26</v>
      </c>
      <c r="O647" s="461">
        <v>1</v>
      </c>
      <c r="P647" s="253" t="s">
        <v>15</v>
      </c>
      <c r="Q647" s="253" t="s">
        <v>2547</v>
      </c>
      <c r="R647" s="44" t="s">
        <v>8374</v>
      </c>
      <c r="S647" s="387">
        <f t="shared" si="20"/>
        <v>228</v>
      </c>
      <c r="T647" s="327"/>
      <c r="U647" s="327"/>
      <c r="V647" s="327" t="s">
        <v>937</v>
      </c>
      <c r="W647" s="327" t="s">
        <v>937</v>
      </c>
      <c r="X647" s="327" t="s">
        <v>937</v>
      </c>
      <c r="Y647" s="327" t="s">
        <v>937</v>
      </c>
      <c r="Z647" s="327" t="s">
        <v>937</v>
      </c>
      <c r="AA647" s="327" t="s">
        <v>937</v>
      </c>
      <c r="AB647" s="327" t="s">
        <v>937</v>
      </c>
      <c r="AC647" s="327" t="s">
        <v>937</v>
      </c>
      <c r="AD647" s="327" t="s">
        <v>937</v>
      </c>
      <c r="AE647" s="327" t="s">
        <v>937</v>
      </c>
      <c r="AF647" s="327" t="s">
        <v>937</v>
      </c>
      <c r="AG647" s="327" t="s">
        <v>937</v>
      </c>
      <c r="AH647" s="327" t="s">
        <v>937</v>
      </c>
      <c r="AI647" s="327" t="s">
        <v>937</v>
      </c>
      <c r="AJ647" s="327" t="s">
        <v>937</v>
      </c>
      <c r="AK647" s="44" t="s">
        <v>2543</v>
      </c>
      <c r="AL647" s="44" t="s">
        <v>2827</v>
      </c>
      <c r="AM647" s="44" t="s">
        <v>9347</v>
      </c>
      <c r="AN647" s="44" t="s">
        <v>2622</v>
      </c>
      <c r="AO647" s="44" t="s">
        <v>3802</v>
      </c>
      <c r="AP647" s="44" t="s">
        <v>1153</v>
      </c>
      <c r="AQ647" s="44" t="s">
        <v>3802</v>
      </c>
      <c r="AR647" s="44" t="s">
        <v>1153</v>
      </c>
      <c r="AS647" s="44" t="s">
        <v>3802</v>
      </c>
      <c r="AT647" s="44" t="s">
        <v>1153</v>
      </c>
      <c r="AU647" s="44" t="s">
        <v>3802</v>
      </c>
      <c r="AV647" s="44" t="s">
        <v>1153</v>
      </c>
      <c r="AW647" s="44" t="s">
        <v>3802</v>
      </c>
      <c r="AX647" s="44" t="s">
        <v>1153</v>
      </c>
      <c r="AY647" s="44" t="s">
        <v>3802</v>
      </c>
      <c r="AZ647" s="345" t="s">
        <v>781</v>
      </c>
      <c r="BA647" s="336">
        <v>44397</v>
      </c>
      <c r="BB647" s="269" t="s">
        <v>903</v>
      </c>
      <c r="BC647" s="340"/>
      <c r="BD647" s="297"/>
      <c r="BE647" s="297"/>
      <c r="BF647" s="297"/>
      <c r="BG647" s="297"/>
      <c r="BH647" s="141" t="s">
        <v>956</v>
      </c>
      <c r="BI647" s="340"/>
      <c r="BJ647" s="340"/>
      <c r="BO647" s="419" t="s">
        <v>5493</v>
      </c>
      <c r="BP647" s="419" t="s">
        <v>5501</v>
      </c>
      <c r="BQ647" s="419"/>
      <c r="BR647" s="419"/>
    </row>
    <row r="648" spans="1:70" s="298" customFormat="1" ht="90" hidden="1" customHeight="1">
      <c r="A648" s="268" t="s">
        <v>2533</v>
      </c>
      <c r="B648" s="271" t="s">
        <v>2542</v>
      </c>
      <c r="C648" s="283">
        <v>44183</v>
      </c>
      <c r="D648" s="336" t="s">
        <v>4308</v>
      </c>
      <c r="E648" s="268" t="s">
        <v>1032</v>
      </c>
      <c r="F648" s="322" t="s">
        <v>8375</v>
      </c>
      <c r="G648" s="271" t="s">
        <v>2492</v>
      </c>
      <c r="H648" s="271" t="s">
        <v>2493</v>
      </c>
      <c r="I648" s="271" t="s">
        <v>2494</v>
      </c>
      <c r="J648" s="469" t="s">
        <v>2374</v>
      </c>
      <c r="K648" s="359">
        <v>2</v>
      </c>
      <c r="L648" s="837">
        <v>44228</v>
      </c>
      <c r="M648" s="837">
        <v>44560</v>
      </c>
      <c r="N648" s="275">
        <f t="shared" si="21"/>
        <v>48</v>
      </c>
      <c r="O648" s="343">
        <v>2</v>
      </c>
      <c r="P648" s="253" t="s">
        <v>758</v>
      </c>
      <c r="Q648" s="253" t="s">
        <v>2208</v>
      </c>
      <c r="R648" s="44" t="s">
        <v>8376</v>
      </c>
      <c r="S648" s="387">
        <f t="shared" si="20"/>
        <v>331</v>
      </c>
      <c r="T648" s="327"/>
      <c r="U648" s="327"/>
      <c r="V648" s="327" t="s">
        <v>937</v>
      </c>
      <c r="W648" s="327" t="s">
        <v>937</v>
      </c>
      <c r="X648" s="327" t="s">
        <v>937</v>
      </c>
      <c r="Y648" s="327" t="s">
        <v>937</v>
      </c>
      <c r="Z648" s="327" t="s">
        <v>937</v>
      </c>
      <c r="AA648" s="327" t="s">
        <v>937</v>
      </c>
      <c r="AB648" s="327" t="s">
        <v>937</v>
      </c>
      <c r="AC648" s="327" t="s">
        <v>937</v>
      </c>
      <c r="AD648" s="327" t="s">
        <v>937</v>
      </c>
      <c r="AE648" s="327" t="s">
        <v>937</v>
      </c>
      <c r="AF648" s="327" t="s">
        <v>937</v>
      </c>
      <c r="AG648" s="327" t="s">
        <v>937</v>
      </c>
      <c r="AH648" s="327" t="s">
        <v>937</v>
      </c>
      <c r="AI648" s="327" t="s">
        <v>937</v>
      </c>
      <c r="AJ648" s="327" t="s">
        <v>937</v>
      </c>
      <c r="AK648" s="44" t="s">
        <v>2543</v>
      </c>
      <c r="AL648" s="334" t="s">
        <v>7441</v>
      </c>
      <c r="AM648" s="44" t="s">
        <v>8377</v>
      </c>
      <c r="AN648" s="44" t="s">
        <v>8378</v>
      </c>
      <c r="AO648" s="44" t="s">
        <v>8379</v>
      </c>
      <c r="AP648" s="44" t="s">
        <v>1153</v>
      </c>
      <c r="AQ648" s="44" t="s">
        <v>4300</v>
      </c>
      <c r="AR648" s="44" t="s">
        <v>1153</v>
      </c>
      <c r="AS648" s="44" t="s">
        <v>4300</v>
      </c>
      <c r="AT648" s="44" t="s">
        <v>1153</v>
      </c>
      <c r="AU648" s="44" t="s">
        <v>4300</v>
      </c>
      <c r="AV648" s="44" t="s">
        <v>1153</v>
      </c>
      <c r="AW648" s="44" t="s">
        <v>4300</v>
      </c>
      <c r="AX648" s="44" t="s">
        <v>1153</v>
      </c>
      <c r="AY648" s="44" t="s">
        <v>4300</v>
      </c>
      <c r="AZ648" s="345" t="s">
        <v>3069</v>
      </c>
      <c r="BA648" s="336">
        <v>44481</v>
      </c>
      <c r="BB648" s="269" t="s">
        <v>903</v>
      </c>
      <c r="BC648" s="340"/>
      <c r="BD648" s="297"/>
      <c r="BE648" s="297"/>
      <c r="BF648" s="297"/>
      <c r="BG648" s="297"/>
      <c r="BH648" s="141" t="s">
        <v>956</v>
      </c>
      <c r="BI648" s="340"/>
      <c r="BJ648" s="340"/>
      <c r="BO648" s="253" t="s">
        <v>5358</v>
      </c>
      <c r="BP648" s="402" t="s">
        <v>5359</v>
      </c>
      <c r="BQ648" s="419"/>
      <c r="BR648" s="419"/>
    </row>
    <row r="649" spans="1:70" s="298" customFormat="1" ht="90" hidden="1" customHeight="1">
      <c r="A649" s="268" t="s">
        <v>2534</v>
      </c>
      <c r="B649" s="271" t="s">
        <v>2542</v>
      </c>
      <c r="C649" s="283">
        <v>44183</v>
      </c>
      <c r="D649" s="336" t="s">
        <v>4308</v>
      </c>
      <c r="E649" s="268" t="s">
        <v>1033</v>
      </c>
      <c r="F649" s="322" t="s">
        <v>8380</v>
      </c>
      <c r="G649" s="271" t="s">
        <v>2803</v>
      </c>
      <c r="H649" s="271" t="s">
        <v>4289</v>
      </c>
      <c r="I649" s="271" t="s">
        <v>4288</v>
      </c>
      <c r="J649" s="469" t="s">
        <v>778</v>
      </c>
      <c r="K649" s="359">
        <v>2</v>
      </c>
      <c r="L649" s="837">
        <v>44228</v>
      </c>
      <c r="M649" s="837">
        <v>44530</v>
      </c>
      <c r="N649" s="275">
        <f t="shared" si="21"/>
        <v>44</v>
      </c>
      <c r="O649" s="343">
        <v>2</v>
      </c>
      <c r="P649" s="253" t="s">
        <v>2761</v>
      </c>
      <c r="Q649" s="253"/>
      <c r="R649" s="44" t="s">
        <v>8381</v>
      </c>
      <c r="S649" s="387">
        <f t="shared" si="20"/>
        <v>258</v>
      </c>
      <c r="T649" s="327"/>
      <c r="U649" s="327"/>
      <c r="V649" s="327" t="s">
        <v>937</v>
      </c>
      <c r="W649" s="327" t="s">
        <v>937</v>
      </c>
      <c r="X649" s="327" t="s">
        <v>937</v>
      </c>
      <c r="Y649" s="327" t="s">
        <v>937</v>
      </c>
      <c r="Z649" s="327" t="s">
        <v>937</v>
      </c>
      <c r="AA649" s="327" t="s">
        <v>937</v>
      </c>
      <c r="AB649" s="327" t="s">
        <v>937</v>
      </c>
      <c r="AC649" s="327" t="s">
        <v>937</v>
      </c>
      <c r="AD649" s="327" t="s">
        <v>937</v>
      </c>
      <c r="AE649" s="327" t="s">
        <v>937</v>
      </c>
      <c r="AF649" s="327" t="s">
        <v>937</v>
      </c>
      <c r="AG649" s="327" t="s">
        <v>937</v>
      </c>
      <c r="AH649" s="327" t="s">
        <v>937</v>
      </c>
      <c r="AI649" s="327" t="s">
        <v>937</v>
      </c>
      <c r="AJ649" s="327" t="s">
        <v>937</v>
      </c>
      <c r="AK649" s="44" t="s">
        <v>2543</v>
      </c>
      <c r="AL649" s="44" t="s">
        <v>9348</v>
      </c>
      <c r="AM649" s="44" t="s">
        <v>8382</v>
      </c>
      <c r="AN649" s="44"/>
      <c r="AO649" s="44" t="s">
        <v>8383</v>
      </c>
      <c r="AP649" s="44" t="s">
        <v>9349</v>
      </c>
      <c r="AQ649" s="44" t="s">
        <v>8384</v>
      </c>
      <c r="AR649" s="44" t="s">
        <v>1153</v>
      </c>
      <c r="AS649" s="44" t="s">
        <v>4297</v>
      </c>
      <c r="AT649" s="44" t="s">
        <v>1153</v>
      </c>
      <c r="AU649" s="44" t="s">
        <v>4297</v>
      </c>
      <c r="AV649" s="44" t="s">
        <v>1153</v>
      </c>
      <c r="AW649" s="44" t="s">
        <v>4297</v>
      </c>
      <c r="AX649" s="44" t="s">
        <v>1153</v>
      </c>
      <c r="AY649" s="44" t="s">
        <v>4297</v>
      </c>
      <c r="AZ649" s="345" t="s">
        <v>781</v>
      </c>
      <c r="BA649" s="336">
        <v>44582</v>
      </c>
      <c r="BB649" s="269" t="s">
        <v>903</v>
      </c>
      <c r="BC649" s="340"/>
      <c r="BD649" s="297"/>
      <c r="BE649" s="297"/>
      <c r="BF649" s="297"/>
      <c r="BG649" s="297"/>
      <c r="BH649" s="141" t="s">
        <v>956</v>
      </c>
      <c r="BI649" s="340"/>
      <c r="BJ649" s="340"/>
      <c r="BO649" s="253" t="s">
        <v>5464</v>
      </c>
      <c r="BP649" s="253" t="s">
        <v>5502</v>
      </c>
      <c r="BQ649" s="419" t="s">
        <v>5503</v>
      </c>
      <c r="BR649" s="419"/>
    </row>
    <row r="650" spans="1:70" s="298" customFormat="1" ht="90" hidden="1" customHeight="1">
      <c r="A650" s="268" t="s">
        <v>2535</v>
      </c>
      <c r="B650" s="271" t="s">
        <v>2542</v>
      </c>
      <c r="C650" s="283">
        <v>44183</v>
      </c>
      <c r="D650" s="336" t="s">
        <v>4308</v>
      </c>
      <c r="E650" s="268" t="s">
        <v>1036</v>
      </c>
      <c r="F650" s="322" t="s">
        <v>8385</v>
      </c>
      <c r="G650" s="271" t="s">
        <v>2492</v>
      </c>
      <c r="H650" s="271" t="s">
        <v>2493</v>
      </c>
      <c r="I650" s="271" t="s">
        <v>2494</v>
      </c>
      <c r="J650" s="469" t="s">
        <v>2374</v>
      </c>
      <c r="K650" s="359">
        <v>2</v>
      </c>
      <c r="L650" s="837">
        <v>44228</v>
      </c>
      <c r="M650" s="837">
        <v>44560</v>
      </c>
      <c r="N650" s="275">
        <f t="shared" si="21"/>
        <v>48</v>
      </c>
      <c r="O650" s="343">
        <v>2</v>
      </c>
      <c r="P650" s="253" t="s">
        <v>758</v>
      </c>
      <c r="Q650" s="253" t="s">
        <v>2208</v>
      </c>
      <c r="R650" s="44" t="s">
        <v>8376</v>
      </c>
      <c r="S650" s="387">
        <f t="shared" si="20"/>
        <v>331</v>
      </c>
      <c r="T650" s="327"/>
      <c r="U650" s="327"/>
      <c r="V650" s="327" t="s">
        <v>937</v>
      </c>
      <c r="W650" s="327" t="s">
        <v>937</v>
      </c>
      <c r="X650" s="327" t="s">
        <v>937</v>
      </c>
      <c r="Y650" s="327" t="s">
        <v>937</v>
      </c>
      <c r="Z650" s="327" t="s">
        <v>937</v>
      </c>
      <c r="AA650" s="327" t="s">
        <v>937</v>
      </c>
      <c r="AB650" s="327" t="s">
        <v>937</v>
      </c>
      <c r="AC650" s="327" t="s">
        <v>937</v>
      </c>
      <c r="AD650" s="327" t="s">
        <v>937</v>
      </c>
      <c r="AE650" s="327" t="s">
        <v>937</v>
      </c>
      <c r="AF650" s="327" t="s">
        <v>937</v>
      </c>
      <c r="AG650" s="327" t="s">
        <v>937</v>
      </c>
      <c r="AH650" s="327" t="s">
        <v>937</v>
      </c>
      <c r="AI650" s="327" t="s">
        <v>937</v>
      </c>
      <c r="AJ650" s="327" t="s">
        <v>937</v>
      </c>
      <c r="AK650" s="44" t="s">
        <v>2543</v>
      </c>
      <c r="AL650" s="334" t="s">
        <v>7441</v>
      </c>
      <c r="AM650" s="44" t="s">
        <v>8377</v>
      </c>
      <c r="AN650" s="44" t="s">
        <v>8378</v>
      </c>
      <c r="AO650" s="44" t="s">
        <v>8379</v>
      </c>
      <c r="AP650" s="44" t="s">
        <v>1153</v>
      </c>
      <c r="AQ650" s="44" t="s">
        <v>4300</v>
      </c>
      <c r="AR650" s="44" t="s">
        <v>1153</v>
      </c>
      <c r="AS650" s="44" t="s">
        <v>4300</v>
      </c>
      <c r="AT650" s="44" t="s">
        <v>1153</v>
      </c>
      <c r="AU650" s="44" t="s">
        <v>4300</v>
      </c>
      <c r="AV650" s="44" t="s">
        <v>1153</v>
      </c>
      <c r="AW650" s="44" t="s">
        <v>4300</v>
      </c>
      <c r="AX650" s="44" t="s">
        <v>1153</v>
      </c>
      <c r="AY650" s="44" t="s">
        <v>4300</v>
      </c>
      <c r="AZ650" s="345" t="s">
        <v>3069</v>
      </c>
      <c r="BA650" s="336">
        <v>44481</v>
      </c>
      <c r="BB650" s="269" t="s">
        <v>903</v>
      </c>
      <c r="BC650" s="340"/>
      <c r="BD650" s="297"/>
      <c r="BE650" s="297"/>
      <c r="BF650" s="297"/>
      <c r="BG650" s="297"/>
      <c r="BH650" s="141" t="s">
        <v>956</v>
      </c>
      <c r="BI650" s="340"/>
      <c r="BJ650" s="340"/>
      <c r="BO650" s="253" t="s">
        <v>5358</v>
      </c>
      <c r="BP650" s="402" t="s">
        <v>5359</v>
      </c>
      <c r="BQ650" s="419" t="s">
        <v>5504</v>
      </c>
      <c r="BR650" s="419"/>
    </row>
    <row r="651" spans="1:70" s="298" customFormat="1" ht="90" hidden="1" customHeight="1">
      <c r="A651" s="470" t="s">
        <v>2536</v>
      </c>
      <c r="B651" s="271" t="s">
        <v>2542</v>
      </c>
      <c r="C651" s="283">
        <v>44183</v>
      </c>
      <c r="D651" s="336" t="s">
        <v>4308</v>
      </c>
      <c r="E651" s="268" t="s">
        <v>1062</v>
      </c>
      <c r="F651" s="322" t="s">
        <v>8386</v>
      </c>
      <c r="G651" s="271" t="s">
        <v>2495</v>
      </c>
      <c r="H651" s="271" t="s">
        <v>2496</v>
      </c>
      <c r="I651" s="271" t="s">
        <v>2497</v>
      </c>
      <c r="J651" s="469" t="s">
        <v>1315</v>
      </c>
      <c r="K651" s="359">
        <v>2</v>
      </c>
      <c r="L651" s="837">
        <v>44229</v>
      </c>
      <c r="M651" s="837">
        <v>44561</v>
      </c>
      <c r="N651" s="275">
        <f t="shared" si="21"/>
        <v>48</v>
      </c>
      <c r="O651" s="343">
        <v>2</v>
      </c>
      <c r="P651" s="253" t="s">
        <v>15</v>
      </c>
      <c r="Q651" s="253" t="s">
        <v>2549</v>
      </c>
      <c r="R651" s="44" t="s">
        <v>8387</v>
      </c>
      <c r="S651" s="387">
        <f t="shared" si="20"/>
        <v>333</v>
      </c>
      <c r="T651" s="327"/>
      <c r="U651" s="327"/>
      <c r="V651" s="327" t="s">
        <v>937</v>
      </c>
      <c r="W651" s="327" t="s">
        <v>937</v>
      </c>
      <c r="X651" s="327" t="s">
        <v>937</v>
      </c>
      <c r="Y651" s="327" t="s">
        <v>937</v>
      </c>
      <c r="Z651" s="327" t="s">
        <v>937</v>
      </c>
      <c r="AA651" s="327" t="s">
        <v>937</v>
      </c>
      <c r="AB651" s="327" t="s">
        <v>937</v>
      </c>
      <c r="AC651" s="327" t="s">
        <v>937</v>
      </c>
      <c r="AD651" s="327" t="s">
        <v>937</v>
      </c>
      <c r="AE651" s="327" t="s">
        <v>937</v>
      </c>
      <c r="AF651" s="327" t="s">
        <v>937</v>
      </c>
      <c r="AG651" s="327" t="s">
        <v>937</v>
      </c>
      <c r="AH651" s="327" t="s">
        <v>937</v>
      </c>
      <c r="AI651" s="327" t="s">
        <v>937</v>
      </c>
      <c r="AJ651" s="327" t="s">
        <v>937</v>
      </c>
      <c r="AK651" s="44" t="s">
        <v>2543</v>
      </c>
      <c r="AL651" s="44" t="s">
        <v>9350</v>
      </c>
      <c r="AM651" s="44" t="s">
        <v>9351</v>
      </c>
      <c r="AN651" s="44" t="s">
        <v>9352</v>
      </c>
      <c r="AO651" s="44" t="s">
        <v>8388</v>
      </c>
      <c r="AP651" s="44" t="s">
        <v>9353</v>
      </c>
      <c r="AQ651" s="44" t="s">
        <v>8389</v>
      </c>
      <c r="AR651" s="44" t="s">
        <v>1153</v>
      </c>
      <c r="AS651" s="44" t="s">
        <v>4297</v>
      </c>
      <c r="AT651" s="44" t="s">
        <v>1153</v>
      </c>
      <c r="AU651" s="44" t="s">
        <v>4297</v>
      </c>
      <c r="AV651" s="44" t="s">
        <v>1153</v>
      </c>
      <c r="AW651" s="44" t="s">
        <v>4297</v>
      </c>
      <c r="AX651" s="44" t="s">
        <v>1153</v>
      </c>
      <c r="AY651" s="44" t="s">
        <v>4297</v>
      </c>
      <c r="AZ651" s="345" t="s">
        <v>781</v>
      </c>
      <c r="BA651" s="336">
        <v>44582</v>
      </c>
      <c r="BB651" s="269" t="s">
        <v>903</v>
      </c>
      <c r="BC651" s="340"/>
      <c r="BD651" s="297"/>
      <c r="BE651" s="297"/>
      <c r="BF651" s="297"/>
      <c r="BG651" s="297"/>
      <c r="BH651" s="141" t="s">
        <v>956</v>
      </c>
      <c r="BI651" s="340"/>
      <c r="BJ651" s="340"/>
      <c r="BO651" s="253" t="s">
        <v>9123</v>
      </c>
      <c r="BP651" s="324" t="s">
        <v>5382</v>
      </c>
      <c r="BQ651" s="324" t="s">
        <v>5505</v>
      </c>
      <c r="BR651" s="419"/>
    </row>
    <row r="652" spans="1:70" s="298" customFormat="1" ht="90" hidden="1" customHeight="1">
      <c r="A652" s="268" t="s">
        <v>2537</v>
      </c>
      <c r="B652" s="271" t="s">
        <v>2542</v>
      </c>
      <c r="C652" s="283">
        <v>44183</v>
      </c>
      <c r="D652" s="336" t="s">
        <v>4308</v>
      </c>
      <c r="E652" s="268" t="s">
        <v>1063</v>
      </c>
      <c r="F652" s="322" t="s">
        <v>8390</v>
      </c>
      <c r="G652" s="271" t="s">
        <v>2498</v>
      </c>
      <c r="H652" s="271" t="s">
        <v>2499</v>
      </c>
      <c r="I652" s="271" t="s">
        <v>2500</v>
      </c>
      <c r="J652" s="469" t="s">
        <v>598</v>
      </c>
      <c r="K652" s="359">
        <v>1</v>
      </c>
      <c r="L652" s="837">
        <v>44229</v>
      </c>
      <c r="M652" s="837">
        <v>44377</v>
      </c>
      <c r="N652" s="275">
        <f t="shared" si="21"/>
        <v>22</v>
      </c>
      <c r="O652" s="346">
        <v>0</v>
      </c>
      <c r="P652" s="253" t="s">
        <v>15</v>
      </c>
      <c r="Q652" s="253"/>
      <c r="R652" s="44" t="s">
        <v>8391</v>
      </c>
      <c r="S652" s="387">
        <f t="shared" si="20"/>
        <v>331</v>
      </c>
      <c r="T652" s="327"/>
      <c r="U652" s="327"/>
      <c r="V652" s="327" t="s">
        <v>937</v>
      </c>
      <c r="W652" s="327" t="s">
        <v>937</v>
      </c>
      <c r="X652" s="327" t="s">
        <v>937</v>
      </c>
      <c r="Y652" s="327" t="s">
        <v>937</v>
      </c>
      <c r="Z652" s="327" t="s">
        <v>937</v>
      </c>
      <c r="AA652" s="327" t="s">
        <v>937</v>
      </c>
      <c r="AB652" s="327" t="s">
        <v>937</v>
      </c>
      <c r="AC652" s="327" t="s">
        <v>937</v>
      </c>
      <c r="AD652" s="327" t="s">
        <v>937</v>
      </c>
      <c r="AE652" s="327" t="s">
        <v>937</v>
      </c>
      <c r="AF652" s="327" t="s">
        <v>937</v>
      </c>
      <c r="AG652" s="327" t="s">
        <v>937</v>
      </c>
      <c r="AH652" s="327" t="s">
        <v>937</v>
      </c>
      <c r="AI652" s="327" t="s">
        <v>937</v>
      </c>
      <c r="AJ652" s="327" t="s">
        <v>937</v>
      </c>
      <c r="AK652" s="44" t="s">
        <v>2543</v>
      </c>
      <c r="AL652" s="44" t="s">
        <v>2828</v>
      </c>
      <c r="AM652" s="329" t="s">
        <v>8392</v>
      </c>
      <c r="AN652" s="329" t="s">
        <v>9354</v>
      </c>
      <c r="AO652" s="329" t="s">
        <v>9355</v>
      </c>
      <c r="AP652" s="44" t="s">
        <v>1153</v>
      </c>
      <c r="AQ652" s="44" t="s">
        <v>8339</v>
      </c>
      <c r="AR652" s="44" t="s">
        <v>1153</v>
      </c>
      <c r="AS652" s="44" t="s">
        <v>4305</v>
      </c>
      <c r="AT652" s="44" t="s">
        <v>1153</v>
      </c>
      <c r="AU652" s="44" t="s">
        <v>4305</v>
      </c>
      <c r="AV652" s="44" t="s">
        <v>1153</v>
      </c>
      <c r="AW652" s="44" t="s">
        <v>4305</v>
      </c>
      <c r="AX652" s="44" t="s">
        <v>1153</v>
      </c>
      <c r="AY652" s="44" t="s">
        <v>4305</v>
      </c>
      <c r="AZ652" s="345" t="s">
        <v>1330</v>
      </c>
      <c r="BA652" s="336">
        <v>44529</v>
      </c>
      <c r="BB652" s="269" t="s">
        <v>1810</v>
      </c>
      <c r="BC652" s="336">
        <v>44529</v>
      </c>
      <c r="BD652" s="301" t="s">
        <v>4146</v>
      </c>
      <c r="BE652" s="332" t="s">
        <v>5207</v>
      </c>
      <c r="BF652" s="332" t="s">
        <v>1153</v>
      </c>
      <c r="BG652" s="332" t="s">
        <v>1153</v>
      </c>
      <c r="BH652" s="280" t="s">
        <v>4388</v>
      </c>
      <c r="BI652" s="340" t="s">
        <v>1153</v>
      </c>
      <c r="BJ652" s="340" t="s">
        <v>2537</v>
      </c>
      <c r="BO652" s="419" t="s">
        <v>5506</v>
      </c>
      <c r="BP652" s="419" t="s">
        <v>5507</v>
      </c>
      <c r="BQ652" s="419" t="s">
        <v>5508</v>
      </c>
      <c r="BR652" s="419"/>
    </row>
    <row r="653" spans="1:70" s="298" customFormat="1" ht="90" hidden="1" customHeight="1">
      <c r="A653" s="268" t="s">
        <v>2537</v>
      </c>
      <c r="B653" s="271" t="s">
        <v>2542</v>
      </c>
      <c r="C653" s="283">
        <v>44183</v>
      </c>
      <c r="D653" s="336" t="s">
        <v>4308</v>
      </c>
      <c r="E653" s="268" t="s">
        <v>1063</v>
      </c>
      <c r="F653" s="322" t="s">
        <v>8390</v>
      </c>
      <c r="G653" s="271" t="s">
        <v>2498</v>
      </c>
      <c r="H653" s="271" t="s">
        <v>2499</v>
      </c>
      <c r="I653" s="271" t="s">
        <v>2500</v>
      </c>
      <c r="J653" s="469" t="s">
        <v>598</v>
      </c>
      <c r="K653" s="359">
        <v>1</v>
      </c>
      <c r="L653" s="837">
        <v>44229</v>
      </c>
      <c r="M653" s="827">
        <v>44651</v>
      </c>
      <c r="N653" s="275">
        <f t="shared" si="21"/>
        <v>9</v>
      </c>
      <c r="O653" s="343">
        <v>1</v>
      </c>
      <c r="P653" s="253" t="s">
        <v>15</v>
      </c>
      <c r="Q653" s="253"/>
      <c r="R653" s="44" t="s">
        <v>8393</v>
      </c>
      <c r="S653" s="387">
        <f t="shared" si="20"/>
        <v>317</v>
      </c>
      <c r="T653" s="327"/>
      <c r="U653" s="327"/>
      <c r="V653" s="327" t="s">
        <v>937</v>
      </c>
      <c r="W653" s="327" t="s">
        <v>937</v>
      </c>
      <c r="X653" s="327" t="s">
        <v>937</v>
      </c>
      <c r="Y653" s="327" t="s">
        <v>937</v>
      </c>
      <c r="Z653" s="327" t="s">
        <v>937</v>
      </c>
      <c r="AA653" s="327" t="s">
        <v>937</v>
      </c>
      <c r="AB653" s="327" t="s">
        <v>937</v>
      </c>
      <c r="AC653" s="327" t="s">
        <v>937</v>
      </c>
      <c r="AD653" s="327" t="s">
        <v>937</v>
      </c>
      <c r="AE653" s="327" t="s">
        <v>937</v>
      </c>
      <c r="AF653" s="327" t="s">
        <v>937</v>
      </c>
      <c r="AG653" s="327" t="s">
        <v>937</v>
      </c>
      <c r="AH653" s="327" t="s">
        <v>937</v>
      </c>
      <c r="AI653" s="327" t="s">
        <v>937</v>
      </c>
      <c r="AJ653" s="327" t="s">
        <v>937</v>
      </c>
      <c r="AK653" s="44" t="s">
        <v>2543</v>
      </c>
      <c r="AL653" s="44" t="s">
        <v>2828</v>
      </c>
      <c r="AM653" s="329" t="s">
        <v>8392</v>
      </c>
      <c r="AN653" s="329" t="s">
        <v>9354</v>
      </c>
      <c r="AO653" s="329" t="s">
        <v>9355</v>
      </c>
      <c r="AP653" s="44" t="s">
        <v>9356</v>
      </c>
      <c r="AQ653" s="44" t="s">
        <v>8394</v>
      </c>
      <c r="AR653" s="44" t="s">
        <v>9357</v>
      </c>
      <c r="AS653" s="44" t="s">
        <v>8395</v>
      </c>
      <c r="AT653" s="44" t="s">
        <v>1153</v>
      </c>
      <c r="AU653" s="44" t="s">
        <v>4921</v>
      </c>
      <c r="AV653" s="44" t="s">
        <v>1153</v>
      </c>
      <c r="AW653" s="44" t="s">
        <v>4921</v>
      </c>
      <c r="AX653" s="44" t="s">
        <v>1153</v>
      </c>
      <c r="AY653" s="44" t="s">
        <v>4921</v>
      </c>
      <c r="AZ653" s="345" t="s">
        <v>781</v>
      </c>
      <c r="BA653" s="336">
        <v>44663</v>
      </c>
      <c r="BB653" s="269" t="s">
        <v>903</v>
      </c>
      <c r="BC653" s="356"/>
      <c r="BD653" s="357"/>
      <c r="BE653" s="357"/>
      <c r="BF653" s="357"/>
      <c r="BG653" s="357"/>
      <c r="BH653" s="141" t="s">
        <v>956</v>
      </c>
      <c r="BI653" s="356"/>
      <c r="BJ653" s="356"/>
      <c r="BO653" s="419" t="s">
        <v>5506</v>
      </c>
      <c r="BP653" s="419" t="s">
        <v>5507</v>
      </c>
      <c r="BQ653" s="419" t="s">
        <v>5508</v>
      </c>
      <c r="BR653" s="419"/>
    </row>
    <row r="654" spans="1:70" s="298" customFormat="1" ht="90" hidden="1" customHeight="1">
      <c r="A654" s="268" t="s">
        <v>2538</v>
      </c>
      <c r="B654" s="271" t="s">
        <v>2542</v>
      </c>
      <c r="C654" s="283">
        <v>44183</v>
      </c>
      <c r="D654" s="336" t="s">
        <v>4308</v>
      </c>
      <c r="E654" s="268" t="s">
        <v>1063</v>
      </c>
      <c r="F654" s="322" t="s">
        <v>8390</v>
      </c>
      <c r="G654" s="271" t="s">
        <v>2501</v>
      </c>
      <c r="H654" s="271" t="s">
        <v>2499</v>
      </c>
      <c r="I654" s="271" t="s">
        <v>2502</v>
      </c>
      <c r="J654" s="469" t="s">
        <v>2503</v>
      </c>
      <c r="K654" s="359">
        <v>1</v>
      </c>
      <c r="L654" s="837">
        <v>44378</v>
      </c>
      <c r="M654" s="837">
        <v>44560</v>
      </c>
      <c r="N654" s="275">
        <f t="shared" si="21"/>
        <v>26</v>
      </c>
      <c r="O654" s="346">
        <v>0</v>
      </c>
      <c r="P654" s="253" t="s">
        <v>15</v>
      </c>
      <c r="Q654" s="253" t="s">
        <v>2547</v>
      </c>
      <c r="R654" s="44" t="s">
        <v>8391</v>
      </c>
      <c r="S654" s="387">
        <f t="shared" si="20"/>
        <v>331</v>
      </c>
      <c r="T654" s="327"/>
      <c r="U654" s="327"/>
      <c r="V654" s="327" t="s">
        <v>937</v>
      </c>
      <c r="W654" s="327" t="s">
        <v>937</v>
      </c>
      <c r="X654" s="327" t="s">
        <v>937</v>
      </c>
      <c r="Y654" s="327" t="s">
        <v>937</v>
      </c>
      <c r="Z654" s="327" t="s">
        <v>937</v>
      </c>
      <c r="AA654" s="327" t="s">
        <v>937</v>
      </c>
      <c r="AB654" s="327" t="s">
        <v>937</v>
      </c>
      <c r="AC654" s="327" t="s">
        <v>937</v>
      </c>
      <c r="AD654" s="327" t="s">
        <v>937</v>
      </c>
      <c r="AE654" s="327" t="s">
        <v>937</v>
      </c>
      <c r="AF654" s="327" t="s">
        <v>937</v>
      </c>
      <c r="AG654" s="327" t="s">
        <v>937</v>
      </c>
      <c r="AH654" s="327" t="s">
        <v>937</v>
      </c>
      <c r="AI654" s="327" t="s">
        <v>937</v>
      </c>
      <c r="AJ654" s="327" t="s">
        <v>937</v>
      </c>
      <c r="AK654" s="44" t="s">
        <v>2543</v>
      </c>
      <c r="AL654" s="44" t="s">
        <v>9358</v>
      </c>
      <c r="AM654" s="44" t="s">
        <v>8396</v>
      </c>
      <c r="AN654" s="44" t="s">
        <v>5211</v>
      </c>
      <c r="AO654" s="334" t="s">
        <v>8343</v>
      </c>
      <c r="AP654" s="44" t="s">
        <v>1153</v>
      </c>
      <c r="AQ654" s="44" t="s">
        <v>8344</v>
      </c>
      <c r="AR654" s="44" t="s">
        <v>1153</v>
      </c>
      <c r="AS654" s="44" t="s">
        <v>4305</v>
      </c>
      <c r="AT654" s="44" t="s">
        <v>1153</v>
      </c>
      <c r="AU654" s="44" t="s">
        <v>4305</v>
      </c>
      <c r="AV654" s="44" t="s">
        <v>1153</v>
      </c>
      <c r="AW654" s="44" t="s">
        <v>4305</v>
      </c>
      <c r="AX654" s="44" t="s">
        <v>1153</v>
      </c>
      <c r="AY654" s="44" t="s">
        <v>4305</v>
      </c>
      <c r="AZ654" s="345" t="s">
        <v>1330</v>
      </c>
      <c r="BA654" s="336">
        <v>44529</v>
      </c>
      <c r="BB654" s="269" t="s">
        <v>1810</v>
      </c>
      <c r="BC654" s="336">
        <v>44529</v>
      </c>
      <c r="BD654" s="301" t="s">
        <v>4147</v>
      </c>
      <c r="BE654" s="332" t="s">
        <v>5207</v>
      </c>
      <c r="BF654" s="332" t="s">
        <v>1153</v>
      </c>
      <c r="BG654" s="332" t="s">
        <v>1153</v>
      </c>
      <c r="BH654" s="280" t="s">
        <v>4388</v>
      </c>
      <c r="BI654" s="340" t="s">
        <v>1153</v>
      </c>
      <c r="BJ654" s="340" t="s">
        <v>2538</v>
      </c>
      <c r="BO654" s="419" t="s">
        <v>5506</v>
      </c>
      <c r="BP654" s="419" t="s">
        <v>5507</v>
      </c>
      <c r="BQ654" s="419" t="s">
        <v>5508</v>
      </c>
      <c r="BR654" s="419"/>
    </row>
    <row r="655" spans="1:70" s="298" customFormat="1" ht="90" hidden="1" customHeight="1">
      <c r="A655" s="268" t="s">
        <v>2538</v>
      </c>
      <c r="B655" s="271" t="s">
        <v>2542</v>
      </c>
      <c r="C655" s="283">
        <v>44183</v>
      </c>
      <c r="D655" s="336" t="s">
        <v>4308</v>
      </c>
      <c r="E655" s="268" t="s">
        <v>1063</v>
      </c>
      <c r="F655" s="322" t="s">
        <v>8390</v>
      </c>
      <c r="G655" s="271" t="s">
        <v>2501</v>
      </c>
      <c r="H655" s="271" t="s">
        <v>2499</v>
      </c>
      <c r="I655" s="271" t="s">
        <v>2502</v>
      </c>
      <c r="J655" s="469" t="s">
        <v>2503</v>
      </c>
      <c r="K655" s="471">
        <v>1</v>
      </c>
      <c r="L655" s="837">
        <v>44378</v>
      </c>
      <c r="M655" s="827">
        <v>44651</v>
      </c>
      <c r="N655" s="275">
        <f t="shared" si="21"/>
        <v>39</v>
      </c>
      <c r="O655" s="343">
        <v>1</v>
      </c>
      <c r="P655" s="253" t="s">
        <v>15</v>
      </c>
      <c r="Q655" s="253" t="s">
        <v>2547</v>
      </c>
      <c r="R655" s="44" t="s">
        <v>8397</v>
      </c>
      <c r="S655" s="387">
        <f t="shared" si="20"/>
        <v>352</v>
      </c>
      <c r="T655" s="327"/>
      <c r="U655" s="327"/>
      <c r="V655" s="327" t="s">
        <v>937</v>
      </c>
      <c r="W655" s="327" t="s">
        <v>937</v>
      </c>
      <c r="X655" s="327" t="s">
        <v>937</v>
      </c>
      <c r="Y655" s="327" t="s">
        <v>937</v>
      </c>
      <c r="Z655" s="327" t="s">
        <v>937</v>
      </c>
      <c r="AA655" s="327" t="s">
        <v>937</v>
      </c>
      <c r="AB655" s="327" t="s">
        <v>937</v>
      </c>
      <c r="AC655" s="327" t="s">
        <v>937</v>
      </c>
      <c r="AD655" s="327" t="s">
        <v>937</v>
      </c>
      <c r="AE655" s="327" t="s">
        <v>937</v>
      </c>
      <c r="AF655" s="327" t="s">
        <v>937</v>
      </c>
      <c r="AG655" s="327" t="s">
        <v>937</v>
      </c>
      <c r="AH655" s="327" t="s">
        <v>937</v>
      </c>
      <c r="AI655" s="327" t="s">
        <v>937</v>
      </c>
      <c r="AJ655" s="327" t="s">
        <v>937</v>
      </c>
      <c r="AK655" s="44" t="s">
        <v>2543</v>
      </c>
      <c r="AL655" s="44" t="s">
        <v>9358</v>
      </c>
      <c r="AM655" s="44" t="s">
        <v>8396</v>
      </c>
      <c r="AN655" s="44" t="s">
        <v>5211</v>
      </c>
      <c r="AO655" s="334" t="s">
        <v>8343</v>
      </c>
      <c r="AP655" s="44" t="s">
        <v>4239</v>
      </c>
      <c r="AQ655" s="44" t="s">
        <v>8398</v>
      </c>
      <c r="AR655" s="44" t="s">
        <v>9359</v>
      </c>
      <c r="AS655" s="44" t="s">
        <v>8399</v>
      </c>
      <c r="AT655" s="44" t="s">
        <v>1153</v>
      </c>
      <c r="AU655" s="44" t="s">
        <v>4921</v>
      </c>
      <c r="AV655" s="44" t="s">
        <v>1153</v>
      </c>
      <c r="AW655" s="44" t="s">
        <v>4921</v>
      </c>
      <c r="AX655" s="44" t="s">
        <v>1153</v>
      </c>
      <c r="AY655" s="44" t="s">
        <v>4921</v>
      </c>
      <c r="AZ655" s="345" t="s">
        <v>781</v>
      </c>
      <c r="BA655" s="336">
        <v>44663</v>
      </c>
      <c r="BB655" s="269" t="s">
        <v>903</v>
      </c>
      <c r="BC655" s="356"/>
      <c r="BD655" s="357"/>
      <c r="BE655" s="357"/>
      <c r="BF655" s="357"/>
      <c r="BG655" s="357"/>
      <c r="BH655" s="141" t="s">
        <v>956</v>
      </c>
      <c r="BI655" s="356"/>
      <c r="BJ655" s="356"/>
      <c r="BO655" s="419" t="s">
        <v>5506</v>
      </c>
      <c r="BP655" s="419" t="s">
        <v>5507</v>
      </c>
      <c r="BQ655" s="419" t="s">
        <v>5508</v>
      </c>
      <c r="BR655" s="419"/>
    </row>
    <row r="656" spans="1:70" s="298" customFormat="1" ht="90" hidden="1" customHeight="1">
      <c r="A656" s="268" t="s">
        <v>2539</v>
      </c>
      <c r="B656" s="271" t="s">
        <v>2542</v>
      </c>
      <c r="C656" s="283">
        <v>44183</v>
      </c>
      <c r="D656" s="336" t="s">
        <v>4308</v>
      </c>
      <c r="E656" s="268" t="s">
        <v>1063</v>
      </c>
      <c r="F656" s="322" t="s">
        <v>8390</v>
      </c>
      <c r="G656" s="271" t="s">
        <v>2501</v>
      </c>
      <c r="H656" s="271" t="s">
        <v>2499</v>
      </c>
      <c r="I656" s="271" t="s">
        <v>2504</v>
      </c>
      <c r="J656" s="469" t="s">
        <v>2505</v>
      </c>
      <c r="K656" s="359">
        <v>1</v>
      </c>
      <c r="L656" s="837">
        <v>44440</v>
      </c>
      <c r="M656" s="837">
        <v>44561</v>
      </c>
      <c r="N656" s="275">
        <f t="shared" si="21"/>
        <v>18</v>
      </c>
      <c r="O656" s="346">
        <v>0</v>
      </c>
      <c r="P656" s="253" t="s">
        <v>15</v>
      </c>
      <c r="Q656" s="253"/>
      <c r="R656" s="44" t="s">
        <v>8391</v>
      </c>
      <c r="S656" s="387">
        <f t="shared" si="20"/>
        <v>331</v>
      </c>
      <c r="T656" s="327"/>
      <c r="U656" s="327"/>
      <c r="V656" s="327" t="s">
        <v>937</v>
      </c>
      <c r="W656" s="327" t="s">
        <v>937</v>
      </c>
      <c r="X656" s="327" t="s">
        <v>937</v>
      </c>
      <c r="Y656" s="327" t="s">
        <v>937</v>
      </c>
      <c r="Z656" s="327" t="s">
        <v>937</v>
      </c>
      <c r="AA656" s="327" t="s">
        <v>937</v>
      </c>
      <c r="AB656" s="327" t="s">
        <v>937</v>
      </c>
      <c r="AC656" s="327" t="s">
        <v>937</v>
      </c>
      <c r="AD656" s="327" t="s">
        <v>937</v>
      </c>
      <c r="AE656" s="327" t="s">
        <v>937</v>
      </c>
      <c r="AF656" s="327" t="s">
        <v>937</v>
      </c>
      <c r="AG656" s="327" t="s">
        <v>937</v>
      </c>
      <c r="AH656" s="327" t="s">
        <v>937</v>
      </c>
      <c r="AI656" s="327" t="s">
        <v>937</v>
      </c>
      <c r="AJ656" s="327" t="s">
        <v>937</v>
      </c>
      <c r="AK656" s="44" t="s">
        <v>2543</v>
      </c>
      <c r="AL656" s="44" t="s">
        <v>9360</v>
      </c>
      <c r="AM656" s="44" t="s">
        <v>8400</v>
      </c>
      <c r="AN656" s="44" t="s">
        <v>5211</v>
      </c>
      <c r="AO656" s="334" t="s">
        <v>8270</v>
      </c>
      <c r="AP656" s="44" t="s">
        <v>1153</v>
      </c>
      <c r="AQ656" s="44" t="s">
        <v>8344</v>
      </c>
      <c r="AR656" s="44" t="s">
        <v>1153</v>
      </c>
      <c r="AS656" s="44" t="s">
        <v>4305</v>
      </c>
      <c r="AT656" s="44" t="s">
        <v>1153</v>
      </c>
      <c r="AU656" s="44" t="s">
        <v>4305</v>
      </c>
      <c r="AV656" s="44" t="s">
        <v>1153</v>
      </c>
      <c r="AW656" s="44" t="s">
        <v>4305</v>
      </c>
      <c r="AX656" s="44" t="s">
        <v>1153</v>
      </c>
      <c r="AY656" s="44" t="s">
        <v>4305</v>
      </c>
      <c r="AZ656" s="345" t="s">
        <v>1330</v>
      </c>
      <c r="BA656" s="336">
        <v>44529</v>
      </c>
      <c r="BB656" s="269" t="s">
        <v>1810</v>
      </c>
      <c r="BC656" s="336">
        <v>44529</v>
      </c>
      <c r="BD656" s="301" t="s">
        <v>4147</v>
      </c>
      <c r="BE656" s="332" t="s">
        <v>5207</v>
      </c>
      <c r="BF656" s="332" t="s">
        <v>1153</v>
      </c>
      <c r="BG656" s="332" t="s">
        <v>1153</v>
      </c>
      <c r="BH656" s="280" t="s">
        <v>4388</v>
      </c>
      <c r="BI656" s="340" t="s">
        <v>1153</v>
      </c>
      <c r="BJ656" s="340" t="s">
        <v>2539</v>
      </c>
      <c r="BO656" s="419" t="s">
        <v>5506</v>
      </c>
      <c r="BP656" s="419" t="s">
        <v>5507</v>
      </c>
      <c r="BQ656" s="419" t="s">
        <v>5508</v>
      </c>
      <c r="BR656" s="253"/>
    </row>
    <row r="657" spans="1:70" s="298" customFormat="1" ht="90" hidden="1" customHeight="1">
      <c r="A657" s="268" t="s">
        <v>2539</v>
      </c>
      <c r="B657" s="271" t="s">
        <v>2542</v>
      </c>
      <c r="C657" s="283">
        <v>44183</v>
      </c>
      <c r="D657" s="336" t="s">
        <v>4308</v>
      </c>
      <c r="E657" s="268" t="s">
        <v>1063</v>
      </c>
      <c r="F657" s="322" t="s">
        <v>8390</v>
      </c>
      <c r="G657" s="271" t="s">
        <v>2501</v>
      </c>
      <c r="H657" s="271" t="s">
        <v>2499</v>
      </c>
      <c r="I657" s="271" t="s">
        <v>2504</v>
      </c>
      <c r="J657" s="469" t="s">
        <v>2505</v>
      </c>
      <c r="K657" s="471">
        <v>1</v>
      </c>
      <c r="L657" s="837">
        <v>44440</v>
      </c>
      <c r="M657" s="827">
        <v>44651</v>
      </c>
      <c r="N657" s="275">
        <f t="shared" si="21"/>
        <v>31</v>
      </c>
      <c r="O657" s="343">
        <v>1</v>
      </c>
      <c r="P657" s="253" t="s">
        <v>15</v>
      </c>
      <c r="Q657" s="253"/>
      <c r="R657" s="44" t="s">
        <v>8401</v>
      </c>
      <c r="S657" s="387">
        <f t="shared" si="20"/>
        <v>376</v>
      </c>
      <c r="T657" s="327"/>
      <c r="U657" s="327"/>
      <c r="V657" s="327" t="s">
        <v>937</v>
      </c>
      <c r="W657" s="327" t="s">
        <v>937</v>
      </c>
      <c r="X657" s="327" t="s">
        <v>937</v>
      </c>
      <c r="Y657" s="327" t="s">
        <v>937</v>
      </c>
      <c r="Z657" s="327" t="s">
        <v>937</v>
      </c>
      <c r="AA657" s="327" t="s">
        <v>937</v>
      </c>
      <c r="AB657" s="327" t="s">
        <v>937</v>
      </c>
      <c r="AC657" s="327" t="s">
        <v>937</v>
      </c>
      <c r="AD657" s="327" t="s">
        <v>937</v>
      </c>
      <c r="AE657" s="327" t="s">
        <v>937</v>
      </c>
      <c r="AF657" s="327" t="s">
        <v>937</v>
      </c>
      <c r="AG657" s="327" t="s">
        <v>937</v>
      </c>
      <c r="AH657" s="327" t="s">
        <v>937</v>
      </c>
      <c r="AI657" s="327" t="s">
        <v>937</v>
      </c>
      <c r="AJ657" s="327" t="s">
        <v>937</v>
      </c>
      <c r="AK657" s="44" t="s">
        <v>2543</v>
      </c>
      <c r="AL657" s="44" t="s">
        <v>9360</v>
      </c>
      <c r="AM657" s="44" t="s">
        <v>8402</v>
      </c>
      <c r="AN657" s="44" t="s">
        <v>5211</v>
      </c>
      <c r="AO657" s="334" t="s">
        <v>8270</v>
      </c>
      <c r="AP657" s="44" t="s">
        <v>4239</v>
      </c>
      <c r="AQ657" s="44" t="s">
        <v>8403</v>
      </c>
      <c r="AR657" s="44" t="s">
        <v>9361</v>
      </c>
      <c r="AS657" s="44" t="s">
        <v>8404</v>
      </c>
      <c r="AT657" s="44" t="s">
        <v>1153</v>
      </c>
      <c r="AU657" s="44" t="s">
        <v>4921</v>
      </c>
      <c r="AV657" s="44" t="s">
        <v>1153</v>
      </c>
      <c r="AW657" s="44" t="s">
        <v>4921</v>
      </c>
      <c r="AX657" s="44" t="s">
        <v>1153</v>
      </c>
      <c r="AY657" s="44" t="s">
        <v>4921</v>
      </c>
      <c r="AZ657" s="345" t="s">
        <v>781</v>
      </c>
      <c r="BA657" s="336">
        <v>44663</v>
      </c>
      <c r="BB657" s="269" t="s">
        <v>903</v>
      </c>
      <c r="BC657" s="356"/>
      <c r="BD657" s="357"/>
      <c r="BE657" s="357"/>
      <c r="BF657" s="357"/>
      <c r="BG657" s="357"/>
      <c r="BH657" s="141" t="s">
        <v>956</v>
      </c>
      <c r="BI657" s="356"/>
      <c r="BJ657" s="356"/>
      <c r="BO657" s="419" t="s">
        <v>5506</v>
      </c>
      <c r="BP657" s="419" t="s">
        <v>5507</v>
      </c>
      <c r="BQ657" s="419" t="s">
        <v>5508</v>
      </c>
      <c r="BR657" s="253"/>
    </row>
    <row r="658" spans="1:70" s="298" customFormat="1" ht="90" hidden="1" customHeight="1">
      <c r="A658" s="268" t="s">
        <v>2540</v>
      </c>
      <c r="B658" s="271" t="s">
        <v>2542</v>
      </c>
      <c r="C658" s="283">
        <v>44183</v>
      </c>
      <c r="D658" s="336" t="s">
        <v>4308</v>
      </c>
      <c r="E658" s="268" t="s">
        <v>1064</v>
      </c>
      <c r="F658" s="322" t="s">
        <v>8405</v>
      </c>
      <c r="G658" s="271" t="s">
        <v>2506</v>
      </c>
      <c r="H658" s="271" t="s">
        <v>2507</v>
      </c>
      <c r="I658" s="271" t="s">
        <v>2471</v>
      </c>
      <c r="J658" s="469" t="s">
        <v>2472</v>
      </c>
      <c r="K658" s="359">
        <v>1</v>
      </c>
      <c r="L658" s="837">
        <v>44229</v>
      </c>
      <c r="M658" s="837">
        <v>44561</v>
      </c>
      <c r="N658" s="275">
        <f t="shared" si="21"/>
        <v>48</v>
      </c>
      <c r="O658" s="346">
        <v>0</v>
      </c>
      <c r="P658" s="253" t="s">
        <v>15</v>
      </c>
      <c r="Q658" s="253"/>
      <c r="R658" s="44" t="s">
        <v>8338</v>
      </c>
      <c r="S658" s="387">
        <f t="shared" si="20"/>
        <v>331</v>
      </c>
      <c r="T658" s="327"/>
      <c r="U658" s="327"/>
      <c r="V658" s="327" t="s">
        <v>937</v>
      </c>
      <c r="W658" s="327" t="s">
        <v>937</v>
      </c>
      <c r="X658" s="327" t="s">
        <v>937</v>
      </c>
      <c r="Y658" s="327" t="s">
        <v>937</v>
      </c>
      <c r="Z658" s="327" t="s">
        <v>937</v>
      </c>
      <c r="AA658" s="327" t="s">
        <v>937</v>
      </c>
      <c r="AB658" s="327" t="s">
        <v>937</v>
      </c>
      <c r="AC658" s="327" t="s">
        <v>937</v>
      </c>
      <c r="AD658" s="327" t="s">
        <v>937</v>
      </c>
      <c r="AE658" s="327" t="s">
        <v>937</v>
      </c>
      <c r="AF658" s="327" t="s">
        <v>937</v>
      </c>
      <c r="AG658" s="327" t="s">
        <v>937</v>
      </c>
      <c r="AH658" s="327" t="s">
        <v>937</v>
      </c>
      <c r="AI658" s="327" t="s">
        <v>937</v>
      </c>
      <c r="AJ658" s="327" t="s">
        <v>937</v>
      </c>
      <c r="AK658" s="44" t="s">
        <v>2543</v>
      </c>
      <c r="AL658" s="44" t="s">
        <v>9362</v>
      </c>
      <c r="AM658" s="334" t="s">
        <v>9363</v>
      </c>
      <c r="AN658" s="44" t="s">
        <v>5211</v>
      </c>
      <c r="AO658" s="334" t="s">
        <v>8270</v>
      </c>
      <c r="AP658" s="44" t="s">
        <v>1153</v>
      </c>
      <c r="AQ658" s="44" t="s">
        <v>8344</v>
      </c>
      <c r="AR658" s="44" t="s">
        <v>1153</v>
      </c>
      <c r="AS658" s="44" t="s">
        <v>4305</v>
      </c>
      <c r="AT658" s="44" t="s">
        <v>1153</v>
      </c>
      <c r="AU658" s="44" t="s">
        <v>4305</v>
      </c>
      <c r="AV658" s="44" t="s">
        <v>1153</v>
      </c>
      <c r="AW658" s="44" t="s">
        <v>4305</v>
      </c>
      <c r="AX658" s="44" t="s">
        <v>1153</v>
      </c>
      <c r="AY658" s="44" t="s">
        <v>4305</v>
      </c>
      <c r="AZ658" s="345" t="s">
        <v>1330</v>
      </c>
      <c r="BA658" s="336">
        <v>44529</v>
      </c>
      <c r="BB658" s="269" t="s">
        <v>1810</v>
      </c>
      <c r="BC658" s="336">
        <v>44529</v>
      </c>
      <c r="BD658" s="301" t="s">
        <v>4147</v>
      </c>
      <c r="BE658" s="332" t="s">
        <v>5207</v>
      </c>
      <c r="BF658" s="332" t="s">
        <v>1153</v>
      </c>
      <c r="BG658" s="332" t="s">
        <v>1153</v>
      </c>
      <c r="BH658" s="280" t="s">
        <v>4388</v>
      </c>
      <c r="BI658" s="340" t="s">
        <v>1153</v>
      </c>
      <c r="BJ658" s="340" t="s">
        <v>2540</v>
      </c>
      <c r="BO658" s="253" t="s">
        <v>5495</v>
      </c>
      <c r="BP658" s="419" t="s">
        <v>5509</v>
      </c>
      <c r="BQ658" s="415"/>
      <c r="BR658" s="415"/>
    </row>
    <row r="659" spans="1:70" s="298" customFormat="1" ht="90" hidden="1" customHeight="1">
      <c r="A659" s="268" t="s">
        <v>2540</v>
      </c>
      <c r="B659" s="271" t="s">
        <v>2542</v>
      </c>
      <c r="C659" s="283">
        <v>44183</v>
      </c>
      <c r="D659" s="336" t="s">
        <v>4308</v>
      </c>
      <c r="E659" s="268" t="s">
        <v>1064</v>
      </c>
      <c r="F659" s="322" t="s">
        <v>8405</v>
      </c>
      <c r="G659" s="271" t="s">
        <v>2506</v>
      </c>
      <c r="H659" s="271" t="s">
        <v>2507</v>
      </c>
      <c r="I659" s="271" t="s">
        <v>2471</v>
      </c>
      <c r="J659" s="469" t="s">
        <v>2472</v>
      </c>
      <c r="K659" s="471">
        <v>1</v>
      </c>
      <c r="L659" s="837">
        <v>44229</v>
      </c>
      <c r="M659" s="827">
        <v>44651</v>
      </c>
      <c r="N659" s="275">
        <f t="shared" si="21"/>
        <v>9</v>
      </c>
      <c r="O659" s="343">
        <v>1</v>
      </c>
      <c r="P659" s="253" t="s">
        <v>15</v>
      </c>
      <c r="Q659" s="253"/>
      <c r="R659" s="44" t="s">
        <v>8350</v>
      </c>
      <c r="S659" s="387">
        <f t="shared" si="20"/>
        <v>311</v>
      </c>
      <c r="T659" s="327"/>
      <c r="U659" s="327"/>
      <c r="V659" s="327" t="s">
        <v>937</v>
      </c>
      <c r="W659" s="327" t="s">
        <v>937</v>
      </c>
      <c r="X659" s="327" t="s">
        <v>937</v>
      </c>
      <c r="Y659" s="327" t="s">
        <v>937</v>
      </c>
      <c r="Z659" s="327" t="s">
        <v>937</v>
      </c>
      <c r="AA659" s="327" t="s">
        <v>937</v>
      </c>
      <c r="AB659" s="327" t="s">
        <v>937</v>
      </c>
      <c r="AC659" s="327" t="s">
        <v>937</v>
      </c>
      <c r="AD659" s="327" t="s">
        <v>937</v>
      </c>
      <c r="AE659" s="327" t="s">
        <v>937</v>
      </c>
      <c r="AF659" s="327" t="s">
        <v>937</v>
      </c>
      <c r="AG659" s="327" t="s">
        <v>937</v>
      </c>
      <c r="AH659" s="327" t="s">
        <v>937</v>
      </c>
      <c r="AI659" s="327" t="s">
        <v>937</v>
      </c>
      <c r="AJ659" s="327" t="s">
        <v>937</v>
      </c>
      <c r="AK659" s="44" t="s">
        <v>2543</v>
      </c>
      <c r="AL659" s="44" t="s">
        <v>9362</v>
      </c>
      <c r="AM659" s="334" t="s">
        <v>9363</v>
      </c>
      <c r="AN659" s="44" t="s">
        <v>5211</v>
      </c>
      <c r="AO659" s="334" t="s">
        <v>8270</v>
      </c>
      <c r="AP659" s="44" t="s">
        <v>4234</v>
      </c>
      <c r="AQ659" s="44" t="s">
        <v>8406</v>
      </c>
      <c r="AR659" s="44" t="s">
        <v>9338</v>
      </c>
      <c r="AS659" s="44" t="s">
        <v>8351</v>
      </c>
      <c r="AT659" s="44" t="s">
        <v>1153</v>
      </c>
      <c r="AU659" s="44" t="s">
        <v>4921</v>
      </c>
      <c r="AV659" s="44" t="s">
        <v>1153</v>
      </c>
      <c r="AW659" s="44" t="s">
        <v>4921</v>
      </c>
      <c r="AX659" s="44" t="s">
        <v>1153</v>
      </c>
      <c r="AY659" s="44" t="s">
        <v>4921</v>
      </c>
      <c r="AZ659" s="345" t="s">
        <v>781</v>
      </c>
      <c r="BA659" s="336">
        <v>44664</v>
      </c>
      <c r="BB659" s="269" t="s">
        <v>903</v>
      </c>
      <c r="BC659" s="356"/>
      <c r="BD659" s="357"/>
      <c r="BE659" s="357"/>
      <c r="BF659" s="357"/>
      <c r="BG659" s="357"/>
      <c r="BH659" s="141" t="s">
        <v>956</v>
      </c>
      <c r="BI659" s="356"/>
      <c r="BJ659" s="356"/>
      <c r="BO659" s="253" t="s">
        <v>5495</v>
      </c>
      <c r="BP659" s="419" t="s">
        <v>5509</v>
      </c>
      <c r="BQ659" s="415"/>
      <c r="BR659" s="415"/>
    </row>
    <row r="660" spans="1:70" s="298" customFormat="1" ht="90" hidden="1" customHeight="1">
      <c r="A660" s="268" t="s">
        <v>2541</v>
      </c>
      <c r="B660" s="271" t="s">
        <v>2542</v>
      </c>
      <c r="C660" s="283">
        <v>44183</v>
      </c>
      <c r="D660" s="336" t="s">
        <v>4308</v>
      </c>
      <c r="E660" s="268" t="s">
        <v>1024</v>
      </c>
      <c r="F660" s="322" t="s">
        <v>8407</v>
      </c>
      <c r="G660" s="271" t="s">
        <v>4123</v>
      </c>
      <c r="H660" s="271" t="s">
        <v>8408</v>
      </c>
      <c r="I660" s="271" t="s">
        <v>2508</v>
      </c>
      <c r="J660" s="469" t="s">
        <v>2509</v>
      </c>
      <c r="K660" s="359">
        <v>2</v>
      </c>
      <c r="L660" s="837">
        <v>44228</v>
      </c>
      <c r="M660" s="837">
        <v>44469</v>
      </c>
      <c r="N660" s="275">
        <f t="shared" si="21"/>
        <v>35</v>
      </c>
      <c r="O660" s="343">
        <v>2</v>
      </c>
      <c r="P660" s="253" t="s">
        <v>758</v>
      </c>
      <c r="Q660" s="253" t="s">
        <v>2208</v>
      </c>
      <c r="R660" s="44" t="s">
        <v>8409</v>
      </c>
      <c r="S660" s="387">
        <f t="shared" si="20"/>
        <v>307</v>
      </c>
      <c r="T660" s="327"/>
      <c r="U660" s="327"/>
      <c r="V660" s="327" t="s">
        <v>937</v>
      </c>
      <c r="W660" s="327" t="s">
        <v>937</v>
      </c>
      <c r="X660" s="327" t="s">
        <v>937</v>
      </c>
      <c r="Y660" s="327" t="s">
        <v>937</v>
      </c>
      <c r="Z660" s="327" t="s">
        <v>937</v>
      </c>
      <c r="AA660" s="327" t="s">
        <v>937</v>
      </c>
      <c r="AB660" s="327" t="s">
        <v>937</v>
      </c>
      <c r="AC660" s="327" t="s">
        <v>937</v>
      </c>
      <c r="AD660" s="327" t="s">
        <v>937</v>
      </c>
      <c r="AE660" s="327" t="s">
        <v>937</v>
      </c>
      <c r="AF660" s="327" t="s">
        <v>937</v>
      </c>
      <c r="AG660" s="327" t="s">
        <v>937</v>
      </c>
      <c r="AH660" s="327" t="s">
        <v>937</v>
      </c>
      <c r="AI660" s="327" t="s">
        <v>937</v>
      </c>
      <c r="AJ660" s="327" t="s">
        <v>937</v>
      </c>
      <c r="AK660" s="44" t="s">
        <v>2543</v>
      </c>
      <c r="AL660" s="44" t="s">
        <v>2756</v>
      </c>
      <c r="AM660" s="44" t="s">
        <v>8410</v>
      </c>
      <c r="AN660" s="44" t="s">
        <v>9364</v>
      </c>
      <c r="AO660" s="44" t="s">
        <v>8411</v>
      </c>
      <c r="AP660" s="44" t="s">
        <v>1153</v>
      </c>
      <c r="AQ660" s="44" t="s">
        <v>4145</v>
      </c>
      <c r="AR660" s="44" t="s">
        <v>1153</v>
      </c>
      <c r="AS660" s="44" t="s">
        <v>4145</v>
      </c>
      <c r="AT660" s="44" t="s">
        <v>1153</v>
      </c>
      <c r="AU660" s="44" t="s">
        <v>4145</v>
      </c>
      <c r="AV660" s="44" t="s">
        <v>1153</v>
      </c>
      <c r="AW660" s="44" t="s">
        <v>4145</v>
      </c>
      <c r="AX660" s="44" t="s">
        <v>1153</v>
      </c>
      <c r="AY660" s="44" t="s">
        <v>4145</v>
      </c>
      <c r="AZ660" s="345" t="s">
        <v>781</v>
      </c>
      <c r="BA660" s="336">
        <v>44481</v>
      </c>
      <c r="BB660" s="269" t="s">
        <v>903</v>
      </c>
      <c r="BC660" s="340"/>
      <c r="BD660" s="297"/>
      <c r="BE660" s="297"/>
      <c r="BF660" s="297"/>
      <c r="BG660" s="297"/>
      <c r="BH660" s="141" t="s">
        <v>956</v>
      </c>
      <c r="BI660" s="340"/>
      <c r="BJ660" s="340"/>
      <c r="BO660" s="253" t="s">
        <v>9123</v>
      </c>
      <c r="BP660" s="324" t="s">
        <v>5382</v>
      </c>
      <c r="BQ660" s="253" t="s">
        <v>5510</v>
      </c>
      <c r="BR660" s="327"/>
    </row>
    <row r="661" spans="1:70" ht="90" hidden="1" customHeight="1">
      <c r="A661" s="268" t="s">
        <v>2603</v>
      </c>
      <c r="B661" s="271" t="s">
        <v>1325</v>
      </c>
      <c r="C661" s="270">
        <v>43630</v>
      </c>
      <c r="D661" s="328" t="s">
        <v>4405</v>
      </c>
      <c r="E661" s="268" t="s">
        <v>1020</v>
      </c>
      <c r="F661" s="273" t="s">
        <v>8412</v>
      </c>
      <c r="G661" s="273" t="s">
        <v>2599</v>
      </c>
      <c r="H661" s="323" t="s">
        <v>2600</v>
      </c>
      <c r="I661" s="273" t="s">
        <v>2601</v>
      </c>
      <c r="J661" s="432" t="s">
        <v>2602</v>
      </c>
      <c r="K661" s="269">
        <v>1</v>
      </c>
      <c r="L661" s="837">
        <v>44136</v>
      </c>
      <c r="M661" s="837">
        <v>44501</v>
      </c>
      <c r="N661" s="275">
        <f t="shared" si="21"/>
        <v>53</v>
      </c>
      <c r="O661" s="343">
        <v>1</v>
      </c>
      <c r="P661" s="253" t="s">
        <v>44</v>
      </c>
      <c r="Q661" s="141" t="s">
        <v>4053</v>
      </c>
      <c r="R661" s="44" t="s">
        <v>8413</v>
      </c>
      <c r="S661" s="387">
        <f t="shared" si="20"/>
        <v>262</v>
      </c>
      <c r="T661" s="472"/>
      <c r="U661" s="472"/>
      <c r="V661" s="402" t="s">
        <v>937</v>
      </c>
      <c r="W661" s="402" t="s">
        <v>937</v>
      </c>
      <c r="X661" s="402" t="s">
        <v>937</v>
      </c>
      <c r="Y661" s="402" t="s">
        <v>937</v>
      </c>
      <c r="Z661" s="402" t="s">
        <v>937</v>
      </c>
      <c r="AA661" s="402" t="s">
        <v>937</v>
      </c>
      <c r="AB661" s="402" t="s">
        <v>937</v>
      </c>
      <c r="AC661" s="402" t="s">
        <v>937</v>
      </c>
      <c r="AD661" s="402" t="s">
        <v>937</v>
      </c>
      <c r="AE661" s="402" t="s">
        <v>937</v>
      </c>
      <c r="AF661" s="402" t="s">
        <v>937</v>
      </c>
      <c r="AG661" s="402" t="s">
        <v>937</v>
      </c>
      <c r="AH661" s="402" t="s">
        <v>937</v>
      </c>
      <c r="AI661" s="402" t="s">
        <v>937</v>
      </c>
      <c r="AJ661" s="402" t="s">
        <v>937</v>
      </c>
      <c r="AK661" s="402" t="s">
        <v>937</v>
      </c>
      <c r="AL661" s="44" t="s">
        <v>2832</v>
      </c>
      <c r="AM661" s="141" t="s">
        <v>9365</v>
      </c>
      <c r="AN661" s="253" t="s">
        <v>2832</v>
      </c>
      <c r="AO661" s="141" t="s">
        <v>8414</v>
      </c>
      <c r="AP661" s="141" t="s">
        <v>9366</v>
      </c>
      <c r="AQ661" s="334" t="s">
        <v>8415</v>
      </c>
      <c r="AR661" s="44" t="s">
        <v>1153</v>
      </c>
      <c r="AS661" s="44" t="s">
        <v>4297</v>
      </c>
      <c r="AT661" s="44" t="s">
        <v>1153</v>
      </c>
      <c r="AU661" s="44" t="s">
        <v>4297</v>
      </c>
      <c r="AV661" s="44" t="s">
        <v>1153</v>
      </c>
      <c r="AW661" s="44" t="s">
        <v>4297</v>
      </c>
      <c r="AX661" s="44" t="s">
        <v>1153</v>
      </c>
      <c r="AY661" s="44" t="s">
        <v>4297</v>
      </c>
      <c r="AZ661" s="345" t="s">
        <v>781</v>
      </c>
      <c r="BA661" s="336">
        <v>44568</v>
      </c>
      <c r="BB661" s="269" t="s">
        <v>4393</v>
      </c>
      <c r="BC661" s="336">
        <v>44498</v>
      </c>
      <c r="BD661" s="141" t="s">
        <v>4293</v>
      </c>
      <c r="BE661" s="332" t="s">
        <v>8991</v>
      </c>
      <c r="BF661" s="332" t="s">
        <v>5617</v>
      </c>
      <c r="BG661" s="44" t="s">
        <v>5620</v>
      </c>
      <c r="BH661" s="141" t="s">
        <v>1889</v>
      </c>
      <c r="BI661" s="340" t="s">
        <v>2586</v>
      </c>
      <c r="BJ661" s="525"/>
      <c r="BO661" s="253" t="s">
        <v>5295</v>
      </c>
      <c r="BP661" s="253" t="s">
        <v>5297</v>
      </c>
      <c r="BQ661" s="472"/>
      <c r="BR661" s="472"/>
    </row>
    <row r="662" spans="1:70" ht="90" hidden="1" customHeight="1">
      <c r="A662" s="268" t="s">
        <v>2609</v>
      </c>
      <c r="B662" s="271" t="s">
        <v>1325</v>
      </c>
      <c r="C662" s="270">
        <v>43630</v>
      </c>
      <c r="D662" s="328" t="s">
        <v>4308</v>
      </c>
      <c r="E662" s="443" t="s">
        <v>1037</v>
      </c>
      <c r="F662" s="404" t="s">
        <v>6829</v>
      </c>
      <c r="G662" s="273" t="s">
        <v>2604</v>
      </c>
      <c r="H662" s="323" t="s">
        <v>2605</v>
      </c>
      <c r="I662" s="323" t="s">
        <v>2606</v>
      </c>
      <c r="J662" s="432" t="s">
        <v>2607</v>
      </c>
      <c r="K662" s="267">
        <v>3</v>
      </c>
      <c r="L662" s="837">
        <v>44013</v>
      </c>
      <c r="M662" s="837">
        <v>44561</v>
      </c>
      <c r="N662" s="275">
        <f t="shared" si="21"/>
        <v>27</v>
      </c>
      <c r="O662" s="343">
        <v>3</v>
      </c>
      <c r="P662" s="141" t="s">
        <v>158</v>
      </c>
      <c r="Q662" s="472"/>
      <c r="R662" s="325" t="s">
        <v>8416</v>
      </c>
      <c r="S662" s="387">
        <f t="shared" si="20"/>
        <v>259</v>
      </c>
      <c r="T662" s="472"/>
      <c r="U662" s="472"/>
      <c r="V662" s="402" t="s">
        <v>937</v>
      </c>
      <c r="W662" s="402" t="s">
        <v>937</v>
      </c>
      <c r="X662" s="402" t="s">
        <v>937</v>
      </c>
      <c r="Y662" s="402" t="s">
        <v>937</v>
      </c>
      <c r="Z662" s="402" t="s">
        <v>937</v>
      </c>
      <c r="AA662" s="402" t="s">
        <v>937</v>
      </c>
      <c r="AB662" s="402" t="s">
        <v>937</v>
      </c>
      <c r="AC662" s="402" t="s">
        <v>937</v>
      </c>
      <c r="AD662" s="402" t="s">
        <v>937</v>
      </c>
      <c r="AE662" s="402" t="s">
        <v>937</v>
      </c>
      <c r="AF662" s="402" t="s">
        <v>937</v>
      </c>
      <c r="AG662" s="402" t="s">
        <v>937</v>
      </c>
      <c r="AH662" s="402" t="s">
        <v>937</v>
      </c>
      <c r="AI662" s="402" t="s">
        <v>4241</v>
      </c>
      <c r="AJ662" s="402" t="s">
        <v>937</v>
      </c>
      <c r="AK662" s="402" t="s">
        <v>4241</v>
      </c>
      <c r="AL662" s="402" t="s">
        <v>9367</v>
      </c>
      <c r="AM662" s="141" t="s">
        <v>8417</v>
      </c>
      <c r="AN662" s="44" t="s">
        <v>4006</v>
      </c>
      <c r="AO662" s="44" t="s">
        <v>8418</v>
      </c>
      <c r="AP662" s="44" t="s">
        <v>1153</v>
      </c>
      <c r="AQ662" s="44" t="s">
        <v>4300</v>
      </c>
      <c r="AR662" s="44" t="s">
        <v>1153</v>
      </c>
      <c r="AS662" s="44" t="s">
        <v>4300</v>
      </c>
      <c r="AT662" s="44" t="s">
        <v>1153</v>
      </c>
      <c r="AU662" s="44" t="s">
        <v>4300</v>
      </c>
      <c r="AV662" s="44" t="s">
        <v>1153</v>
      </c>
      <c r="AW662" s="44" t="s">
        <v>4300</v>
      </c>
      <c r="AX662" s="44" t="s">
        <v>1153</v>
      </c>
      <c r="AY662" s="44" t="s">
        <v>4300</v>
      </c>
      <c r="AZ662" s="345" t="s">
        <v>3069</v>
      </c>
      <c r="BA662" s="336">
        <v>44491</v>
      </c>
      <c r="BB662" s="269" t="s">
        <v>903</v>
      </c>
      <c r="BC662" s="356"/>
      <c r="BD662" s="357"/>
      <c r="BE662" s="357"/>
      <c r="BF662" s="357"/>
      <c r="BG662" s="357"/>
      <c r="BH662" s="141" t="s">
        <v>956</v>
      </c>
      <c r="BI662" s="356"/>
      <c r="BJ662" s="356"/>
      <c r="BO662" s="141" t="s">
        <v>5511</v>
      </c>
      <c r="BP662" s="402" t="s">
        <v>5307</v>
      </c>
      <c r="BQ662" s="402" t="s">
        <v>5308</v>
      </c>
      <c r="BR662" s="472"/>
    </row>
    <row r="663" spans="1:70" ht="90" hidden="1" customHeight="1">
      <c r="A663" s="268" t="s">
        <v>2610</v>
      </c>
      <c r="B663" s="271" t="s">
        <v>1325</v>
      </c>
      <c r="C663" s="270">
        <v>43630</v>
      </c>
      <c r="D663" s="328" t="s">
        <v>4308</v>
      </c>
      <c r="E663" s="443" t="s">
        <v>1037</v>
      </c>
      <c r="F663" s="404" t="s">
        <v>6829</v>
      </c>
      <c r="G663" s="273" t="s">
        <v>2604</v>
      </c>
      <c r="H663" s="323" t="s">
        <v>2605</v>
      </c>
      <c r="I663" s="273" t="s">
        <v>2608</v>
      </c>
      <c r="J663" s="432" t="s">
        <v>2364</v>
      </c>
      <c r="K663" s="267">
        <v>1</v>
      </c>
      <c r="L663" s="837">
        <v>44013</v>
      </c>
      <c r="M663" s="837">
        <v>44561</v>
      </c>
      <c r="N663" s="275">
        <f t="shared" si="21"/>
        <v>27</v>
      </c>
      <c r="O663" s="343">
        <v>1</v>
      </c>
      <c r="P663" s="141" t="s">
        <v>116</v>
      </c>
      <c r="Q663" s="472"/>
      <c r="R663" s="325" t="s">
        <v>8419</v>
      </c>
      <c r="S663" s="387">
        <f t="shared" si="20"/>
        <v>199</v>
      </c>
      <c r="T663" s="472"/>
      <c r="U663" s="472"/>
      <c r="V663" s="402" t="s">
        <v>937</v>
      </c>
      <c r="W663" s="402" t="s">
        <v>937</v>
      </c>
      <c r="X663" s="402" t="s">
        <v>937</v>
      </c>
      <c r="Y663" s="402" t="s">
        <v>937</v>
      </c>
      <c r="Z663" s="402" t="s">
        <v>937</v>
      </c>
      <c r="AA663" s="402" t="s">
        <v>937</v>
      </c>
      <c r="AB663" s="402" t="s">
        <v>937</v>
      </c>
      <c r="AC663" s="402" t="s">
        <v>937</v>
      </c>
      <c r="AD663" s="402" t="s">
        <v>937</v>
      </c>
      <c r="AE663" s="402" t="s">
        <v>937</v>
      </c>
      <c r="AF663" s="402" t="s">
        <v>937</v>
      </c>
      <c r="AG663" s="402" t="s">
        <v>937</v>
      </c>
      <c r="AH663" s="402" t="s">
        <v>937</v>
      </c>
      <c r="AI663" s="402" t="s">
        <v>8420</v>
      </c>
      <c r="AJ663" s="402" t="s">
        <v>937</v>
      </c>
      <c r="AK663" s="402" t="s">
        <v>8420</v>
      </c>
      <c r="AL663" s="402" t="s">
        <v>2642</v>
      </c>
      <c r="AM663" s="141" t="s">
        <v>8421</v>
      </c>
      <c r="AN663" s="141" t="s">
        <v>4009</v>
      </c>
      <c r="AO663" s="44" t="s">
        <v>8422</v>
      </c>
      <c r="AP663" s="44" t="s">
        <v>4214</v>
      </c>
      <c r="AQ663" s="44" t="s">
        <v>8423</v>
      </c>
      <c r="AR663" s="44" t="s">
        <v>1153</v>
      </c>
      <c r="AS663" s="44" t="s">
        <v>4297</v>
      </c>
      <c r="AT663" s="44" t="s">
        <v>1153</v>
      </c>
      <c r="AU663" s="44" t="s">
        <v>4297</v>
      </c>
      <c r="AV663" s="44" t="s">
        <v>1153</v>
      </c>
      <c r="AW663" s="44" t="s">
        <v>4297</v>
      </c>
      <c r="AX663" s="44" t="s">
        <v>1153</v>
      </c>
      <c r="AY663" s="44" t="s">
        <v>4297</v>
      </c>
      <c r="AZ663" s="345" t="s">
        <v>781</v>
      </c>
      <c r="BA663" s="336">
        <v>44573</v>
      </c>
      <c r="BB663" s="269" t="s">
        <v>903</v>
      </c>
      <c r="BC663" s="356"/>
      <c r="BD663" s="357"/>
      <c r="BE663" s="357"/>
      <c r="BF663" s="357"/>
      <c r="BG663" s="357"/>
      <c r="BH663" s="141" t="s">
        <v>956</v>
      </c>
      <c r="BI663" s="356"/>
      <c r="BJ663" s="356"/>
      <c r="BO663" s="141" t="s">
        <v>5511</v>
      </c>
      <c r="BP663" s="402" t="s">
        <v>5307</v>
      </c>
      <c r="BQ663" s="402" t="s">
        <v>5308</v>
      </c>
      <c r="BR663" s="472"/>
    </row>
    <row r="664" spans="1:70" ht="90" hidden="1" customHeight="1">
      <c r="A664" s="272" t="s">
        <v>2620</v>
      </c>
      <c r="B664" s="273" t="s">
        <v>1325</v>
      </c>
      <c r="C664" s="270">
        <v>43630</v>
      </c>
      <c r="D664" s="328" t="s">
        <v>4307</v>
      </c>
      <c r="E664" s="272" t="s">
        <v>1032</v>
      </c>
      <c r="F664" s="404" t="s">
        <v>6892</v>
      </c>
      <c r="G664" s="273" t="s">
        <v>2616</v>
      </c>
      <c r="H664" s="273" t="s">
        <v>2617</v>
      </c>
      <c r="I664" s="273" t="s">
        <v>2618</v>
      </c>
      <c r="J664" s="432" t="s">
        <v>9476</v>
      </c>
      <c r="K664" s="269">
        <v>1</v>
      </c>
      <c r="L664" s="830">
        <v>44348</v>
      </c>
      <c r="M664" s="830">
        <v>44438</v>
      </c>
      <c r="N664" s="275">
        <f t="shared" si="21"/>
        <v>13</v>
      </c>
      <c r="O664" s="343">
        <v>1</v>
      </c>
      <c r="P664" s="402" t="s">
        <v>60</v>
      </c>
      <c r="Q664" s="404"/>
      <c r="R664" s="44" t="s">
        <v>8424</v>
      </c>
      <c r="S664" s="387">
        <f t="shared" si="20"/>
        <v>181</v>
      </c>
      <c r="T664" s="404"/>
      <c r="U664" s="404"/>
      <c r="V664" s="404"/>
      <c r="W664" s="404"/>
      <c r="X664" s="404"/>
      <c r="Y664" s="404"/>
      <c r="Z664" s="404"/>
      <c r="AA664" s="404"/>
      <c r="AB664" s="404"/>
      <c r="AC664" s="404"/>
      <c r="AD664" s="404"/>
      <c r="AE664" s="404"/>
      <c r="AF664" s="404"/>
      <c r="AG664" s="404"/>
      <c r="AH664" s="404"/>
      <c r="AI664" s="404"/>
      <c r="AJ664" s="404"/>
      <c r="AK664" s="301" t="s">
        <v>2622</v>
      </c>
      <c r="AL664" s="301" t="s">
        <v>8425</v>
      </c>
      <c r="AM664" s="44" t="s">
        <v>8426</v>
      </c>
      <c r="AN664" s="44" t="s">
        <v>8427</v>
      </c>
      <c r="AO664" s="44" t="s">
        <v>8428</v>
      </c>
      <c r="AP664" s="44" t="s">
        <v>1153</v>
      </c>
      <c r="AQ664" s="44" t="s">
        <v>4145</v>
      </c>
      <c r="AR664" s="44" t="s">
        <v>1153</v>
      </c>
      <c r="AS664" s="44" t="s">
        <v>4145</v>
      </c>
      <c r="AT664" s="44" t="s">
        <v>1153</v>
      </c>
      <c r="AU664" s="44" t="s">
        <v>4145</v>
      </c>
      <c r="AV664" s="44" t="s">
        <v>1153</v>
      </c>
      <c r="AW664" s="44" t="s">
        <v>4145</v>
      </c>
      <c r="AX664" s="44" t="s">
        <v>1153</v>
      </c>
      <c r="AY664" s="44" t="s">
        <v>4145</v>
      </c>
      <c r="AZ664" s="345" t="s">
        <v>902</v>
      </c>
      <c r="BA664" s="336">
        <v>44482</v>
      </c>
      <c r="BB664" s="269" t="s">
        <v>903</v>
      </c>
      <c r="BC664" s="473"/>
      <c r="BD664" s="301"/>
      <c r="BE664" s="404"/>
      <c r="BF664" s="404"/>
      <c r="BG664" s="404"/>
      <c r="BH664" s="141" t="s">
        <v>956</v>
      </c>
      <c r="BI664" s="473"/>
      <c r="BJ664" s="473"/>
      <c r="BO664" s="253" t="s">
        <v>5275</v>
      </c>
      <c r="BP664" s="253" t="s">
        <v>5302</v>
      </c>
      <c r="BQ664" s="405" t="s">
        <v>5320</v>
      </c>
      <c r="BR664" s="334"/>
    </row>
    <row r="665" spans="1:70" ht="90" hidden="1" customHeight="1">
      <c r="A665" s="272" t="s">
        <v>2621</v>
      </c>
      <c r="B665" s="273" t="s">
        <v>1325</v>
      </c>
      <c r="C665" s="270">
        <v>43630</v>
      </c>
      <c r="D665" s="328" t="s">
        <v>4307</v>
      </c>
      <c r="E665" s="272" t="s">
        <v>1032</v>
      </c>
      <c r="F665" s="404" t="s">
        <v>6892</v>
      </c>
      <c r="G665" s="273" t="s">
        <v>2616</v>
      </c>
      <c r="H665" s="273" t="s">
        <v>2617</v>
      </c>
      <c r="I665" s="273" t="s">
        <v>2619</v>
      </c>
      <c r="J665" s="271" t="s">
        <v>1254</v>
      </c>
      <c r="K665" s="269">
        <v>2</v>
      </c>
      <c r="L665" s="830">
        <v>44348</v>
      </c>
      <c r="M665" s="830">
        <v>44561</v>
      </c>
      <c r="N665" s="275">
        <f t="shared" si="21"/>
        <v>31</v>
      </c>
      <c r="O665" s="343">
        <v>2</v>
      </c>
      <c r="P665" s="402" t="s">
        <v>60</v>
      </c>
      <c r="Q665" s="404"/>
      <c r="R665" s="44" t="s">
        <v>8429</v>
      </c>
      <c r="S665" s="387">
        <f t="shared" si="20"/>
        <v>335</v>
      </c>
      <c r="T665" s="404"/>
      <c r="U665" s="404"/>
      <c r="V665" s="404"/>
      <c r="W665" s="404"/>
      <c r="X665" s="404"/>
      <c r="Y665" s="404"/>
      <c r="Z665" s="404"/>
      <c r="AA665" s="404"/>
      <c r="AB665" s="404"/>
      <c r="AC665" s="404"/>
      <c r="AD665" s="404"/>
      <c r="AE665" s="404"/>
      <c r="AF665" s="404"/>
      <c r="AG665" s="404"/>
      <c r="AH665" s="404"/>
      <c r="AI665" s="404"/>
      <c r="AJ665" s="404"/>
      <c r="AK665" s="301" t="s">
        <v>2622</v>
      </c>
      <c r="AL665" s="301" t="s">
        <v>8430</v>
      </c>
      <c r="AM665" s="44" t="s">
        <v>8426</v>
      </c>
      <c r="AN665" s="44" t="s">
        <v>4005</v>
      </c>
      <c r="AO665" s="44" t="s">
        <v>8431</v>
      </c>
      <c r="AP665" s="44" t="s">
        <v>8432</v>
      </c>
      <c r="AQ665" s="44" t="s">
        <v>8433</v>
      </c>
      <c r="AR665" s="44" t="s">
        <v>1153</v>
      </c>
      <c r="AS665" s="44" t="s">
        <v>4297</v>
      </c>
      <c r="AT665" s="44" t="s">
        <v>1153</v>
      </c>
      <c r="AU665" s="44" t="s">
        <v>4297</v>
      </c>
      <c r="AV665" s="44" t="s">
        <v>1153</v>
      </c>
      <c r="AW665" s="44" t="s">
        <v>4297</v>
      </c>
      <c r="AX665" s="44" t="s">
        <v>1153</v>
      </c>
      <c r="AY665" s="44" t="s">
        <v>4297</v>
      </c>
      <c r="AZ665" s="345" t="s">
        <v>781</v>
      </c>
      <c r="BA665" s="336">
        <v>44573</v>
      </c>
      <c r="BB665" s="269" t="s">
        <v>903</v>
      </c>
      <c r="BC665" s="473"/>
      <c r="BD665" s="301"/>
      <c r="BE665" s="404"/>
      <c r="BF665" s="404"/>
      <c r="BG665" s="404"/>
      <c r="BH665" s="141" t="s">
        <v>956</v>
      </c>
      <c r="BI665" s="473"/>
      <c r="BJ665" s="473"/>
      <c r="BO665" s="253" t="s">
        <v>5275</v>
      </c>
      <c r="BP665" s="253" t="s">
        <v>5302</v>
      </c>
      <c r="BQ665" s="405" t="s">
        <v>5320</v>
      </c>
      <c r="BR665" s="334"/>
    </row>
    <row r="666" spans="1:70" ht="90" hidden="1" customHeight="1">
      <c r="A666" s="272" t="s">
        <v>2623</v>
      </c>
      <c r="B666" s="271" t="s">
        <v>1325</v>
      </c>
      <c r="C666" s="270">
        <v>43630</v>
      </c>
      <c r="D666" s="328" t="s">
        <v>4307</v>
      </c>
      <c r="E666" s="268" t="s">
        <v>1033</v>
      </c>
      <c r="F666" s="344" t="s">
        <v>8434</v>
      </c>
      <c r="G666" s="273" t="s">
        <v>2616</v>
      </c>
      <c r="H666" s="273" t="s">
        <v>2617</v>
      </c>
      <c r="I666" s="273" t="s">
        <v>2618</v>
      </c>
      <c r="J666" s="432" t="s">
        <v>9476</v>
      </c>
      <c r="K666" s="269">
        <v>1</v>
      </c>
      <c r="L666" s="830">
        <v>44348</v>
      </c>
      <c r="M666" s="830">
        <v>44438</v>
      </c>
      <c r="N666" s="275">
        <f t="shared" si="21"/>
        <v>13</v>
      </c>
      <c r="O666" s="343">
        <v>1</v>
      </c>
      <c r="P666" s="402" t="s">
        <v>60</v>
      </c>
      <c r="Q666" s="301" t="s">
        <v>2622</v>
      </c>
      <c r="R666" s="44" t="s">
        <v>8424</v>
      </c>
      <c r="S666" s="387">
        <f t="shared" si="20"/>
        <v>181</v>
      </c>
      <c r="T666" s="404"/>
      <c r="U666" s="404"/>
      <c r="V666" s="404"/>
      <c r="W666" s="297" t="s">
        <v>956</v>
      </c>
      <c r="X666" s="404"/>
      <c r="Y666" s="404"/>
      <c r="Z666" s="472"/>
      <c r="AA666" s="357"/>
      <c r="AB666" s="357"/>
      <c r="AC666" s="357"/>
      <c r="AD666" s="357"/>
      <c r="AE666" s="357"/>
      <c r="AF666" s="357"/>
      <c r="AG666" s="357"/>
      <c r="AH666" s="357"/>
      <c r="AI666" s="357"/>
      <c r="AJ666" s="357"/>
      <c r="AK666" s="301" t="s">
        <v>2622</v>
      </c>
      <c r="AL666" s="301" t="s">
        <v>2622</v>
      </c>
      <c r="AM666" s="44" t="s">
        <v>8435</v>
      </c>
      <c r="AN666" s="44" t="s">
        <v>8427</v>
      </c>
      <c r="AO666" s="44" t="s">
        <v>8428</v>
      </c>
      <c r="AP666" s="44" t="s">
        <v>1153</v>
      </c>
      <c r="AQ666" s="44" t="s">
        <v>4145</v>
      </c>
      <c r="AR666" s="44" t="s">
        <v>1153</v>
      </c>
      <c r="AS666" s="44" t="s">
        <v>4145</v>
      </c>
      <c r="AT666" s="44" t="s">
        <v>1153</v>
      </c>
      <c r="AU666" s="44" t="s">
        <v>4145</v>
      </c>
      <c r="AV666" s="44" t="s">
        <v>1153</v>
      </c>
      <c r="AW666" s="44" t="s">
        <v>4145</v>
      </c>
      <c r="AX666" s="44" t="s">
        <v>1153</v>
      </c>
      <c r="AY666" s="44" t="s">
        <v>4145</v>
      </c>
      <c r="AZ666" s="345" t="s">
        <v>902</v>
      </c>
      <c r="BA666" s="336">
        <v>44482</v>
      </c>
      <c r="BB666" s="269" t="s">
        <v>903</v>
      </c>
      <c r="BC666" s="473"/>
      <c r="BD666" s="301"/>
      <c r="BE666" s="404"/>
      <c r="BF666" s="404"/>
      <c r="BG666" s="404"/>
      <c r="BH666" s="141" t="s">
        <v>956</v>
      </c>
      <c r="BI666" s="473"/>
      <c r="BJ666" s="473"/>
      <c r="BO666" s="253" t="s">
        <v>5275</v>
      </c>
      <c r="BP666" s="253" t="s">
        <v>5410</v>
      </c>
      <c r="BQ666" s="405" t="s">
        <v>5321</v>
      </c>
      <c r="BR666" s="334"/>
    </row>
    <row r="667" spans="1:70" ht="90" hidden="1" customHeight="1">
      <c r="A667" s="272" t="s">
        <v>2624</v>
      </c>
      <c r="B667" s="271" t="s">
        <v>1325</v>
      </c>
      <c r="C667" s="270">
        <v>43630</v>
      </c>
      <c r="D667" s="328" t="s">
        <v>4307</v>
      </c>
      <c r="E667" s="268" t="s">
        <v>1033</v>
      </c>
      <c r="F667" s="344" t="s">
        <v>8434</v>
      </c>
      <c r="G667" s="273" t="s">
        <v>2616</v>
      </c>
      <c r="H667" s="273" t="s">
        <v>2617</v>
      </c>
      <c r="I667" s="273" t="s">
        <v>2619</v>
      </c>
      <c r="J667" s="271" t="s">
        <v>1254</v>
      </c>
      <c r="K667" s="269">
        <v>2</v>
      </c>
      <c r="L667" s="830">
        <v>44348</v>
      </c>
      <c r="M667" s="830">
        <v>44561</v>
      </c>
      <c r="N667" s="275">
        <f t="shared" si="21"/>
        <v>31</v>
      </c>
      <c r="O667" s="343">
        <v>2</v>
      </c>
      <c r="P667" s="402" t="s">
        <v>60</v>
      </c>
      <c r="Q667" s="301" t="s">
        <v>2622</v>
      </c>
      <c r="R667" s="44" t="s">
        <v>8429</v>
      </c>
      <c r="S667" s="387">
        <f t="shared" si="20"/>
        <v>335</v>
      </c>
      <c r="T667" s="404"/>
      <c r="U667" s="404"/>
      <c r="V667" s="404"/>
      <c r="W667" s="297" t="s">
        <v>956</v>
      </c>
      <c r="X667" s="404"/>
      <c r="Y667" s="404"/>
      <c r="Z667" s="472"/>
      <c r="AA667" s="357"/>
      <c r="AB667" s="357"/>
      <c r="AC667" s="357"/>
      <c r="AD667" s="357"/>
      <c r="AE667" s="357"/>
      <c r="AF667" s="357"/>
      <c r="AG667" s="357"/>
      <c r="AH667" s="357"/>
      <c r="AI667" s="357"/>
      <c r="AJ667" s="357"/>
      <c r="AK667" s="301" t="s">
        <v>2622</v>
      </c>
      <c r="AL667" s="301" t="s">
        <v>8430</v>
      </c>
      <c r="AM667" s="44" t="s">
        <v>8435</v>
      </c>
      <c r="AN667" s="44" t="s">
        <v>4005</v>
      </c>
      <c r="AO667" s="44" t="s">
        <v>8431</v>
      </c>
      <c r="AP667" s="44" t="s">
        <v>8432</v>
      </c>
      <c r="AQ667" s="44" t="s">
        <v>8433</v>
      </c>
      <c r="AR667" s="44" t="s">
        <v>1153</v>
      </c>
      <c r="AS667" s="44" t="s">
        <v>4297</v>
      </c>
      <c r="AT667" s="44" t="s">
        <v>1153</v>
      </c>
      <c r="AU667" s="44" t="s">
        <v>4297</v>
      </c>
      <c r="AV667" s="44" t="s">
        <v>1153</v>
      </c>
      <c r="AW667" s="44" t="s">
        <v>4297</v>
      </c>
      <c r="AX667" s="44" t="s">
        <v>1153</v>
      </c>
      <c r="AY667" s="44" t="s">
        <v>4297</v>
      </c>
      <c r="AZ667" s="345" t="s">
        <v>781</v>
      </c>
      <c r="BA667" s="336">
        <v>44573</v>
      </c>
      <c r="BB667" s="269" t="s">
        <v>903</v>
      </c>
      <c r="BC667" s="473"/>
      <c r="BD667" s="301"/>
      <c r="BE667" s="404"/>
      <c r="BF667" s="404"/>
      <c r="BG667" s="404"/>
      <c r="BH667" s="141" t="s">
        <v>956</v>
      </c>
      <c r="BI667" s="473"/>
      <c r="BJ667" s="473"/>
      <c r="BO667" s="253" t="s">
        <v>5275</v>
      </c>
      <c r="BP667" s="253" t="s">
        <v>5410</v>
      </c>
      <c r="BQ667" s="405" t="s">
        <v>5321</v>
      </c>
      <c r="BR667" s="334"/>
    </row>
    <row r="668" spans="1:70" ht="90" hidden="1" customHeight="1">
      <c r="A668" s="272" t="s">
        <v>2625</v>
      </c>
      <c r="B668" s="271" t="s">
        <v>1325</v>
      </c>
      <c r="C668" s="270">
        <v>43630</v>
      </c>
      <c r="D668" s="328" t="s">
        <v>4307</v>
      </c>
      <c r="E668" s="268" t="s">
        <v>1034</v>
      </c>
      <c r="F668" s="344" t="s">
        <v>8436</v>
      </c>
      <c r="G668" s="273" t="s">
        <v>2616</v>
      </c>
      <c r="H668" s="273" t="s">
        <v>2617</v>
      </c>
      <c r="I668" s="273" t="s">
        <v>2618</v>
      </c>
      <c r="J668" s="432" t="s">
        <v>9476</v>
      </c>
      <c r="K668" s="269">
        <v>1</v>
      </c>
      <c r="L668" s="830">
        <v>44348</v>
      </c>
      <c r="M668" s="830">
        <v>44438</v>
      </c>
      <c r="N668" s="275">
        <f t="shared" si="21"/>
        <v>13</v>
      </c>
      <c r="O668" s="343">
        <v>1</v>
      </c>
      <c r="P668" s="402" t="s">
        <v>60</v>
      </c>
      <c r="Q668" s="301" t="s">
        <v>2622</v>
      </c>
      <c r="R668" s="44" t="s">
        <v>8424</v>
      </c>
      <c r="S668" s="387">
        <f t="shared" si="20"/>
        <v>181</v>
      </c>
      <c r="T668" s="404"/>
      <c r="U668" s="404"/>
      <c r="V668" s="404"/>
      <c r="W668" s="297" t="s">
        <v>956</v>
      </c>
      <c r="X668" s="404"/>
      <c r="Y668" s="404"/>
      <c r="Z668" s="472"/>
      <c r="AA668" s="357"/>
      <c r="AB668" s="357"/>
      <c r="AC668" s="357"/>
      <c r="AD668" s="357"/>
      <c r="AE668" s="357"/>
      <c r="AF668" s="357"/>
      <c r="AG668" s="357"/>
      <c r="AH668" s="357"/>
      <c r="AI668" s="357"/>
      <c r="AJ668" s="357"/>
      <c r="AK668" s="301" t="s">
        <v>2622</v>
      </c>
      <c r="AL668" s="301" t="s">
        <v>2622</v>
      </c>
      <c r="AM668" s="44" t="s">
        <v>8437</v>
      </c>
      <c r="AN668" s="44" t="s">
        <v>8427</v>
      </c>
      <c r="AO668" s="44" t="s">
        <v>8428</v>
      </c>
      <c r="AP668" s="44" t="s">
        <v>1153</v>
      </c>
      <c r="AQ668" s="44" t="s">
        <v>4145</v>
      </c>
      <c r="AR668" s="44" t="s">
        <v>1153</v>
      </c>
      <c r="AS668" s="44" t="s">
        <v>4145</v>
      </c>
      <c r="AT668" s="44" t="s">
        <v>1153</v>
      </c>
      <c r="AU668" s="44" t="s">
        <v>4145</v>
      </c>
      <c r="AV668" s="44" t="s">
        <v>1153</v>
      </c>
      <c r="AW668" s="44" t="s">
        <v>4145</v>
      </c>
      <c r="AX668" s="44" t="s">
        <v>1153</v>
      </c>
      <c r="AY668" s="44" t="s">
        <v>4145</v>
      </c>
      <c r="AZ668" s="345" t="s">
        <v>902</v>
      </c>
      <c r="BA668" s="336">
        <v>44482</v>
      </c>
      <c r="BB668" s="269" t="s">
        <v>903</v>
      </c>
      <c r="BC668" s="473"/>
      <c r="BD668" s="301"/>
      <c r="BE668" s="404"/>
      <c r="BF668" s="404"/>
      <c r="BG668" s="404"/>
      <c r="BH668" s="141" t="s">
        <v>956</v>
      </c>
      <c r="BI668" s="473"/>
      <c r="BJ668" s="473"/>
      <c r="BO668" s="253" t="s">
        <v>5275</v>
      </c>
      <c r="BP668" s="405" t="s">
        <v>5322</v>
      </c>
      <c r="BQ668" s="405" t="s">
        <v>5323</v>
      </c>
      <c r="BR668" s="334"/>
    </row>
    <row r="669" spans="1:70" ht="90" hidden="1" customHeight="1">
      <c r="A669" s="272" t="s">
        <v>2626</v>
      </c>
      <c r="B669" s="271" t="s">
        <v>1325</v>
      </c>
      <c r="C669" s="270">
        <v>43630</v>
      </c>
      <c r="D669" s="328" t="s">
        <v>4307</v>
      </c>
      <c r="E669" s="268" t="s">
        <v>1034</v>
      </c>
      <c r="F669" s="344" t="s">
        <v>8436</v>
      </c>
      <c r="G669" s="273" t="s">
        <v>2616</v>
      </c>
      <c r="H669" s="273" t="s">
        <v>2617</v>
      </c>
      <c r="I669" s="273" t="s">
        <v>2619</v>
      </c>
      <c r="J669" s="271" t="s">
        <v>1254</v>
      </c>
      <c r="K669" s="269">
        <v>2</v>
      </c>
      <c r="L669" s="830">
        <v>44348</v>
      </c>
      <c r="M669" s="830">
        <v>44561</v>
      </c>
      <c r="N669" s="275">
        <f t="shared" si="21"/>
        <v>31</v>
      </c>
      <c r="O669" s="343">
        <v>2</v>
      </c>
      <c r="P669" s="402" t="s">
        <v>60</v>
      </c>
      <c r="Q669" s="301" t="s">
        <v>2622</v>
      </c>
      <c r="R669" s="44" t="s">
        <v>8429</v>
      </c>
      <c r="S669" s="387">
        <f t="shared" si="20"/>
        <v>335</v>
      </c>
      <c r="T669" s="404"/>
      <c r="U669" s="404"/>
      <c r="V669" s="404"/>
      <c r="W669" s="297" t="s">
        <v>956</v>
      </c>
      <c r="X669" s="404"/>
      <c r="Y669" s="404"/>
      <c r="Z669" s="472"/>
      <c r="AA669" s="357"/>
      <c r="AB669" s="357"/>
      <c r="AC669" s="357"/>
      <c r="AD669" s="357"/>
      <c r="AE669" s="357"/>
      <c r="AF669" s="357"/>
      <c r="AG669" s="357"/>
      <c r="AH669" s="357"/>
      <c r="AI669" s="357"/>
      <c r="AJ669" s="357"/>
      <c r="AK669" s="301" t="s">
        <v>2622</v>
      </c>
      <c r="AL669" s="301" t="s">
        <v>2622</v>
      </c>
      <c r="AM669" s="44" t="s">
        <v>8437</v>
      </c>
      <c r="AN669" s="44" t="s">
        <v>4005</v>
      </c>
      <c r="AO669" s="44" t="s">
        <v>8438</v>
      </c>
      <c r="AP669" s="44" t="s">
        <v>8432</v>
      </c>
      <c r="AQ669" s="44" t="s">
        <v>8433</v>
      </c>
      <c r="AR669" s="44" t="s">
        <v>1153</v>
      </c>
      <c r="AS669" s="44" t="s">
        <v>4297</v>
      </c>
      <c r="AT669" s="44" t="s">
        <v>1153</v>
      </c>
      <c r="AU669" s="44" t="s">
        <v>4297</v>
      </c>
      <c r="AV669" s="44" t="s">
        <v>1153</v>
      </c>
      <c r="AW669" s="44" t="s">
        <v>4297</v>
      </c>
      <c r="AX669" s="44" t="s">
        <v>1153</v>
      </c>
      <c r="AY669" s="44" t="s">
        <v>4297</v>
      </c>
      <c r="AZ669" s="345" t="s">
        <v>781</v>
      </c>
      <c r="BA669" s="336">
        <v>44573</v>
      </c>
      <c r="BB669" s="269" t="s">
        <v>903</v>
      </c>
      <c r="BC669" s="473"/>
      <c r="BD669" s="301"/>
      <c r="BE669" s="404"/>
      <c r="BF669" s="404"/>
      <c r="BG669" s="404"/>
      <c r="BH669" s="141" t="s">
        <v>956</v>
      </c>
      <c r="BI669" s="473"/>
      <c r="BJ669" s="473"/>
      <c r="BO669" s="253" t="s">
        <v>5275</v>
      </c>
      <c r="BP669" s="405" t="s">
        <v>5322</v>
      </c>
      <c r="BQ669" s="405" t="s">
        <v>5323</v>
      </c>
      <c r="BR669" s="334"/>
    </row>
    <row r="670" spans="1:70" ht="90" hidden="1" customHeight="1">
      <c r="A670" s="272" t="s">
        <v>2627</v>
      </c>
      <c r="B670" s="271" t="s">
        <v>1325</v>
      </c>
      <c r="C670" s="270">
        <v>43630</v>
      </c>
      <c r="D670" s="328" t="s">
        <v>4307</v>
      </c>
      <c r="E670" s="268" t="s">
        <v>1035</v>
      </c>
      <c r="F670" s="44" t="s">
        <v>6961</v>
      </c>
      <c r="G670" s="273" t="s">
        <v>2616</v>
      </c>
      <c r="H670" s="273" t="s">
        <v>2617</v>
      </c>
      <c r="I670" s="273" t="s">
        <v>2618</v>
      </c>
      <c r="J670" s="432" t="s">
        <v>9476</v>
      </c>
      <c r="K670" s="269">
        <v>1</v>
      </c>
      <c r="L670" s="830">
        <v>44348</v>
      </c>
      <c r="M670" s="830">
        <v>44438</v>
      </c>
      <c r="N670" s="275">
        <f t="shared" si="21"/>
        <v>13</v>
      </c>
      <c r="O670" s="343">
        <v>1</v>
      </c>
      <c r="P670" s="402" t="s">
        <v>60</v>
      </c>
      <c r="Q670" s="301" t="s">
        <v>2622</v>
      </c>
      <c r="R670" s="44" t="s">
        <v>8424</v>
      </c>
      <c r="S670" s="387">
        <f t="shared" si="20"/>
        <v>181</v>
      </c>
      <c r="T670" s="404"/>
      <c r="U670" s="404"/>
      <c r="V670" s="404"/>
      <c r="W670" s="297" t="s">
        <v>956</v>
      </c>
      <c r="X670" s="404"/>
      <c r="Y670" s="404"/>
      <c r="Z670" s="472"/>
      <c r="AA670" s="357"/>
      <c r="AB670" s="357"/>
      <c r="AC670" s="357"/>
      <c r="AD670" s="357"/>
      <c r="AE670" s="357"/>
      <c r="AF670" s="357"/>
      <c r="AG670" s="357"/>
      <c r="AH670" s="357"/>
      <c r="AI670" s="357"/>
      <c r="AJ670" s="357"/>
      <c r="AK670" s="301" t="s">
        <v>2622</v>
      </c>
      <c r="AL670" s="301" t="s">
        <v>2622</v>
      </c>
      <c r="AM670" s="44" t="s">
        <v>8439</v>
      </c>
      <c r="AN670" s="44" t="s">
        <v>8427</v>
      </c>
      <c r="AO670" s="44" t="s">
        <v>8428</v>
      </c>
      <c r="AP670" s="44" t="s">
        <v>1153</v>
      </c>
      <c r="AQ670" s="44" t="s">
        <v>4145</v>
      </c>
      <c r="AR670" s="44" t="s">
        <v>1153</v>
      </c>
      <c r="AS670" s="44" t="s">
        <v>4145</v>
      </c>
      <c r="AT670" s="44" t="s">
        <v>1153</v>
      </c>
      <c r="AU670" s="44" t="s">
        <v>4145</v>
      </c>
      <c r="AV670" s="44" t="s">
        <v>1153</v>
      </c>
      <c r="AW670" s="44" t="s">
        <v>4145</v>
      </c>
      <c r="AX670" s="44" t="s">
        <v>1153</v>
      </c>
      <c r="AY670" s="44" t="s">
        <v>4145</v>
      </c>
      <c r="AZ670" s="345" t="s">
        <v>902</v>
      </c>
      <c r="BA670" s="336">
        <v>44482</v>
      </c>
      <c r="BB670" s="269" t="s">
        <v>903</v>
      </c>
      <c r="BC670" s="473"/>
      <c r="BD670" s="301"/>
      <c r="BE670" s="404"/>
      <c r="BF670" s="404"/>
      <c r="BG670" s="404"/>
      <c r="BH670" s="141" t="s">
        <v>956</v>
      </c>
      <c r="BI670" s="473"/>
      <c r="BJ670" s="473"/>
      <c r="BO670" s="253" t="s">
        <v>5324</v>
      </c>
      <c r="BP670" s="405" t="s">
        <v>9028</v>
      </c>
      <c r="BQ670" s="405" t="s">
        <v>5323</v>
      </c>
      <c r="BR670" s="334"/>
    </row>
    <row r="671" spans="1:70" ht="90" hidden="1" customHeight="1">
      <c r="A671" s="272" t="s">
        <v>2628</v>
      </c>
      <c r="B671" s="271" t="s">
        <v>1325</v>
      </c>
      <c r="C671" s="270">
        <v>43630</v>
      </c>
      <c r="D671" s="328" t="s">
        <v>4307</v>
      </c>
      <c r="E671" s="268" t="s">
        <v>1035</v>
      </c>
      <c r="F671" s="44" t="s">
        <v>6961</v>
      </c>
      <c r="G671" s="273" t="s">
        <v>2616</v>
      </c>
      <c r="H671" s="273" t="s">
        <v>2617</v>
      </c>
      <c r="I671" s="273" t="s">
        <v>2619</v>
      </c>
      <c r="J671" s="271" t="s">
        <v>1254</v>
      </c>
      <c r="K671" s="269">
        <v>2</v>
      </c>
      <c r="L671" s="830">
        <v>44348</v>
      </c>
      <c r="M671" s="830">
        <v>44561</v>
      </c>
      <c r="N671" s="275">
        <f t="shared" si="21"/>
        <v>31</v>
      </c>
      <c r="O671" s="343">
        <v>2</v>
      </c>
      <c r="P671" s="402" t="s">
        <v>60</v>
      </c>
      <c r="Q671" s="301" t="s">
        <v>2622</v>
      </c>
      <c r="R671" s="44" t="s">
        <v>8429</v>
      </c>
      <c r="S671" s="387">
        <f t="shared" si="20"/>
        <v>335</v>
      </c>
      <c r="T671" s="404"/>
      <c r="U671" s="404"/>
      <c r="V671" s="404"/>
      <c r="W671" s="297" t="s">
        <v>956</v>
      </c>
      <c r="X671" s="404"/>
      <c r="Y671" s="404"/>
      <c r="Z671" s="472"/>
      <c r="AA671" s="357"/>
      <c r="AB671" s="357"/>
      <c r="AC671" s="357"/>
      <c r="AD671" s="357"/>
      <c r="AE671" s="357"/>
      <c r="AF671" s="357"/>
      <c r="AG671" s="357"/>
      <c r="AH671" s="357"/>
      <c r="AI671" s="357"/>
      <c r="AJ671" s="357"/>
      <c r="AK671" s="301" t="s">
        <v>2622</v>
      </c>
      <c r="AL671" s="301" t="s">
        <v>2622</v>
      </c>
      <c r="AM671" s="44" t="s">
        <v>8439</v>
      </c>
      <c r="AN671" s="44" t="s">
        <v>4005</v>
      </c>
      <c r="AO671" s="44" t="s">
        <v>8438</v>
      </c>
      <c r="AP671" s="44" t="s">
        <v>8432</v>
      </c>
      <c r="AQ671" s="44" t="s">
        <v>8433</v>
      </c>
      <c r="AR671" s="44" t="s">
        <v>1153</v>
      </c>
      <c r="AS671" s="44" t="s">
        <v>4297</v>
      </c>
      <c r="AT671" s="44" t="s">
        <v>1153</v>
      </c>
      <c r="AU671" s="44" t="s">
        <v>4297</v>
      </c>
      <c r="AV671" s="44" t="s">
        <v>1153</v>
      </c>
      <c r="AW671" s="44" t="s">
        <v>4297</v>
      </c>
      <c r="AX671" s="44" t="s">
        <v>1153</v>
      </c>
      <c r="AY671" s="44" t="s">
        <v>4297</v>
      </c>
      <c r="AZ671" s="345" t="s">
        <v>781</v>
      </c>
      <c r="BA671" s="336">
        <v>44573</v>
      </c>
      <c r="BB671" s="269" t="s">
        <v>903</v>
      </c>
      <c r="BC671" s="473"/>
      <c r="BD671" s="301"/>
      <c r="BE671" s="404"/>
      <c r="BF671" s="404"/>
      <c r="BG671" s="404"/>
      <c r="BH671" s="141" t="s">
        <v>956</v>
      </c>
      <c r="BI671" s="473"/>
      <c r="BJ671" s="473"/>
      <c r="BO671" s="253" t="s">
        <v>5324</v>
      </c>
      <c r="BP671" s="405" t="s">
        <v>9028</v>
      </c>
      <c r="BQ671" s="405" t="s">
        <v>5323</v>
      </c>
      <c r="BR671" s="334"/>
    </row>
    <row r="672" spans="1:70" ht="90" hidden="1" customHeight="1">
      <c r="A672" s="272" t="s">
        <v>2629</v>
      </c>
      <c r="B672" s="271" t="s">
        <v>1325</v>
      </c>
      <c r="C672" s="270">
        <v>43630</v>
      </c>
      <c r="D672" s="328" t="s">
        <v>4307</v>
      </c>
      <c r="E672" s="268" t="s">
        <v>1036</v>
      </c>
      <c r="F672" s="273" t="s">
        <v>8440</v>
      </c>
      <c r="G672" s="273" t="s">
        <v>2616</v>
      </c>
      <c r="H672" s="273" t="s">
        <v>2617</v>
      </c>
      <c r="I672" s="273" t="s">
        <v>2618</v>
      </c>
      <c r="J672" s="432" t="s">
        <v>9476</v>
      </c>
      <c r="K672" s="269">
        <v>1</v>
      </c>
      <c r="L672" s="830">
        <v>44348</v>
      </c>
      <c r="M672" s="830">
        <v>44438</v>
      </c>
      <c r="N672" s="275">
        <f t="shared" si="21"/>
        <v>13</v>
      </c>
      <c r="O672" s="343">
        <v>1</v>
      </c>
      <c r="P672" s="402" t="s">
        <v>60</v>
      </c>
      <c r="Q672" s="301" t="s">
        <v>2622</v>
      </c>
      <c r="R672" s="44" t="s">
        <v>8424</v>
      </c>
      <c r="S672" s="387">
        <f t="shared" si="20"/>
        <v>181</v>
      </c>
      <c r="T672" s="404"/>
      <c r="U672" s="404"/>
      <c r="V672" s="404"/>
      <c r="W672" s="297" t="s">
        <v>956</v>
      </c>
      <c r="X672" s="404"/>
      <c r="Y672" s="404"/>
      <c r="Z672" s="472"/>
      <c r="AA672" s="357"/>
      <c r="AB672" s="357"/>
      <c r="AC672" s="357"/>
      <c r="AD672" s="357"/>
      <c r="AE672" s="357"/>
      <c r="AF672" s="357"/>
      <c r="AG672" s="357"/>
      <c r="AH672" s="357"/>
      <c r="AI672" s="357"/>
      <c r="AJ672" s="357"/>
      <c r="AK672" s="301" t="s">
        <v>2622</v>
      </c>
      <c r="AL672" s="301" t="s">
        <v>2622</v>
      </c>
      <c r="AM672" s="44" t="s">
        <v>8441</v>
      </c>
      <c r="AN672" s="44" t="s">
        <v>8427</v>
      </c>
      <c r="AO672" s="44" t="s">
        <v>8428</v>
      </c>
      <c r="AP672" s="44" t="s">
        <v>1153</v>
      </c>
      <c r="AQ672" s="44" t="s">
        <v>4145</v>
      </c>
      <c r="AR672" s="44" t="s">
        <v>1153</v>
      </c>
      <c r="AS672" s="44" t="s">
        <v>4145</v>
      </c>
      <c r="AT672" s="44" t="s">
        <v>1153</v>
      </c>
      <c r="AU672" s="44" t="s">
        <v>4145</v>
      </c>
      <c r="AV672" s="44" t="s">
        <v>1153</v>
      </c>
      <c r="AW672" s="44" t="s">
        <v>4145</v>
      </c>
      <c r="AX672" s="44" t="s">
        <v>1153</v>
      </c>
      <c r="AY672" s="44" t="s">
        <v>4145</v>
      </c>
      <c r="AZ672" s="345" t="s">
        <v>902</v>
      </c>
      <c r="BA672" s="336">
        <v>44482</v>
      </c>
      <c r="BB672" s="269" t="s">
        <v>903</v>
      </c>
      <c r="BC672" s="473"/>
      <c r="BD672" s="301"/>
      <c r="BE672" s="404"/>
      <c r="BF672" s="404"/>
      <c r="BG672" s="404"/>
      <c r="BH672" s="141" t="s">
        <v>956</v>
      </c>
      <c r="BI672" s="473"/>
      <c r="BJ672" s="473"/>
      <c r="BO672" s="253" t="s">
        <v>5275</v>
      </c>
      <c r="BP672" s="253" t="s">
        <v>5302</v>
      </c>
      <c r="BQ672" s="405" t="s">
        <v>5325</v>
      </c>
      <c r="BR672" s="334"/>
    </row>
    <row r="673" spans="1:70" ht="90" hidden="1" customHeight="1">
      <c r="A673" s="272" t="s">
        <v>2630</v>
      </c>
      <c r="B673" s="271" t="s">
        <v>1325</v>
      </c>
      <c r="C673" s="270">
        <v>43630</v>
      </c>
      <c r="D673" s="328" t="s">
        <v>4307</v>
      </c>
      <c r="E673" s="268" t="s">
        <v>1036</v>
      </c>
      <c r="F673" s="273" t="s">
        <v>8440</v>
      </c>
      <c r="G673" s="273" t="s">
        <v>2616</v>
      </c>
      <c r="H673" s="273" t="s">
        <v>2617</v>
      </c>
      <c r="I673" s="273" t="s">
        <v>2619</v>
      </c>
      <c r="J673" s="271" t="s">
        <v>1254</v>
      </c>
      <c r="K673" s="269">
        <v>2</v>
      </c>
      <c r="L673" s="830">
        <v>44348</v>
      </c>
      <c r="M673" s="830">
        <v>44561</v>
      </c>
      <c r="N673" s="275">
        <f t="shared" si="21"/>
        <v>31</v>
      </c>
      <c r="O673" s="343">
        <v>2</v>
      </c>
      <c r="P673" s="402" t="s">
        <v>60</v>
      </c>
      <c r="Q673" s="301" t="s">
        <v>2622</v>
      </c>
      <c r="R673" s="44" t="s">
        <v>8429</v>
      </c>
      <c r="S673" s="387">
        <f t="shared" si="20"/>
        <v>335</v>
      </c>
      <c r="T673" s="404"/>
      <c r="U673" s="404"/>
      <c r="V673" s="404"/>
      <c r="W673" s="297" t="s">
        <v>956</v>
      </c>
      <c r="X673" s="404"/>
      <c r="Y673" s="404"/>
      <c r="Z673" s="472"/>
      <c r="AA673" s="357"/>
      <c r="AB673" s="357"/>
      <c r="AC673" s="357"/>
      <c r="AD673" s="357"/>
      <c r="AE673" s="357"/>
      <c r="AF673" s="357"/>
      <c r="AG673" s="357"/>
      <c r="AH673" s="357"/>
      <c r="AI673" s="357"/>
      <c r="AJ673" s="357"/>
      <c r="AK673" s="301" t="s">
        <v>2622</v>
      </c>
      <c r="AL673" s="301" t="s">
        <v>2622</v>
      </c>
      <c r="AM673" s="44" t="s">
        <v>8441</v>
      </c>
      <c r="AN673" s="44" t="s">
        <v>4005</v>
      </c>
      <c r="AO673" s="44" t="s">
        <v>8438</v>
      </c>
      <c r="AP673" s="44" t="s">
        <v>8432</v>
      </c>
      <c r="AQ673" s="44" t="s">
        <v>8433</v>
      </c>
      <c r="AR673" s="44" t="s">
        <v>1153</v>
      </c>
      <c r="AS673" s="44" t="s">
        <v>4297</v>
      </c>
      <c r="AT673" s="44" t="s">
        <v>1153</v>
      </c>
      <c r="AU673" s="44" t="s">
        <v>4297</v>
      </c>
      <c r="AV673" s="44" t="s">
        <v>1153</v>
      </c>
      <c r="AW673" s="44" t="s">
        <v>4297</v>
      </c>
      <c r="AX673" s="44" t="s">
        <v>1153</v>
      </c>
      <c r="AY673" s="44" t="s">
        <v>4297</v>
      </c>
      <c r="AZ673" s="345" t="s">
        <v>781</v>
      </c>
      <c r="BA673" s="336">
        <v>44573</v>
      </c>
      <c r="BB673" s="269" t="s">
        <v>903</v>
      </c>
      <c r="BC673" s="473"/>
      <c r="BD673" s="404"/>
      <c r="BE673" s="404"/>
      <c r="BF673" s="404"/>
      <c r="BG673" s="404"/>
      <c r="BH673" s="141" t="s">
        <v>956</v>
      </c>
      <c r="BI673" s="473"/>
      <c r="BJ673" s="473"/>
      <c r="BO673" s="253" t="s">
        <v>5275</v>
      </c>
      <c r="BP673" s="253" t="s">
        <v>5302</v>
      </c>
      <c r="BQ673" s="405" t="s">
        <v>5325</v>
      </c>
      <c r="BR673" s="334"/>
    </row>
    <row r="674" spans="1:70" ht="90" hidden="1" customHeight="1">
      <c r="A674" s="272" t="s">
        <v>2647</v>
      </c>
      <c r="B674" s="271" t="s">
        <v>2198</v>
      </c>
      <c r="C674" s="283">
        <v>44109</v>
      </c>
      <c r="D674" s="283" t="s">
        <v>4308</v>
      </c>
      <c r="E674" s="453" t="s">
        <v>1035</v>
      </c>
      <c r="F674" s="322" t="s">
        <v>7988</v>
      </c>
      <c r="G674" s="273" t="s">
        <v>2033</v>
      </c>
      <c r="H674" s="322" t="s">
        <v>2643</v>
      </c>
      <c r="I674" s="322" t="s">
        <v>4136</v>
      </c>
      <c r="J674" s="432" t="s">
        <v>2644</v>
      </c>
      <c r="K674" s="454">
        <v>31</v>
      </c>
      <c r="L674" s="831">
        <v>44317</v>
      </c>
      <c r="M674" s="835">
        <v>44561</v>
      </c>
      <c r="N674" s="275">
        <f t="shared" si="21"/>
        <v>35</v>
      </c>
      <c r="O674" s="343">
        <v>31</v>
      </c>
      <c r="P674" s="253" t="s">
        <v>2199</v>
      </c>
      <c r="Q674" s="472"/>
      <c r="R674" s="44" t="s">
        <v>8442</v>
      </c>
      <c r="S674" s="387">
        <f t="shared" si="20"/>
        <v>261</v>
      </c>
      <c r="T674" s="472"/>
      <c r="U674" s="472"/>
      <c r="V674" s="472"/>
      <c r="W674" s="472"/>
      <c r="X674" s="472"/>
      <c r="Y674" s="472"/>
      <c r="Z674" s="472"/>
      <c r="AA674" s="357"/>
      <c r="AB674" s="357"/>
      <c r="AC674" s="357"/>
      <c r="AD674" s="357"/>
      <c r="AE674" s="357"/>
      <c r="AF674" s="357"/>
      <c r="AG674" s="357"/>
      <c r="AH674" s="357"/>
      <c r="AI674" s="357"/>
      <c r="AJ674" s="357"/>
      <c r="AK674" s="297" t="s">
        <v>1153</v>
      </c>
      <c r="AL674" s="273" t="s">
        <v>2678</v>
      </c>
      <c r="AM674" s="44" t="s">
        <v>8443</v>
      </c>
      <c r="AN674" s="44" t="s">
        <v>9368</v>
      </c>
      <c r="AO674" s="44" t="s">
        <v>8444</v>
      </c>
      <c r="AP674" s="273" t="s">
        <v>4202</v>
      </c>
      <c r="AQ674" s="44" t="s">
        <v>8445</v>
      </c>
      <c r="AR674" s="44" t="s">
        <v>1153</v>
      </c>
      <c r="AS674" s="44" t="s">
        <v>4297</v>
      </c>
      <c r="AT674" s="44" t="s">
        <v>1153</v>
      </c>
      <c r="AU674" s="44" t="s">
        <v>4297</v>
      </c>
      <c r="AV674" s="44" t="s">
        <v>1153</v>
      </c>
      <c r="AW674" s="44" t="s">
        <v>4297</v>
      </c>
      <c r="AX674" s="44" t="s">
        <v>1153</v>
      </c>
      <c r="AY674" s="44" t="s">
        <v>4297</v>
      </c>
      <c r="AZ674" s="345" t="s">
        <v>781</v>
      </c>
      <c r="BA674" s="336">
        <v>44579</v>
      </c>
      <c r="BB674" s="269" t="s">
        <v>903</v>
      </c>
      <c r="BC674" s="356"/>
      <c r="BD674" s="357"/>
      <c r="BE674" s="357"/>
      <c r="BF674" s="357"/>
      <c r="BG674" s="357"/>
      <c r="BH674" s="141" t="s">
        <v>956</v>
      </c>
      <c r="BI674" s="356"/>
      <c r="BJ674" s="356"/>
      <c r="BO674" s="253" t="s">
        <v>5434</v>
      </c>
      <c r="BP674" s="253" t="s">
        <v>5450</v>
      </c>
      <c r="BQ674" s="253" t="s">
        <v>5451</v>
      </c>
      <c r="BR674" s="472"/>
    </row>
    <row r="675" spans="1:70" ht="90" hidden="1" customHeight="1">
      <c r="A675" s="272" t="s">
        <v>2648</v>
      </c>
      <c r="B675" s="271" t="s">
        <v>2198</v>
      </c>
      <c r="C675" s="283">
        <v>44109</v>
      </c>
      <c r="D675" s="283" t="s">
        <v>4308</v>
      </c>
      <c r="E675" s="453" t="s">
        <v>1035</v>
      </c>
      <c r="F675" s="322" t="s">
        <v>7988</v>
      </c>
      <c r="G675" s="273" t="s">
        <v>2033</v>
      </c>
      <c r="H675" s="322" t="s">
        <v>2643</v>
      </c>
      <c r="I675" s="322" t="s">
        <v>2645</v>
      </c>
      <c r="J675" s="432" t="s">
        <v>2646</v>
      </c>
      <c r="K675" s="454">
        <v>31</v>
      </c>
      <c r="L675" s="831">
        <v>44317</v>
      </c>
      <c r="M675" s="835">
        <v>44561</v>
      </c>
      <c r="N675" s="275">
        <f t="shared" si="21"/>
        <v>35</v>
      </c>
      <c r="O675" s="343">
        <v>31</v>
      </c>
      <c r="P675" s="253" t="s">
        <v>2199</v>
      </c>
      <c r="Q675" s="472"/>
      <c r="R675" s="44" t="s">
        <v>8446</v>
      </c>
      <c r="S675" s="387">
        <f t="shared" si="20"/>
        <v>219</v>
      </c>
      <c r="T675" s="472"/>
      <c r="U675" s="472"/>
      <c r="V675" s="472"/>
      <c r="W675" s="472"/>
      <c r="X675" s="472"/>
      <c r="Y675" s="472"/>
      <c r="Z675" s="472"/>
      <c r="AA675" s="357"/>
      <c r="AB675" s="357"/>
      <c r="AC675" s="357"/>
      <c r="AD675" s="357"/>
      <c r="AE675" s="357"/>
      <c r="AF675" s="357"/>
      <c r="AG675" s="357"/>
      <c r="AH675" s="357"/>
      <c r="AI675" s="357"/>
      <c r="AJ675" s="357"/>
      <c r="AK675" s="297" t="s">
        <v>1153</v>
      </c>
      <c r="AL675" s="273" t="s">
        <v>2678</v>
      </c>
      <c r="AM675" s="44" t="s">
        <v>8443</v>
      </c>
      <c r="AN675" s="44" t="s">
        <v>9369</v>
      </c>
      <c r="AO675" s="44" t="s">
        <v>8447</v>
      </c>
      <c r="AP675" s="273" t="s">
        <v>4203</v>
      </c>
      <c r="AQ675" s="44" t="s">
        <v>8448</v>
      </c>
      <c r="AR675" s="44" t="s">
        <v>1153</v>
      </c>
      <c r="AS675" s="44" t="s">
        <v>4297</v>
      </c>
      <c r="AT675" s="44" t="s">
        <v>1153</v>
      </c>
      <c r="AU675" s="44" t="s">
        <v>4297</v>
      </c>
      <c r="AV675" s="44" t="s">
        <v>1153</v>
      </c>
      <c r="AW675" s="44" t="s">
        <v>4297</v>
      </c>
      <c r="AX675" s="44" t="s">
        <v>1153</v>
      </c>
      <c r="AY675" s="44" t="s">
        <v>4297</v>
      </c>
      <c r="AZ675" s="345" t="s">
        <v>781</v>
      </c>
      <c r="BA675" s="336">
        <v>44582</v>
      </c>
      <c r="BB675" s="269" t="s">
        <v>903</v>
      </c>
      <c r="BC675" s="356"/>
      <c r="BD675" s="357"/>
      <c r="BE675" s="357"/>
      <c r="BF675" s="357"/>
      <c r="BG675" s="357"/>
      <c r="BH675" s="141" t="s">
        <v>956</v>
      </c>
      <c r="BI675" s="356"/>
      <c r="BJ675" s="356"/>
      <c r="BO675" s="253" t="s">
        <v>5434</v>
      </c>
      <c r="BP675" s="253" t="s">
        <v>5450</v>
      </c>
      <c r="BQ675" s="253" t="s">
        <v>5451</v>
      </c>
      <c r="BR675" s="472"/>
    </row>
    <row r="676" spans="1:70" ht="90" hidden="1" customHeight="1">
      <c r="A676" s="272" t="s">
        <v>2686</v>
      </c>
      <c r="B676" s="273" t="s">
        <v>1325</v>
      </c>
      <c r="C676" s="270">
        <v>43630</v>
      </c>
      <c r="D676" s="328" t="s">
        <v>4400</v>
      </c>
      <c r="E676" s="268" t="s">
        <v>1068</v>
      </c>
      <c r="F676" s="344" t="s">
        <v>7082</v>
      </c>
      <c r="G676" s="292" t="s">
        <v>709</v>
      </c>
      <c r="H676" s="292" t="s">
        <v>2684</v>
      </c>
      <c r="I676" s="292" t="s">
        <v>2685</v>
      </c>
      <c r="J676" s="285" t="s">
        <v>207</v>
      </c>
      <c r="K676" s="437">
        <v>1</v>
      </c>
      <c r="L676" s="831">
        <v>43668</v>
      </c>
      <c r="M676" s="831">
        <v>44561</v>
      </c>
      <c r="N676" s="275">
        <f t="shared" si="21"/>
        <v>24</v>
      </c>
      <c r="O676" s="474">
        <v>1</v>
      </c>
      <c r="P676" s="477" t="s">
        <v>48</v>
      </c>
      <c r="Q676" s="472"/>
      <c r="R676" s="44" t="s">
        <v>8449</v>
      </c>
      <c r="S676" s="387">
        <f t="shared" si="20"/>
        <v>221</v>
      </c>
      <c r="T676" s="472"/>
      <c r="U676" s="472"/>
      <c r="V676" s="472"/>
      <c r="W676" s="472"/>
      <c r="X676" s="472"/>
      <c r="Y676" s="472"/>
      <c r="Z676" s="472"/>
      <c r="AA676" s="357"/>
      <c r="AB676" s="357"/>
      <c r="AC676" s="357"/>
      <c r="AD676" s="357"/>
      <c r="AE676" s="357"/>
      <c r="AF676" s="357"/>
      <c r="AG676" s="357"/>
      <c r="AH676" s="357"/>
      <c r="AI676" s="357"/>
      <c r="AJ676" s="357"/>
      <c r="AK676" s="392" t="s">
        <v>1153</v>
      </c>
      <c r="AL676" s="392" t="s">
        <v>7063</v>
      </c>
      <c r="AM676" s="44" t="s">
        <v>8450</v>
      </c>
      <c r="AN676" s="311" t="s">
        <v>4063</v>
      </c>
      <c r="AO676" s="44" t="s">
        <v>8451</v>
      </c>
      <c r="AP676" s="44" t="s">
        <v>1153</v>
      </c>
      <c r="AQ676" s="44" t="s">
        <v>4300</v>
      </c>
      <c r="AR676" s="44" t="s">
        <v>1153</v>
      </c>
      <c r="AS676" s="44" t="s">
        <v>4300</v>
      </c>
      <c r="AT676" s="44" t="s">
        <v>1153</v>
      </c>
      <c r="AU676" s="44" t="s">
        <v>4300</v>
      </c>
      <c r="AV676" s="44" t="s">
        <v>1153</v>
      </c>
      <c r="AW676" s="44" t="s">
        <v>4300</v>
      </c>
      <c r="AX676" s="44" t="s">
        <v>1153</v>
      </c>
      <c r="AY676" s="44" t="s">
        <v>4300</v>
      </c>
      <c r="AZ676" s="345" t="s">
        <v>3069</v>
      </c>
      <c r="BA676" s="336">
        <v>44487</v>
      </c>
      <c r="BB676" s="269" t="s">
        <v>903</v>
      </c>
      <c r="BC676" s="356"/>
      <c r="BD676" s="357"/>
      <c r="BE676" s="357"/>
      <c r="BF676" s="357"/>
      <c r="BG676" s="357"/>
      <c r="BH676" s="141" t="s">
        <v>956</v>
      </c>
      <c r="BI676" s="356"/>
      <c r="BJ676" s="356"/>
      <c r="BO676" s="399" t="s">
        <v>5338</v>
      </c>
      <c r="BP676" s="405" t="s">
        <v>5339</v>
      </c>
      <c r="BQ676" s="475" t="s">
        <v>5344</v>
      </c>
      <c r="BR676" s="476"/>
    </row>
    <row r="677" spans="1:70" ht="90" hidden="1" customHeight="1">
      <c r="A677" s="272" t="s">
        <v>2689</v>
      </c>
      <c r="B677" s="271" t="s">
        <v>1325</v>
      </c>
      <c r="C677" s="270">
        <v>43630</v>
      </c>
      <c r="D677" s="328" t="s">
        <v>4307</v>
      </c>
      <c r="E677" s="268" t="s">
        <v>1069</v>
      </c>
      <c r="F677" s="344" t="s">
        <v>8452</v>
      </c>
      <c r="G677" s="292" t="s">
        <v>2690</v>
      </c>
      <c r="H677" s="292" t="s">
        <v>2691</v>
      </c>
      <c r="I677" s="292" t="s">
        <v>2692</v>
      </c>
      <c r="J677" s="285" t="s">
        <v>207</v>
      </c>
      <c r="K677" s="413">
        <v>1</v>
      </c>
      <c r="L677" s="831">
        <v>43710</v>
      </c>
      <c r="M677" s="831">
        <v>44560</v>
      </c>
      <c r="N677" s="275">
        <f t="shared" si="21"/>
        <v>18</v>
      </c>
      <c r="O677" s="391">
        <v>1</v>
      </c>
      <c r="P677" s="477" t="s">
        <v>2804</v>
      </c>
      <c r="Q677" s="327" t="s">
        <v>48</v>
      </c>
      <c r="R677" s="44" t="s">
        <v>8453</v>
      </c>
      <c r="S677" s="387">
        <f t="shared" si="20"/>
        <v>216</v>
      </c>
      <c r="T677" s="472"/>
      <c r="U677" s="472"/>
      <c r="V677" s="472"/>
      <c r="W677" s="472"/>
      <c r="X677" s="472"/>
      <c r="Y677" s="472"/>
      <c r="Z677" s="472"/>
      <c r="AA677" s="357"/>
      <c r="AB677" s="357"/>
      <c r="AC677" s="357"/>
      <c r="AD677" s="357"/>
      <c r="AE677" s="357"/>
      <c r="AF677" s="357"/>
      <c r="AG677" s="357"/>
      <c r="AH677" s="357"/>
      <c r="AI677" s="357"/>
      <c r="AJ677" s="357"/>
      <c r="AK677" s="297" t="s">
        <v>1153</v>
      </c>
      <c r="AL677" s="392" t="s">
        <v>9061</v>
      </c>
      <c r="AM677" s="44" t="s">
        <v>8454</v>
      </c>
      <c r="AN677" s="44" t="s">
        <v>9370</v>
      </c>
      <c r="AO677" s="44" t="s">
        <v>8455</v>
      </c>
      <c r="AP677" s="44" t="s">
        <v>1153</v>
      </c>
      <c r="AQ677" s="44" t="s">
        <v>4300</v>
      </c>
      <c r="AR677" s="44" t="s">
        <v>1153</v>
      </c>
      <c r="AS677" s="44" t="s">
        <v>4300</v>
      </c>
      <c r="AT677" s="44" t="s">
        <v>1153</v>
      </c>
      <c r="AU677" s="44" t="s">
        <v>4300</v>
      </c>
      <c r="AV677" s="44" t="s">
        <v>1153</v>
      </c>
      <c r="AW677" s="44" t="s">
        <v>4300</v>
      </c>
      <c r="AX677" s="44" t="s">
        <v>1153</v>
      </c>
      <c r="AY677" s="44" t="s">
        <v>4300</v>
      </c>
      <c r="AZ677" s="345" t="s">
        <v>3069</v>
      </c>
      <c r="BA677" s="336">
        <v>44484</v>
      </c>
      <c r="BB677" s="269" t="s">
        <v>903</v>
      </c>
      <c r="BC677" s="356"/>
      <c r="BD677" s="357"/>
      <c r="BE677" s="357"/>
      <c r="BF677" s="357"/>
      <c r="BG677" s="357"/>
      <c r="BH677" s="141" t="s">
        <v>956</v>
      </c>
      <c r="BI677" s="356"/>
      <c r="BJ677" s="356"/>
      <c r="BO677" s="253" t="s">
        <v>5270</v>
      </c>
      <c r="BP677" s="405" t="s">
        <v>5346</v>
      </c>
      <c r="BQ677" s="405" t="s">
        <v>5347</v>
      </c>
      <c r="BR677" s="472"/>
    </row>
    <row r="678" spans="1:70" ht="90" hidden="1" customHeight="1">
      <c r="A678" s="272" t="s">
        <v>2697</v>
      </c>
      <c r="B678" s="271" t="s">
        <v>904</v>
      </c>
      <c r="C678" s="270">
        <v>43812</v>
      </c>
      <c r="D678" s="328" t="s">
        <v>4308</v>
      </c>
      <c r="E678" s="268" t="s">
        <v>1020</v>
      </c>
      <c r="F678" s="322" t="s">
        <v>8456</v>
      </c>
      <c r="G678" s="427" t="s">
        <v>2698</v>
      </c>
      <c r="H678" s="427" t="s">
        <v>2699</v>
      </c>
      <c r="I678" s="427" t="s">
        <v>2700</v>
      </c>
      <c r="J678" s="428" t="s">
        <v>473</v>
      </c>
      <c r="K678" s="434">
        <v>1</v>
      </c>
      <c r="L678" s="834">
        <v>44287</v>
      </c>
      <c r="M678" s="834">
        <v>44561</v>
      </c>
      <c r="N678" s="275">
        <f t="shared" si="21"/>
        <v>40</v>
      </c>
      <c r="O678" s="474">
        <v>1</v>
      </c>
      <c r="P678" s="253" t="s">
        <v>48</v>
      </c>
      <c r="Q678" s="472"/>
      <c r="R678" s="44" t="s">
        <v>8457</v>
      </c>
      <c r="S678" s="387">
        <f t="shared" si="20"/>
        <v>247</v>
      </c>
      <c r="T678" s="472"/>
      <c r="U678" s="472"/>
      <c r="V678" s="472"/>
      <c r="W678" s="472"/>
      <c r="X678" s="472"/>
      <c r="Y678" s="472"/>
      <c r="Z678" s="472"/>
      <c r="AA678" s="357"/>
      <c r="AB678" s="357"/>
      <c r="AC678" s="357"/>
      <c r="AD678" s="357"/>
      <c r="AE678" s="357"/>
      <c r="AF678" s="357"/>
      <c r="AG678" s="357"/>
      <c r="AH678" s="357"/>
      <c r="AI678" s="357"/>
      <c r="AJ678" s="357"/>
      <c r="AK678" s="297" t="s">
        <v>1153</v>
      </c>
      <c r="AL678" s="392" t="s">
        <v>7277</v>
      </c>
      <c r="AM678" s="44" t="s">
        <v>8458</v>
      </c>
      <c r="AN678" s="311" t="s">
        <v>4064</v>
      </c>
      <c r="AO678" s="44" t="s">
        <v>8459</v>
      </c>
      <c r="AP678" s="44" t="s">
        <v>4277</v>
      </c>
      <c r="AQ678" s="44" t="s">
        <v>8460</v>
      </c>
      <c r="AR678" s="44" t="s">
        <v>4321</v>
      </c>
      <c r="AS678" s="44" t="s">
        <v>8461</v>
      </c>
      <c r="AT678" s="44" t="s">
        <v>1153</v>
      </c>
      <c r="AU678" s="44" t="s">
        <v>4921</v>
      </c>
      <c r="AV678" s="44" t="s">
        <v>1153</v>
      </c>
      <c r="AW678" s="44" t="s">
        <v>4921</v>
      </c>
      <c r="AX678" s="44" t="s">
        <v>1153</v>
      </c>
      <c r="AY678" s="44" t="s">
        <v>4921</v>
      </c>
      <c r="AZ678" s="345" t="s">
        <v>902</v>
      </c>
      <c r="BA678" s="336">
        <v>44662</v>
      </c>
      <c r="BB678" s="269" t="s">
        <v>903</v>
      </c>
      <c r="BC678" s="356"/>
      <c r="BD678" s="357"/>
      <c r="BE678" s="357"/>
      <c r="BF678" s="357"/>
      <c r="BG678" s="357"/>
      <c r="BH678" s="141" t="s">
        <v>956</v>
      </c>
      <c r="BI678" s="356"/>
      <c r="BJ678" s="356"/>
      <c r="BO678" s="141" t="s">
        <v>5366</v>
      </c>
      <c r="BP678" s="253" t="s">
        <v>5367</v>
      </c>
      <c r="BQ678" s="253" t="s">
        <v>5368</v>
      </c>
      <c r="BR678" s="472"/>
    </row>
    <row r="679" spans="1:70" ht="90" hidden="1" customHeight="1">
      <c r="A679" s="272" t="s">
        <v>2716</v>
      </c>
      <c r="B679" s="271" t="s">
        <v>1328</v>
      </c>
      <c r="C679" s="283">
        <v>43991</v>
      </c>
      <c r="D679" s="336" t="s">
        <v>4308</v>
      </c>
      <c r="E679" s="443" t="s">
        <v>1020</v>
      </c>
      <c r="F679" s="273" t="s">
        <v>7458</v>
      </c>
      <c r="G679" s="427" t="s">
        <v>1189</v>
      </c>
      <c r="H679" s="292" t="s">
        <v>1190</v>
      </c>
      <c r="I679" s="292" t="s">
        <v>2715</v>
      </c>
      <c r="J679" s="285" t="s">
        <v>83</v>
      </c>
      <c r="K679" s="437">
        <v>6</v>
      </c>
      <c r="L679" s="830">
        <v>44348</v>
      </c>
      <c r="M679" s="830">
        <v>44561</v>
      </c>
      <c r="N679" s="275">
        <f t="shared" si="21"/>
        <v>31</v>
      </c>
      <c r="O679" s="474">
        <v>6</v>
      </c>
      <c r="P679" s="477" t="s">
        <v>48</v>
      </c>
      <c r="Q679" s="472"/>
      <c r="R679" s="44" t="s">
        <v>8462</v>
      </c>
      <c r="S679" s="387">
        <f t="shared" si="20"/>
        <v>183</v>
      </c>
      <c r="T679" s="472"/>
      <c r="U679" s="472"/>
      <c r="V679" s="472"/>
      <c r="W679" s="472"/>
      <c r="X679" s="472"/>
      <c r="Y679" s="472"/>
      <c r="Z679" s="472"/>
      <c r="AA679" s="357"/>
      <c r="AB679" s="357"/>
      <c r="AC679" s="357"/>
      <c r="AD679" s="357"/>
      <c r="AE679" s="357"/>
      <c r="AF679" s="357"/>
      <c r="AG679" s="357"/>
      <c r="AH679" s="357"/>
      <c r="AI679" s="357"/>
      <c r="AJ679" s="357"/>
      <c r="AK679" s="297" t="s">
        <v>1153</v>
      </c>
      <c r="AL679" s="44" t="s">
        <v>7463</v>
      </c>
      <c r="AM679" s="44" t="s">
        <v>8463</v>
      </c>
      <c r="AN679" s="292" t="s">
        <v>9371</v>
      </c>
      <c r="AO679" s="44" t="s">
        <v>8464</v>
      </c>
      <c r="AP679" s="44" t="s">
        <v>9372</v>
      </c>
      <c r="AQ679" s="44" t="s">
        <v>8465</v>
      </c>
      <c r="AR679" s="44" t="s">
        <v>1153</v>
      </c>
      <c r="AS679" s="44" t="s">
        <v>4297</v>
      </c>
      <c r="AT679" s="44" t="s">
        <v>1153</v>
      </c>
      <c r="AU679" s="44" t="s">
        <v>4297</v>
      </c>
      <c r="AV679" s="44" t="s">
        <v>1153</v>
      </c>
      <c r="AW679" s="44" t="s">
        <v>4297</v>
      </c>
      <c r="AX679" s="44" t="s">
        <v>1153</v>
      </c>
      <c r="AY679" s="44" t="s">
        <v>4297</v>
      </c>
      <c r="AZ679" s="345" t="s">
        <v>781</v>
      </c>
      <c r="BA679" s="336">
        <v>44580</v>
      </c>
      <c r="BB679" s="269" t="s">
        <v>4393</v>
      </c>
      <c r="BC679" s="336">
        <v>44713</v>
      </c>
      <c r="BD679" s="141" t="s">
        <v>8466</v>
      </c>
      <c r="BE679" s="141" t="s">
        <v>4932</v>
      </c>
      <c r="BF679" s="297" t="s">
        <v>4923</v>
      </c>
      <c r="BG679" s="297" t="s">
        <v>2301</v>
      </c>
      <c r="BH679" s="141" t="s">
        <v>1889</v>
      </c>
      <c r="BI679" s="340" t="s">
        <v>2587</v>
      </c>
      <c r="BJ679" s="340" t="s">
        <v>5018</v>
      </c>
      <c r="BO679" s="384" t="s">
        <v>5275</v>
      </c>
      <c r="BP679" s="253" t="s">
        <v>5302</v>
      </c>
      <c r="BQ679" s="141" t="s">
        <v>5384</v>
      </c>
      <c r="BR679" s="141" t="s">
        <v>5385</v>
      </c>
    </row>
    <row r="680" spans="1:70" ht="90" hidden="1" customHeight="1">
      <c r="A680" s="272" t="s">
        <v>2717</v>
      </c>
      <c r="B680" s="271" t="s">
        <v>1328</v>
      </c>
      <c r="C680" s="283">
        <v>43991</v>
      </c>
      <c r="D680" s="336" t="s">
        <v>4308</v>
      </c>
      <c r="E680" s="443" t="s">
        <v>1020</v>
      </c>
      <c r="F680" s="273" t="s">
        <v>7458</v>
      </c>
      <c r="G680" s="322" t="s">
        <v>1189</v>
      </c>
      <c r="H680" s="322" t="s">
        <v>1190</v>
      </c>
      <c r="I680" s="322" t="s">
        <v>2715</v>
      </c>
      <c r="J680" s="432" t="s">
        <v>83</v>
      </c>
      <c r="K680" s="267">
        <v>8</v>
      </c>
      <c r="L680" s="830">
        <v>44378</v>
      </c>
      <c r="M680" s="830">
        <v>44561</v>
      </c>
      <c r="N680" s="275">
        <f t="shared" si="21"/>
        <v>27</v>
      </c>
      <c r="O680" s="474">
        <v>8</v>
      </c>
      <c r="P680" s="271" t="s">
        <v>24</v>
      </c>
      <c r="Q680" s="472"/>
      <c r="R680" s="44" t="s">
        <v>8467</v>
      </c>
      <c r="S680" s="387">
        <f t="shared" si="20"/>
        <v>301</v>
      </c>
      <c r="T680" s="472"/>
      <c r="U680" s="472"/>
      <c r="V680" s="472"/>
      <c r="W680" s="472"/>
      <c r="X680" s="472"/>
      <c r="Y680" s="472"/>
      <c r="Z680" s="472"/>
      <c r="AA680" s="357"/>
      <c r="AB680" s="357"/>
      <c r="AC680" s="357"/>
      <c r="AD680" s="357"/>
      <c r="AE680" s="357"/>
      <c r="AF680" s="357"/>
      <c r="AG680" s="357"/>
      <c r="AH680" s="357"/>
      <c r="AI680" s="357"/>
      <c r="AJ680" s="357"/>
      <c r="AK680" s="297" t="s">
        <v>1153</v>
      </c>
      <c r="AL680" s="297" t="s">
        <v>1153</v>
      </c>
      <c r="AM680" s="44" t="s">
        <v>8468</v>
      </c>
      <c r="AN680" s="44"/>
      <c r="AO680" s="44" t="s">
        <v>8469</v>
      </c>
      <c r="AP680" s="44" t="s">
        <v>9373</v>
      </c>
      <c r="AQ680" s="44" t="s">
        <v>8470</v>
      </c>
      <c r="AR680" s="44" t="s">
        <v>1153</v>
      </c>
      <c r="AS680" s="44" t="s">
        <v>4297</v>
      </c>
      <c r="AT680" s="44" t="s">
        <v>1153</v>
      </c>
      <c r="AU680" s="44" t="s">
        <v>4297</v>
      </c>
      <c r="AV680" s="44" t="s">
        <v>1153</v>
      </c>
      <c r="AW680" s="44" t="s">
        <v>4297</v>
      </c>
      <c r="AX680" s="44" t="s">
        <v>1153</v>
      </c>
      <c r="AY680" s="44" t="s">
        <v>4297</v>
      </c>
      <c r="AZ680" s="345" t="s">
        <v>902</v>
      </c>
      <c r="BA680" s="336">
        <v>44582</v>
      </c>
      <c r="BB680" s="269" t="s">
        <v>4393</v>
      </c>
      <c r="BC680" s="336">
        <v>44713</v>
      </c>
      <c r="BD680" s="141" t="s">
        <v>8471</v>
      </c>
      <c r="BE680" s="141" t="s">
        <v>4932</v>
      </c>
      <c r="BF680" s="297" t="s">
        <v>4923</v>
      </c>
      <c r="BG680" s="297" t="s">
        <v>2301</v>
      </c>
      <c r="BH680" s="141" t="s">
        <v>1889</v>
      </c>
      <c r="BI680" s="340" t="s">
        <v>2587</v>
      </c>
      <c r="BJ680" s="340" t="s">
        <v>5021</v>
      </c>
      <c r="BO680" s="253" t="s">
        <v>5275</v>
      </c>
      <c r="BP680" s="253" t="s">
        <v>5302</v>
      </c>
      <c r="BQ680" s="141" t="s">
        <v>5384</v>
      </c>
      <c r="BR680" s="141" t="s">
        <v>5385</v>
      </c>
    </row>
    <row r="681" spans="1:70" ht="90" hidden="1" customHeight="1">
      <c r="A681" s="272" t="s">
        <v>2718</v>
      </c>
      <c r="B681" s="271" t="s">
        <v>1328</v>
      </c>
      <c r="C681" s="283">
        <v>43991</v>
      </c>
      <c r="D681" s="336" t="s">
        <v>4308</v>
      </c>
      <c r="E681" s="443" t="s">
        <v>1020</v>
      </c>
      <c r="F681" s="273" t="s">
        <v>7458</v>
      </c>
      <c r="G681" s="322" t="s">
        <v>1189</v>
      </c>
      <c r="H681" s="322" t="s">
        <v>1190</v>
      </c>
      <c r="I681" s="322" t="s">
        <v>2715</v>
      </c>
      <c r="J681" s="432" t="s">
        <v>83</v>
      </c>
      <c r="K681" s="267">
        <v>6</v>
      </c>
      <c r="L681" s="830">
        <v>44348</v>
      </c>
      <c r="M681" s="830">
        <v>44561</v>
      </c>
      <c r="N681" s="275">
        <f t="shared" si="21"/>
        <v>31</v>
      </c>
      <c r="O681" s="474">
        <v>6</v>
      </c>
      <c r="P681" s="271" t="s">
        <v>112</v>
      </c>
      <c r="Q681" s="472"/>
      <c r="R681" s="44" t="s">
        <v>8472</v>
      </c>
      <c r="S681" s="387">
        <f t="shared" si="20"/>
        <v>176</v>
      </c>
      <c r="T681" s="472"/>
      <c r="U681" s="472"/>
      <c r="V681" s="472"/>
      <c r="W681" s="472"/>
      <c r="X681" s="472"/>
      <c r="Y681" s="472"/>
      <c r="Z681" s="472"/>
      <c r="AA681" s="357"/>
      <c r="AB681" s="357"/>
      <c r="AC681" s="357"/>
      <c r="AD681" s="357"/>
      <c r="AE681" s="357"/>
      <c r="AF681" s="357"/>
      <c r="AG681" s="357"/>
      <c r="AH681" s="357"/>
      <c r="AI681" s="357"/>
      <c r="AJ681" s="357"/>
      <c r="AK681" s="297" t="s">
        <v>1153</v>
      </c>
      <c r="AL681" s="141" t="s">
        <v>8473</v>
      </c>
      <c r="AM681" s="44" t="s">
        <v>8468</v>
      </c>
      <c r="AN681" s="44" t="s">
        <v>4089</v>
      </c>
      <c r="AO681" s="44" t="s">
        <v>8474</v>
      </c>
      <c r="AP681" s="273" t="s">
        <v>4204</v>
      </c>
      <c r="AQ681" s="44" t="s">
        <v>8475</v>
      </c>
      <c r="AR681" s="44" t="s">
        <v>1153</v>
      </c>
      <c r="AS681" s="44" t="s">
        <v>4297</v>
      </c>
      <c r="AT681" s="44" t="s">
        <v>1153</v>
      </c>
      <c r="AU681" s="44" t="s">
        <v>4297</v>
      </c>
      <c r="AV681" s="44" t="s">
        <v>1153</v>
      </c>
      <c r="AW681" s="44" t="s">
        <v>4297</v>
      </c>
      <c r="AX681" s="44" t="s">
        <v>1153</v>
      </c>
      <c r="AY681" s="44" t="s">
        <v>4297</v>
      </c>
      <c r="AZ681" s="345" t="s">
        <v>781</v>
      </c>
      <c r="BA681" s="336">
        <v>44579</v>
      </c>
      <c r="BB681" s="269" t="s">
        <v>4393</v>
      </c>
      <c r="BC681" s="336">
        <v>44713</v>
      </c>
      <c r="BD681" s="141" t="s">
        <v>8476</v>
      </c>
      <c r="BE681" s="141" t="s">
        <v>4932</v>
      </c>
      <c r="BF681" s="297" t="s">
        <v>4923</v>
      </c>
      <c r="BG681" s="297" t="s">
        <v>2301</v>
      </c>
      <c r="BH681" s="141" t="s">
        <v>1889</v>
      </c>
      <c r="BI681" s="340" t="s">
        <v>2587</v>
      </c>
      <c r="BJ681" s="340" t="s">
        <v>5020</v>
      </c>
      <c r="BO681" s="253" t="s">
        <v>5275</v>
      </c>
      <c r="BP681" s="253" t="s">
        <v>5302</v>
      </c>
      <c r="BQ681" s="141" t="s">
        <v>5384</v>
      </c>
      <c r="BR681" s="141" t="s">
        <v>5385</v>
      </c>
    </row>
    <row r="682" spans="1:70" ht="90" hidden="1" customHeight="1">
      <c r="A682" s="272" t="s">
        <v>2767</v>
      </c>
      <c r="B682" s="271" t="s">
        <v>1351</v>
      </c>
      <c r="C682" s="270">
        <v>43670</v>
      </c>
      <c r="D682" s="328" t="s">
        <v>4308</v>
      </c>
      <c r="E682" s="268" t="s">
        <v>1110</v>
      </c>
      <c r="F682" s="344" t="s">
        <v>8477</v>
      </c>
      <c r="G682" s="273" t="s">
        <v>2769</v>
      </c>
      <c r="H682" s="273" t="s">
        <v>2770</v>
      </c>
      <c r="I682" s="273" t="s">
        <v>2771</v>
      </c>
      <c r="J682" s="271" t="s">
        <v>2772</v>
      </c>
      <c r="K682" s="269">
        <v>3</v>
      </c>
      <c r="L682" s="830">
        <v>43709</v>
      </c>
      <c r="M682" s="830">
        <v>44560</v>
      </c>
      <c r="N682" s="275">
        <f t="shared" si="21"/>
        <v>18</v>
      </c>
      <c r="O682" s="474">
        <v>3</v>
      </c>
      <c r="P682" s="477" t="s">
        <v>44</v>
      </c>
      <c r="Q682" s="472"/>
      <c r="R682" s="44" t="s">
        <v>8478</v>
      </c>
      <c r="S682" s="387">
        <f t="shared" si="20"/>
        <v>207</v>
      </c>
      <c r="T682" s="402" t="s">
        <v>937</v>
      </c>
      <c r="U682" s="402" t="s">
        <v>937</v>
      </c>
      <c r="V682" s="402" t="s">
        <v>937</v>
      </c>
      <c r="W682" s="402" t="s">
        <v>937</v>
      </c>
      <c r="X682" s="472"/>
      <c r="Y682" s="472"/>
      <c r="Z682" s="472"/>
      <c r="AA682" s="357"/>
      <c r="AB682" s="44" t="s">
        <v>950</v>
      </c>
      <c r="AC682" s="44" t="s">
        <v>940</v>
      </c>
      <c r="AD682" s="44" t="s">
        <v>7155</v>
      </c>
      <c r="AE682" s="44" t="s">
        <v>7156</v>
      </c>
      <c r="AF682" s="44" t="s">
        <v>7157</v>
      </c>
      <c r="AG682" s="273" t="s">
        <v>7158</v>
      </c>
      <c r="AH682" s="44" t="s">
        <v>1845</v>
      </c>
      <c r="AI682" s="44" t="s">
        <v>7159</v>
      </c>
      <c r="AJ682" s="44" t="s">
        <v>2247</v>
      </c>
      <c r="AK682" s="44" t="s">
        <v>7160</v>
      </c>
      <c r="AL682" s="44" t="s">
        <v>9374</v>
      </c>
      <c r="AM682" s="44" t="s">
        <v>9375</v>
      </c>
      <c r="AN682" s="444" t="s">
        <v>9376</v>
      </c>
      <c r="AO682" s="44" t="s">
        <v>8479</v>
      </c>
      <c r="AP682" s="44" t="s">
        <v>4261</v>
      </c>
      <c r="AQ682" s="44" t="s">
        <v>8480</v>
      </c>
      <c r="AR682" s="44" t="s">
        <v>1153</v>
      </c>
      <c r="AS682" s="44" t="s">
        <v>4297</v>
      </c>
      <c r="AT682" s="44" t="s">
        <v>1153</v>
      </c>
      <c r="AU682" s="44" t="s">
        <v>4297</v>
      </c>
      <c r="AV682" s="44" t="s">
        <v>1153</v>
      </c>
      <c r="AW682" s="44" t="s">
        <v>4297</v>
      </c>
      <c r="AX682" s="44" t="s">
        <v>1153</v>
      </c>
      <c r="AY682" s="44" t="s">
        <v>4297</v>
      </c>
      <c r="AZ682" s="345" t="s">
        <v>781</v>
      </c>
      <c r="BA682" s="336">
        <v>44581</v>
      </c>
      <c r="BB682" s="269" t="s">
        <v>903</v>
      </c>
      <c r="BC682" s="356"/>
      <c r="BD682" s="357"/>
      <c r="BE682" s="357"/>
      <c r="BF682" s="357"/>
      <c r="BG682" s="357"/>
      <c r="BH682" s="141" t="s">
        <v>956</v>
      </c>
      <c r="BI682" s="356"/>
      <c r="BJ682" s="356"/>
      <c r="BO682" s="402" t="s">
        <v>5356</v>
      </c>
      <c r="BP682" s="402" t="s">
        <v>5357</v>
      </c>
      <c r="BQ682" s="472"/>
      <c r="BR682" s="472"/>
    </row>
    <row r="683" spans="1:70" ht="90" hidden="1" customHeight="1">
      <c r="A683" s="272" t="s">
        <v>2768</v>
      </c>
      <c r="B683" s="271" t="s">
        <v>1328</v>
      </c>
      <c r="C683" s="283">
        <v>43991</v>
      </c>
      <c r="D683" s="336" t="s">
        <v>4308</v>
      </c>
      <c r="E683" s="443" t="s">
        <v>1025</v>
      </c>
      <c r="F683" s="44" t="s">
        <v>7534</v>
      </c>
      <c r="G683" s="273" t="s">
        <v>1231</v>
      </c>
      <c r="H683" s="323" t="s">
        <v>1232</v>
      </c>
      <c r="I683" s="323" t="s">
        <v>1233</v>
      </c>
      <c r="J683" s="432" t="s">
        <v>1234</v>
      </c>
      <c r="K683" s="269">
        <v>1</v>
      </c>
      <c r="L683" s="830">
        <v>44013</v>
      </c>
      <c r="M683" s="830">
        <v>44439</v>
      </c>
      <c r="N683" s="275">
        <f t="shared" si="21"/>
        <v>9</v>
      </c>
      <c r="O683" s="391">
        <v>1</v>
      </c>
      <c r="P683" s="271" t="s">
        <v>29</v>
      </c>
      <c r="Q683" s="141"/>
      <c r="R683" s="44" t="s">
        <v>8481</v>
      </c>
      <c r="S683" s="387">
        <f t="shared" si="20"/>
        <v>126</v>
      </c>
      <c r="T683" s="297" t="s">
        <v>937</v>
      </c>
      <c r="U683" s="297" t="s">
        <v>937</v>
      </c>
      <c r="V683" s="297" t="s">
        <v>937</v>
      </c>
      <c r="W683" s="297" t="s">
        <v>937</v>
      </c>
      <c r="X683" s="297" t="s">
        <v>937</v>
      </c>
      <c r="Y683" s="297" t="s">
        <v>937</v>
      </c>
      <c r="Z683" s="297" t="s">
        <v>937</v>
      </c>
      <c r="AA683" s="297" t="s">
        <v>937</v>
      </c>
      <c r="AB683" s="297" t="s">
        <v>937</v>
      </c>
      <c r="AC683" s="297" t="s">
        <v>937</v>
      </c>
      <c r="AD683" s="297" t="s">
        <v>937</v>
      </c>
      <c r="AE683" s="297" t="s">
        <v>1153</v>
      </c>
      <c r="AF683" s="297" t="s">
        <v>1153</v>
      </c>
      <c r="AG683" s="44" t="s">
        <v>9144</v>
      </c>
      <c r="AH683" s="44" t="s">
        <v>1848</v>
      </c>
      <c r="AI683" s="44" t="s">
        <v>7540</v>
      </c>
      <c r="AJ683" s="44" t="s">
        <v>9165</v>
      </c>
      <c r="AK683" s="44" t="s">
        <v>7541</v>
      </c>
      <c r="AL683" s="44" t="s">
        <v>9374</v>
      </c>
      <c r="AM683" s="44" t="s">
        <v>8482</v>
      </c>
      <c r="AN683" s="44" t="s">
        <v>4045</v>
      </c>
      <c r="AO683" s="44" t="s">
        <v>8483</v>
      </c>
      <c r="AP683" s="44" t="s">
        <v>1153</v>
      </c>
      <c r="AQ683" s="44" t="s">
        <v>4145</v>
      </c>
      <c r="AR683" s="44" t="s">
        <v>1153</v>
      </c>
      <c r="AS683" s="44" t="s">
        <v>4145</v>
      </c>
      <c r="AT683" s="44" t="s">
        <v>1153</v>
      </c>
      <c r="AU683" s="44" t="s">
        <v>4145</v>
      </c>
      <c r="AV683" s="44" t="s">
        <v>1153</v>
      </c>
      <c r="AW683" s="44" t="s">
        <v>4145</v>
      </c>
      <c r="AX683" s="44" t="s">
        <v>1153</v>
      </c>
      <c r="AY683" s="44" t="s">
        <v>4145</v>
      </c>
      <c r="AZ683" s="345" t="s">
        <v>781</v>
      </c>
      <c r="BA683" s="336">
        <v>44483</v>
      </c>
      <c r="BB683" s="269" t="s">
        <v>4393</v>
      </c>
      <c r="BC683" s="336">
        <v>44713</v>
      </c>
      <c r="BD683" s="141" t="s">
        <v>8484</v>
      </c>
      <c r="BE683" s="141" t="s">
        <v>4932</v>
      </c>
      <c r="BF683" s="297" t="s">
        <v>4923</v>
      </c>
      <c r="BG683" s="297" t="s">
        <v>2301</v>
      </c>
      <c r="BH683" s="141" t="s">
        <v>1889</v>
      </c>
      <c r="BI683" s="340" t="s">
        <v>2587</v>
      </c>
      <c r="BJ683" s="340" t="s">
        <v>5198</v>
      </c>
      <c r="BO683" s="141" t="s">
        <v>5270</v>
      </c>
      <c r="BP683" s="141" t="s">
        <v>9166</v>
      </c>
      <c r="BQ683" s="141" t="s">
        <v>5396</v>
      </c>
      <c r="BR683" s="141"/>
    </row>
    <row r="684" spans="1:70" ht="90" hidden="1" customHeight="1">
      <c r="A684" s="272" t="s">
        <v>2773</v>
      </c>
      <c r="B684" s="271" t="s">
        <v>1328</v>
      </c>
      <c r="C684" s="283">
        <v>43991</v>
      </c>
      <c r="D684" s="336" t="s">
        <v>4307</v>
      </c>
      <c r="E684" s="443" t="s">
        <v>1030</v>
      </c>
      <c r="F684" s="273" t="s">
        <v>8485</v>
      </c>
      <c r="G684" s="273" t="s">
        <v>1264</v>
      </c>
      <c r="H684" s="323" t="s">
        <v>1265</v>
      </c>
      <c r="I684" s="323" t="s">
        <v>8486</v>
      </c>
      <c r="J684" s="432" t="s">
        <v>2783</v>
      </c>
      <c r="K684" s="267">
        <v>2</v>
      </c>
      <c r="L684" s="830">
        <v>44378</v>
      </c>
      <c r="M684" s="830">
        <v>44560</v>
      </c>
      <c r="N684" s="275">
        <f t="shared" si="21"/>
        <v>26</v>
      </c>
      <c r="O684" s="474">
        <v>2</v>
      </c>
      <c r="P684" s="271" t="s">
        <v>15</v>
      </c>
      <c r="Q684" s="472"/>
      <c r="R684" s="334" t="s">
        <v>8487</v>
      </c>
      <c r="S684" s="387">
        <f t="shared" si="20"/>
        <v>357</v>
      </c>
      <c r="T684" s="472"/>
      <c r="U684" s="472"/>
      <c r="V684" s="472"/>
      <c r="W684" s="472"/>
      <c r="X684" s="472"/>
      <c r="Y684" s="472"/>
      <c r="Z684" s="472"/>
      <c r="AA684" s="357"/>
      <c r="AB684" s="357"/>
      <c r="AC684" s="357"/>
      <c r="AD684" s="357"/>
      <c r="AE684" s="357"/>
      <c r="AF684" s="357"/>
      <c r="AG684" s="357"/>
      <c r="AH684" s="357"/>
      <c r="AI684" s="357"/>
      <c r="AJ684" s="357"/>
      <c r="AK684" s="297" t="s">
        <v>1153</v>
      </c>
      <c r="AL684" s="297" t="s">
        <v>1153</v>
      </c>
      <c r="AM684" s="44" t="s">
        <v>8488</v>
      </c>
      <c r="AN684" s="44" t="s">
        <v>5211</v>
      </c>
      <c r="AO684" s="334" t="s">
        <v>8343</v>
      </c>
      <c r="AP684" s="44" t="s">
        <v>9377</v>
      </c>
      <c r="AQ684" s="334" t="s">
        <v>8489</v>
      </c>
      <c r="AR684" s="44" t="s">
        <v>1153</v>
      </c>
      <c r="AS684" s="44" t="s">
        <v>4297</v>
      </c>
      <c r="AT684" s="44" t="s">
        <v>1153</v>
      </c>
      <c r="AU684" s="44" t="s">
        <v>4297</v>
      </c>
      <c r="AV684" s="44" t="s">
        <v>1153</v>
      </c>
      <c r="AW684" s="44" t="s">
        <v>4297</v>
      </c>
      <c r="AX684" s="44" t="s">
        <v>1153</v>
      </c>
      <c r="AY684" s="44" t="s">
        <v>4297</v>
      </c>
      <c r="AZ684" s="345" t="s">
        <v>781</v>
      </c>
      <c r="BA684" s="336">
        <v>44579</v>
      </c>
      <c r="BB684" s="269" t="s">
        <v>954</v>
      </c>
      <c r="BC684" s="336">
        <v>44713</v>
      </c>
      <c r="BD684" s="141" t="s">
        <v>7486</v>
      </c>
      <c r="BE684" s="141" t="s">
        <v>4932</v>
      </c>
      <c r="BF684" s="297" t="s">
        <v>4923</v>
      </c>
      <c r="BG684" s="297" t="s">
        <v>2301</v>
      </c>
      <c r="BH684" s="280" t="s">
        <v>1888</v>
      </c>
      <c r="BI684" s="340" t="s">
        <v>1153</v>
      </c>
      <c r="BJ684" s="340" t="s">
        <v>1153</v>
      </c>
      <c r="BO684" s="141" t="s">
        <v>5278</v>
      </c>
      <c r="BP684" s="141" t="s">
        <v>5279</v>
      </c>
      <c r="BQ684" s="141" t="s">
        <v>5401</v>
      </c>
      <c r="BR684" s="141"/>
    </row>
    <row r="685" spans="1:70" ht="90" hidden="1" customHeight="1">
      <c r="A685" s="272" t="s">
        <v>2831</v>
      </c>
      <c r="B685" s="271" t="s">
        <v>1328</v>
      </c>
      <c r="C685" s="283">
        <v>43991</v>
      </c>
      <c r="D685" s="336" t="s">
        <v>4307</v>
      </c>
      <c r="E685" s="443" t="s">
        <v>1030</v>
      </c>
      <c r="F685" s="273" t="s">
        <v>8485</v>
      </c>
      <c r="G685" s="273" t="s">
        <v>1264</v>
      </c>
      <c r="H685" s="323" t="s">
        <v>1265</v>
      </c>
      <c r="I685" s="323" t="s">
        <v>2784</v>
      </c>
      <c r="J685" s="271" t="s">
        <v>2785</v>
      </c>
      <c r="K685" s="267">
        <v>8</v>
      </c>
      <c r="L685" s="830">
        <v>44317</v>
      </c>
      <c r="M685" s="830">
        <v>44560</v>
      </c>
      <c r="N685" s="275">
        <f t="shared" si="21"/>
        <v>35</v>
      </c>
      <c r="O685" s="474">
        <v>8</v>
      </c>
      <c r="P685" s="271" t="s">
        <v>15</v>
      </c>
      <c r="Q685" s="472"/>
      <c r="R685" s="334" t="s">
        <v>8490</v>
      </c>
      <c r="S685" s="387">
        <f t="shared" si="20"/>
        <v>327</v>
      </c>
      <c r="T685" s="472"/>
      <c r="U685" s="472"/>
      <c r="V685" s="472"/>
      <c r="W685" s="472"/>
      <c r="X685" s="472"/>
      <c r="Y685" s="472"/>
      <c r="Z685" s="472"/>
      <c r="AA685" s="357"/>
      <c r="AB685" s="357"/>
      <c r="AC685" s="357"/>
      <c r="AD685" s="357"/>
      <c r="AE685" s="357"/>
      <c r="AF685" s="357"/>
      <c r="AG685" s="357"/>
      <c r="AH685" s="357"/>
      <c r="AI685" s="357"/>
      <c r="AJ685" s="357"/>
      <c r="AK685" s="297" t="s">
        <v>1153</v>
      </c>
      <c r="AL685" s="297" t="s">
        <v>1153</v>
      </c>
      <c r="AM685" s="44" t="s">
        <v>8488</v>
      </c>
      <c r="AN685" s="44" t="s">
        <v>5211</v>
      </c>
      <c r="AO685" s="334" t="s">
        <v>8343</v>
      </c>
      <c r="AP685" s="44" t="s">
        <v>9378</v>
      </c>
      <c r="AQ685" s="44" t="s">
        <v>8491</v>
      </c>
      <c r="AR685" s="44" t="s">
        <v>1153</v>
      </c>
      <c r="AS685" s="44" t="s">
        <v>4297</v>
      </c>
      <c r="AT685" s="44" t="s">
        <v>1153</v>
      </c>
      <c r="AU685" s="44" t="s">
        <v>4297</v>
      </c>
      <c r="AV685" s="44" t="s">
        <v>1153</v>
      </c>
      <c r="AW685" s="44" t="s">
        <v>4297</v>
      </c>
      <c r="AX685" s="44" t="s">
        <v>1153</v>
      </c>
      <c r="AY685" s="44" t="s">
        <v>4297</v>
      </c>
      <c r="AZ685" s="345" t="s">
        <v>781</v>
      </c>
      <c r="BA685" s="336">
        <v>44572</v>
      </c>
      <c r="BB685" s="269" t="s">
        <v>954</v>
      </c>
      <c r="BC685" s="336">
        <v>44713</v>
      </c>
      <c r="BD685" s="141" t="s">
        <v>7486</v>
      </c>
      <c r="BE685" s="141" t="s">
        <v>4932</v>
      </c>
      <c r="BF685" s="297" t="s">
        <v>4923</v>
      </c>
      <c r="BG685" s="297" t="s">
        <v>2301</v>
      </c>
      <c r="BH685" s="280" t="s">
        <v>1888</v>
      </c>
      <c r="BI685" s="340" t="s">
        <v>1153</v>
      </c>
      <c r="BJ685" s="340" t="s">
        <v>1153</v>
      </c>
      <c r="BO685" s="141" t="s">
        <v>5278</v>
      </c>
      <c r="BP685" s="141" t="s">
        <v>5279</v>
      </c>
      <c r="BQ685" s="141" t="s">
        <v>5401</v>
      </c>
      <c r="BR685" s="141"/>
    </row>
    <row r="686" spans="1:70" ht="90" hidden="1" customHeight="1">
      <c r="A686" s="272" t="s">
        <v>2782</v>
      </c>
      <c r="B686" s="271" t="s">
        <v>1328</v>
      </c>
      <c r="C686" s="283">
        <v>43991</v>
      </c>
      <c r="D686" s="336" t="s">
        <v>4307</v>
      </c>
      <c r="E686" s="443" t="s">
        <v>1030</v>
      </c>
      <c r="F686" s="273" t="s">
        <v>8485</v>
      </c>
      <c r="G686" s="273" t="s">
        <v>1264</v>
      </c>
      <c r="H686" s="323" t="s">
        <v>1265</v>
      </c>
      <c r="I686" s="323" t="s">
        <v>2786</v>
      </c>
      <c r="J686" s="271" t="s">
        <v>2787</v>
      </c>
      <c r="K686" s="267">
        <v>7</v>
      </c>
      <c r="L686" s="830">
        <v>44531</v>
      </c>
      <c r="M686" s="830">
        <v>44592</v>
      </c>
      <c r="N686" s="275">
        <f t="shared" si="21"/>
        <v>9</v>
      </c>
      <c r="O686" s="474">
        <v>7</v>
      </c>
      <c r="P686" s="271" t="s">
        <v>15</v>
      </c>
      <c r="Q686" s="472"/>
      <c r="R686" s="334" t="s">
        <v>8492</v>
      </c>
      <c r="S686" s="387">
        <f t="shared" si="20"/>
        <v>316</v>
      </c>
      <c r="T686" s="472"/>
      <c r="U686" s="472"/>
      <c r="V686" s="472"/>
      <c r="W686" s="472"/>
      <c r="X686" s="472"/>
      <c r="Y686" s="472"/>
      <c r="Z686" s="472"/>
      <c r="AA686" s="357"/>
      <c r="AB686" s="357"/>
      <c r="AC686" s="357"/>
      <c r="AD686" s="357"/>
      <c r="AE686" s="357"/>
      <c r="AF686" s="357"/>
      <c r="AG686" s="357"/>
      <c r="AH686" s="357"/>
      <c r="AI686" s="357"/>
      <c r="AJ686" s="357"/>
      <c r="AK686" s="297" t="s">
        <v>1153</v>
      </c>
      <c r="AL686" s="297" t="s">
        <v>1153</v>
      </c>
      <c r="AM686" s="44" t="s">
        <v>8488</v>
      </c>
      <c r="AN686" s="44" t="s">
        <v>5211</v>
      </c>
      <c r="AO686" s="334" t="s">
        <v>8270</v>
      </c>
      <c r="AP686" s="44" t="s">
        <v>9379</v>
      </c>
      <c r="AQ686" s="334" t="s">
        <v>8493</v>
      </c>
      <c r="AR686" s="44" t="s">
        <v>1153</v>
      </c>
      <c r="AS686" s="44" t="s">
        <v>4298</v>
      </c>
      <c r="AT686" s="44" t="s">
        <v>1153</v>
      </c>
      <c r="AU686" s="44" t="s">
        <v>4298</v>
      </c>
      <c r="AV686" s="44" t="s">
        <v>1153</v>
      </c>
      <c r="AW686" s="44" t="s">
        <v>4298</v>
      </c>
      <c r="AX686" s="44" t="s">
        <v>1153</v>
      </c>
      <c r="AY686" s="44" t="s">
        <v>4298</v>
      </c>
      <c r="AZ686" s="345" t="s">
        <v>3069</v>
      </c>
      <c r="BA686" s="336">
        <v>44579</v>
      </c>
      <c r="BB686" s="269" t="s">
        <v>954</v>
      </c>
      <c r="BC686" s="336">
        <v>44713</v>
      </c>
      <c r="BD686" s="141" t="s">
        <v>7486</v>
      </c>
      <c r="BE686" s="141" t="s">
        <v>4932</v>
      </c>
      <c r="BF686" s="297" t="s">
        <v>4923</v>
      </c>
      <c r="BG686" s="297" t="s">
        <v>2301</v>
      </c>
      <c r="BH686" s="280" t="s">
        <v>1888</v>
      </c>
      <c r="BI686" s="340" t="s">
        <v>1153</v>
      </c>
      <c r="BJ686" s="340" t="s">
        <v>1153</v>
      </c>
      <c r="BO686" s="141" t="s">
        <v>5278</v>
      </c>
      <c r="BP686" s="141" t="s">
        <v>5279</v>
      </c>
      <c r="BQ686" s="141" t="s">
        <v>5401</v>
      </c>
      <c r="BR686" s="141"/>
    </row>
    <row r="687" spans="1:70" ht="90" hidden="1" customHeight="1">
      <c r="A687" s="272" t="s">
        <v>2774</v>
      </c>
      <c r="B687" s="271" t="s">
        <v>904</v>
      </c>
      <c r="C687" s="270">
        <v>43812</v>
      </c>
      <c r="D687" s="328" t="s">
        <v>4308</v>
      </c>
      <c r="E687" s="268" t="s">
        <v>1020</v>
      </c>
      <c r="F687" s="322" t="s">
        <v>8494</v>
      </c>
      <c r="G687" s="427" t="s">
        <v>2693</v>
      </c>
      <c r="H687" s="427" t="s">
        <v>2694</v>
      </c>
      <c r="I687" s="427" t="s">
        <v>2695</v>
      </c>
      <c r="J687" s="428" t="s">
        <v>2696</v>
      </c>
      <c r="K687" s="434">
        <v>2</v>
      </c>
      <c r="L687" s="834">
        <v>44312</v>
      </c>
      <c r="M687" s="834">
        <v>44530</v>
      </c>
      <c r="N687" s="275">
        <f t="shared" si="21"/>
        <v>32</v>
      </c>
      <c r="O687" s="391">
        <v>2</v>
      </c>
      <c r="P687" s="253" t="s">
        <v>894</v>
      </c>
      <c r="Q687" s="253"/>
      <c r="R687" s="44" t="s">
        <v>8495</v>
      </c>
      <c r="S687" s="387">
        <f t="shared" si="20"/>
        <v>291</v>
      </c>
      <c r="T687" s="253"/>
      <c r="U687" s="253"/>
      <c r="V687" s="253"/>
      <c r="W687" s="402"/>
      <c r="X687" s="402"/>
      <c r="Y687" s="402"/>
      <c r="Z687" s="402"/>
      <c r="AA687" s="44"/>
      <c r="AB687" s="44"/>
      <c r="AC687" s="44"/>
      <c r="AD687" s="44"/>
      <c r="AE687" s="44"/>
      <c r="AF687" s="425"/>
      <c r="AG687" s="44"/>
      <c r="AH687" s="44"/>
      <c r="AI687" s="44"/>
      <c r="AJ687" s="44"/>
      <c r="AK687" s="44" t="s">
        <v>7269</v>
      </c>
      <c r="AL687" s="311" t="s">
        <v>8496</v>
      </c>
      <c r="AM687" s="44" t="s">
        <v>8497</v>
      </c>
      <c r="AN687" s="44" t="s">
        <v>4067</v>
      </c>
      <c r="AO687" s="44" t="s">
        <v>8498</v>
      </c>
      <c r="AP687" s="44" t="s">
        <v>4278</v>
      </c>
      <c r="AQ687" s="44" t="s">
        <v>8499</v>
      </c>
      <c r="AR687" s="44" t="s">
        <v>1153</v>
      </c>
      <c r="AS687" s="44" t="s">
        <v>4297</v>
      </c>
      <c r="AT687" s="44" t="s">
        <v>1153</v>
      </c>
      <c r="AU687" s="44" t="s">
        <v>4297</v>
      </c>
      <c r="AV687" s="44" t="s">
        <v>1153</v>
      </c>
      <c r="AW687" s="44" t="s">
        <v>4297</v>
      </c>
      <c r="AX687" s="44" t="s">
        <v>1153</v>
      </c>
      <c r="AY687" s="44" t="s">
        <v>4297</v>
      </c>
      <c r="AZ687" s="345" t="s">
        <v>781</v>
      </c>
      <c r="BA687" s="336">
        <v>44580</v>
      </c>
      <c r="BB687" s="269" t="s">
        <v>903</v>
      </c>
      <c r="BC687" s="340"/>
      <c r="BD687" s="332"/>
      <c r="BE687" s="332"/>
      <c r="BF687" s="332"/>
      <c r="BG687" s="332"/>
      <c r="BH687" s="141" t="s">
        <v>956</v>
      </c>
      <c r="BI687" s="340"/>
      <c r="BJ687" s="340"/>
      <c r="BO687" s="141" t="s">
        <v>5366</v>
      </c>
      <c r="BP687" s="253" t="s">
        <v>5367</v>
      </c>
      <c r="BQ687" s="253" t="s">
        <v>5368</v>
      </c>
      <c r="BR687" s="253"/>
    </row>
    <row r="688" spans="1:70" ht="90" hidden="1" customHeight="1">
      <c r="A688" s="272" t="s">
        <v>3071</v>
      </c>
      <c r="B688" s="271" t="s">
        <v>904</v>
      </c>
      <c r="C688" s="270">
        <v>43812</v>
      </c>
      <c r="D688" s="328" t="s">
        <v>4308</v>
      </c>
      <c r="E688" s="268" t="s">
        <v>1115</v>
      </c>
      <c r="F688" s="322" t="s">
        <v>8500</v>
      </c>
      <c r="G688" s="427" t="s">
        <v>2709</v>
      </c>
      <c r="H688" s="427" t="s">
        <v>2710</v>
      </c>
      <c r="I688" s="427" t="s">
        <v>4137</v>
      </c>
      <c r="J688" s="428" t="s">
        <v>1205</v>
      </c>
      <c r="K688" s="434">
        <v>1</v>
      </c>
      <c r="L688" s="834">
        <v>44228</v>
      </c>
      <c r="M688" s="834">
        <v>44560</v>
      </c>
      <c r="N688" s="275">
        <f t="shared" si="21"/>
        <v>48</v>
      </c>
      <c r="O688" s="391">
        <v>1</v>
      </c>
      <c r="P688" s="253" t="s">
        <v>48</v>
      </c>
      <c r="Q688" s="253"/>
      <c r="R688" s="44" t="s">
        <v>8501</v>
      </c>
      <c r="S688" s="387">
        <f t="shared" si="20"/>
        <v>238</v>
      </c>
      <c r="T688" s="253"/>
      <c r="U688" s="253"/>
      <c r="V688" s="253"/>
      <c r="W688" s="402"/>
      <c r="X688" s="402"/>
      <c r="Y688" s="402"/>
      <c r="Z688" s="402"/>
      <c r="AA688" s="44"/>
      <c r="AB688" s="44"/>
      <c r="AC688" s="44"/>
      <c r="AD688" s="44"/>
      <c r="AE688" s="44"/>
      <c r="AF688" s="425"/>
      <c r="AG688" s="44"/>
      <c r="AH688" s="44"/>
      <c r="AI688" s="44"/>
      <c r="AJ688" s="44"/>
      <c r="AK688" s="44" t="s">
        <v>7397</v>
      </c>
      <c r="AL688" s="44" t="s">
        <v>2752</v>
      </c>
      <c r="AM688" s="44" t="s">
        <v>8502</v>
      </c>
      <c r="AN688" s="311" t="s">
        <v>4065</v>
      </c>
      <c r="AO688" s="44" t="s">
        <v>8503</v>
      </c>
      <c r="AP688" s="44" t="s">
        <v>4279</v>
      </c>
      <c r="AQ688" s="44" t="s">
        <v>8504</v>
      </c>
      <c r="AR688" s="44" t="s">
        <v>1153</v>
      </c>
      <c r="AS688" s="44" t="s">
        <v>4297</v>
      </c>
      <c r="AT688" s="44" t="s">
        <v>1153</v>
      </c>
      <c r="AU688" s="44" t="s">
        <v>4297</v>
      </c>
      <c r="AV688" s="44" t="s">
        <v>1153</v>
      </c>
      <c r="AW688" s="44" t="s">
        <v>4297</v>
      </c>
      <c r="AX688" s="44" t="s">
        <v>1153</v>
      </c>
      <c r="AY688" s="44" t="s">
        <v>4297</v>
      </c>
      <c r="AZ688" s="345" t="s">
        <v>902</v>
      </c>
      <c r="BA688" s="336">
        <v>44582</v>
      </c>
      <c r="BB688" s="269" t="s">
        <v>903</v>
      </c>
      <c r="BC688" s="340"/>
      <c r="BD688" s="332"/>
      <c r="BE688" s="332"/>
      <c r="BF688" s="332"/>
      <c r="BG688" s="332"/>
      <c r="BH688" s="141" t="s">
        <v>956</v>
      </c>
      <c r="BI688" s="340"/>
      <c r="BJ688" s="340"/>
      <c r="BO688" s="253" t="s">
        <v>5354</v>
      </c>
      <c r="BP688" s="253" t="s">
        <v>5381</v>
      </c>
      <c r="BQ688" s="141" t="s">
        <v>5348</v>
      </c>
      <c r="BR688" s="253"/>
    </row>
    <row r="689" spans="1:246 16358:16376" ht="90" hidden="1" customHeight="1">
      <c r="A689" s="272" t="s">
        <v>3072</v>
      </c>
      <c r="B689" s="271" t="s">
        <v>1328</v>
      </c>
      <c r="C689" s="283">
        <v>43991</v>
      </c>
      <c r="D689" s="336" t="s">
        <v>4308</v>
      </c>
      <c r="E689" s="443" t="s">
        <v>1026</v>
      </c>
      <c r="F689" s="273" t="s">
        <v>8505</v>
      </c>
      <c r="G689" s="427" t="s">
        <v>2723</v>
      </c>
      <c r="H689" s="292" t="s">
        <v>2724</v>
      </c>
      <c r="I689" s="427" t="s">
        <v>2725</v>
      </c>
      <c r="J689" s="428" t="s">
        <v>2726</v>
      </c>
      <c r="K689" s="437">
        <v>1</v>
      </c>
      <c r="L689" s="831">
        <v>44063</v>
      </c>
      <c r="M689" s="831">
        <v>44561</v>
      </c>
      <c r="N689" s="275">
        <f t="shared" si="21"/>
        <v>20</v>
      </c>
      <c r="O689" s="391">
        <v>1</v>
      </c>
      <c r="P689" s="141" t="s">
        <v>2727</v>
      </c>
      <c r="Q689" s="141"/>
      <c r="R689" s="44" t="s">
        <v>8506</v>
      </c>
      <c r="S689" s="387">
        <f t="shared" si="20"/>
        <v>162</v>
      </c>
      <c r="T689" s="297"/>
      <c r="U689" s="297"/>
      <c r="V689" s="297"/>
      <c r="W689" s="297"/>
      <c r="X689" s="297"/>
      <c r="Y689" s="297"/>
      <c r="Z689" s="297"/>
      <c r="AA689" s="297"/>
      <c r="AB689" s="297"/>
      <c r="AC689" s="297"/>
      <c r="AD689" s="297"/>
      <c r="AE689" s="297"/>
      <c r="AF689" s="357"/>
      <c r="AG689" s="44"/>
      <c r="AH689" s="44"/>
      <c r="AI689" s="44"/>
      <c r="AJ689" s="44"/>
      <c r="AK689" s="44" t="s">
        <v>7505</v>
      </c>
      <c r="AL689" s="44" t="s">
        <v>7574</v>
      </c>
      <c r="AM689" s="44" t="s">
        <v>7572</v>
      </c>
      <c r="AN689" s="311" t="s">
        <v>4066</v>
      </c>
      <c r="AO689" s="44" t="s">
        <v>8507</v>
      </c>
      <c r="AP689" s="44" t="s">
        <v>4280</v>
      </c>
      <c r="AQ689" s="44" t="s">
        <v>8508</v>
      </c>
      <c r="AR689" s="44" t="s">
        <v>1153</v>
      </c>
      <c r="AS689" s="44" t="s">
        <v>4297</v>
      </c>
      <c r="AT689" s="44" t="s">
        <v>1153</v>
      </c>
      <c r="AU689" s="44" t="s">
        <v>4297</v>
      </c>
      <c r="AV689" s="44" t="s">
        <v>1153</v>
      </c>
      <c r="AW689" s="44" t="s">
        <v>4297</v>
      </c>
      <c r="AX689" s="44" t="s">
        <v>1153</v>
      </c>
      <c r="AY689" s="44" t="s">
        <v>4297</v>
      </c>
      <c r="AZ689" s="345" t="s">
        <v>781</v>
      </c>
      <c r="BA689" s="336">
        <v>44582</v>
      </c>
      <c r="BB689" s="269" t="s">
        <v>954</v>
      </c>
      <c r="BC689" s="336">
        <v>44713</v>
      </c>
      <c r="BD689" s="141" t="s">
        <v>7486</v>
      </c>
      <c r="BE689" s="141" t="s">
        <v>4932</v>
      </c>
      <c r="BF689" s="297" t="s">
        <v>4923</v>
      </c>
      <c r="BG689" s="297" t="s">
        <v>2301</v>
      </c>
      <c r="BH689" s="280" t="s">
        <v>1888</v>
      </c>
      <c r="BI689" s="340" t="s">
        <v>1153</v>
      </c>
      <c r="BJ689" s="340" t="s">
        <v>1153</v>
      </c>
      <c r="BO689" s="253" t="s">
        <v>5272</v>
      </c>
      <c r="BP689" s="141" t="s">
        <v>5399</v>
      </c>
      <c r="BQ689" s="141" t="s">
        <v>5391</v>
      </c>
      <c r="BR689" s="399"/>
    </row>
    <row r="690" spans="1:246 16358:16376" ht="90" hidden="1" customHeight="1">
      <c r="A690" s="272" t="s">
        <v>3073</v>
      </c>
      <c r="B690" s="271" t="s">
        <v>1328</v>
      </c>
      <c r="C690" s="283">
        <v>43991</v>
      </c>
      <c r="D690" s="336" t="s">
        <v>4308</v>
      </c>
      <c r="E690" s="443" t="s">
        <v>1061</v>
      </c>
      <c r="F690" s="273" t="s">
        <v>7632</v>
      </c>
      <c r="G690" s="273" t="s">
        <v>2775</v>
      </c>
      <c r="H690" s="273" t="s">
        <v>2776</v>
      </c>
      <c r="I690" s="273" t="s">
        <v>2777</v>
      </c>
      <c r="J690" s="271" t="s">
        <v>2778</v>
      </c>
      <c r="K690" s="269">
        <v>2</v>
      </c>
      <c r="L690" s="830">
        <v>44348</v>
      </c>
      <c r="M690" s="830">
        <v>44438</v>
      </c>
      <c r="N690" s="275">
        <f t="shared" si="21"/>
        <v>13</v>
      </c>
      <c r="O690" s="391">
        <v>2</v>
      </c>
      <c r="P690" s="141" t="s">
        <v>24</v>
      </c>
      <c r="Q690" s="141"/>
      <c r="R690" s="44" t="s">
        <v>8509</v>
      </c>
      <c r="S690" s="387">
        <f t="shared" si="20"/>
        <v>384</v>
      </c>
      <c r="T690" s="297"/>
      <c r="U690" s="297"/>
      <c r="V690" s="297"/>
      <c r="W690" s="297"/>
      <c r="X690" s="297"/>
      <c r="Y690" s="297"/>
      <c r="Z690" s="297"/>
      <c r="AA690" s="297"/>
      <c r="AB690" s="297"/>
      <c r="AC690" s="297"/>
      <c r="AD690" s="297"/>
      <c r="AE690" s="297"/>
      <c r="AF690" s="357"/>
      <c r="AG690" s="44"/>
      <c r="AH690" s="44"/>
      <c r="AI690" s="44"/>
      <c r="AJ690" s="44"/>
      <c r="AK690" s="44" t="s">
        <v>7635</v>
      </c>
      <c r="AL690" s="44" t="s">
        <v>7574</v>
      </c>
      <c r="AM690" s="44" t="s">
        <v>8510</v>
      </c>
      <c r="AN690" s="44" t="s">
        <v>4046</v>
      </c>
      <c r="AO690" s="44" t="s">
        <v>8511</v>
      </c>
      <c r="AP690" s="44" t="s">
        <v>1153</v>
      </c>
      <c r="AQ690" s="44" t="s">
        <v>4145</v>
      </c>
      <c r="AR690" s="44" t="s">
        <v>1153</v>
      </c>
      <c r="AS690" s="44" t="s">
        <v>4145</v>
      </c>
      <c r="AT690" s="44" t="s">
        <v>1153</v>
      </c>
      <c r="AU690" s="44" t="s">
        <v>4145</v>
      </c>
      <c r="AV690" s="44" t="s">
        <v>1153</v>
      </c>
      <c r="AW690" s="44" t="s">
        <v>4145</v>
      </c>
      <c r="AX690" s="44" t="s">
        <v>1153</v>
      </c>
      <c r="AY690" s="44" t="s">
        <v>4145</v>
      </c>
      <c r="AZ690" s="345" t="s">
        <v>781</v>
      </c>
      <c r="BA690" s="336">
        <v>44484</v>
      </c>
      <c r="BB690" s="269" t="s">
        <v>903</v>
      </c>
      <c r="BC690" s="356"/>
      <c r="BD690" s="357"/>
      <c r="BE690" s="357"/>
      <c r="BF690" s="357"/>
      <c r="BG690" s="357"/>
      <c r="BH690" s="141" t="s">
        <v>956</v>
      </c>
      <c r="BI690" s="356"/>
      <c r="BJ690" s="356"/>
      <c r="BO690" s="141" t="s">
        <v>5412</v>
      </c>
      <c r="BP690" s="141" t="s">
        <v>9186</v>
      </c>
      <c r="BQ690" s="141" t="s">
        <v>5413</v>
      </c>
      <c r="BR690" s="141"/>
    </row>
    <row r="691" spans="1:246 16358:16376" s="298" customFormat="1" ht="90" hidden="1" customHeight="1">
      <c r="A691" s="272" t="s">
        <v>3896</v>
      </c>
      <c r="B691" s="271" t="s">
        <v>3902</v>
      </c>
      <c r="C691" s="283">
        <v>44432</v>
      </c>
      <c r="D691" s="270" t="s">
        <v>4307</v>
      </c>
      <c r="E691" s="478" t="s">
        <v>1020</v>
      </c>
      <c r="F691" s="49" t="s">
        <v>4302</v>
      </c>
      <c r="G691" s="479" t="s">
        <v>3879</v>
      </c>
      <c r="H691" s="479" t="s">
        <v>3880</v>
      </c>
      <c r="I691" s="479" t="s">
        <v>3880</v>
      </c>
      <c r="J691" s="294" t="s">
        <v>3881</v>
      </c>
      <c r="K691" s="267">
        <v>1</v>
      </c>
      <c r="L691" s="837">
        <v>44460</v>
      </c>
      <c r="M691" s="837">
        <v>44742</v>
      </c>
      <c r="N691" s="275">
        <f t="shared" si="21"/>
        <v>41</v>
      </c>
      <c r="O691" s="391">
        <v>1</v>
      </c>
      <c r="P691" s="141" t="s">
        <v>2727</v>
      </c>
      <c r="Q691" s="46"/>
      <c r="R691" s="44" t="s">
        <v>8512</v>
      </c>
      <c r="S691" s="387">
        <f t="shared" si="20"/>
        <v>242</v>
      </c>
      <c r="T691" s="327"/>
      <c r="U691" s="327"/>
      <c r="V691" s="327"/>
      <c r="W691" s="327"/>
      <c r="X691" s="327"/>
      <c r="Y691" s="327"/>
      <c r="Z691" s="327"/>
      <c r="AA691" s="297"/>
      <c r="AB691" s="297"/>
      <c r="AC691" s="297"/>
      <c r="AD691" s="297"/>
      <c r="AE691" s="297"/>
      <c r="AF691" s="297"/>
      <c r="AG691" s="297"/>
      <c r="AH691" s="297"/>
      <c r="AI691" s="297"/>
      <c r="AJ691" s="297"/>
      <c r="AK691" s="297"/>
      <c r="AL691" s="297" t="s">
        <v>1153</v>
      </c>
      <c r="AM691" s="297" t="s">
        <v>1153</v>
      </c>
      <c r="AN691" s="297" t="s">
        <v>1153</v>
      </c>
      <c r="AO691" s="141" t="s">
        <v>8513</v>
      </c>
      <c r="AP691" s="280" t="s">
        <v>4281</v>
      </c>
      <c r="AQ691" s="141" t="s">
        <v>8514</v>
      </c>
      <c r="AR691" s="44" t="s">
        <v>1153</v>
      </c>
      <c r="AS691" s="44" t="s">
        <v>4298</v>
      </c>
      <c r="AT691" s="44" t="s">
        <v>1153</v>
      </c>
      <c r="AU691" s="44" t="s">
        <v>4298</v>
      </c>
      <c r="AV691" s="44" t="s">
        <v>1153</v>
      </c>
      <c r="AW691" s="44" t="s">
        <v>4298</v>
      </c>
      <c r="AX691" s="44" t="s">
        <v>1153</v>
      </c>
      <c r="AY691" s="44" t="s">
        <v>4298</v>
      </c>
      <c r="AZ691" s="345" t="s">
        <v>3069</v>
      </c>
      <c r="BA691" s="336">
        <v>44580</v>
      </c>
      <c r="BB691" s="269" t="s">
        <v>903</v>
      </c>
      <c r="BC691" s="340"/>
      <c r="BD691" s="297"/>
      <c r="BE691" s="297"/>
      <c r="BF691" s="297"/>
      <c r="BG691" s="297"/>
      <c r="BH691" s="141" t="s">
        <v>956</v>
      </c>
      <c r="BI691" s="340"/>
      <c r="BJ691" s="340"/>
      <c r="BO691" s="327" t="s">
        <v>5338</v>
      </c>
      <c r="BP691" s="141" t="s">
        <v>5512</v>
      </c>
      <c r="BQ691" s="253" t="s">
        <v>5513</v>
      </c>
      <c r="BR691" s="253" t="s">
        <v>5514</v>
      </c>
    </row>
    <row r="692" spans="1:246 16358:16376" s="298" customFormat="1" ht="90" hidden="1" customHeight="1">
      <c r="A692" s="272" t="s">
        <v>3897</v>
      </c>
      <c r="B692" s="271" t="s">
        <v>3902</v>
      </c>
      <c r="C692" s="283">
        <v>44432</v>
      </c>
      <c r="D692" s="270" t="s">
        <v>4307</v>
      </c>
      <c r="E692" s="268" t="s">
        <v>1020</v>
      </c>
      <c r="F692" s="49" t="s">
        <v>4302</v>
      </c>
      <c r="G692" s="479" t="s">
        <v>3879</v>
      </c>
      <c r="H692" s="479" t="s">
        <v>9477</v>
      </c>
      <c r="I692" s="479" t="s">
        <v>2725</v>
      </c>
      <c r="J692" s="294" t="s">
        <v>3882</v>
      </c>
      <c r="K692" s="484">
        <v>1</v>
      </c>
      <c r="L692" s="837">
        <v>44460</v>
      </c>
      <c r="M692" s="837">
        <v>44545</v>
      </c>
      <c r="N692" s="275">
        <f t="shared" si="21"/>
        <v>13</v>
      </c>
      <c r="O692" s="391">
        <v>1</v>
      </c>
      <c r="P692" s="253" t="s">
        <v>48</v>
      </c>
      <c r="Q692" s="46" t="s">
        <v>15</v>
      </c>
      <c r="R692" s="44" t="s">
        <v>8515</v>
      </c>
      <c r="S692" s="387">
        <f t="shared" si="20"/>
        <v>170</v>
      </c>
      <c r="T692" s="327"/>
      <c r="U692" s="327"/>
      <c r="V692" s="327"/>
      <c r="W692" s="327"/>
      <c r="X692" s="327"/>
      <c r="Y692" s="327"/>
      <c r="Z692" s="327"/>
      <c r="AA692" s="297"/>
      <c r="AB692" s="297"/>
      <c r="AC692" s="297"/>
      <c r="AD692" s="297"/>
      <c r="AE692" s="297"/>
      <c r="AF692" s="297"/>
      <c r="AG692" s="297"/>
      <c r="AH692" s="297"/>
      <c r="AI692" s="297"/>
      <c r="AJ692" s="297"/>
      <c r="AK692" s="297"/>
      <c r="AL692" s="297" t="s">
        <v>1153</v>
      </c>
      <c r="AM692" s="297" t="s">
        <v>1153</v>
      </c>
      <c r="AN692" s="297" t="s">
        <v>1153</v>
      </c>
      <c r="AO692" s="141" t="s">
        <v>8513</v>
      </c>
      <c r="AP692" s="280" t="s">
        <v>4282</v>
      </c>
      <c r="AQ692" s="141" t="s">
        <v>8516</v>
      </c>
      <c r="AR692" s="141" t="s">
        <v>9380</v>
      </c>
      <c r="AS692" s="141" t="s">
        <v>8517</v>
      </c>
      <c r="AT692" s="44" t="s">
        <v>1153</v>
      </c>
      <c r="AU692" s="44" t="s">
        <v>4921</v>
      </c>
      <c r="AV692" s="44" t="s">
        <v>1153</v>
      </c>
      <c r="AW692" s="44" t="s">
        <v>4921</v>
      </c>
      <c r="AX692" s="44" t="s">
        <v>1153</v>
      </c>
      <c r="AY692" s="44" t="s">
        <v>4921</v>
      </c>
      <c r="AZ692" s="345" t="s">
        <v>902</v>
      </c>
      <c r="BA692" s="336">
        <v>44672</v>
      </c>
      <c r="BB692" s="269" t="s">
        <v>903</v>
      </c>
      <c r="BC692" s="340"/>
      <c r="BD692" s="297"/>
      <c r="BE692" s="297"/>
      <c r="BF692" s="297"/>
      <c r="BG692" s="297"/>
      <c r="BH692" s="141" t="s">
        <v>956</v>
      </c>
      <c r="BI692" s="340"/>
      <c r="BJ692" s="340"/>
      <c r="BO692" s="327" t="s">
        <v>5338</v>
      </c>
      <c r="BP692" s="141" t="s">
        <v>5512</v>
      </c>
      <c r="BQ692" s="253" t="s">
        <v>5513</v>
      </c>
      <c r="BR692" s="253" t="s">
        <v>5514</v>
      </c>
    </row>
    <row r="693" spans="1:246 16358:16376" s="298" customFormat="1" ht="90" hidden="1" customHeight="1">
      <c r="A693" s="342" t="s">
        <v>3898</v>
      </c>
      <c r="B693" s="253" t="s">
        <v>3902</v>
      </c>
      <c r="C693" s="328">
        <v>44432</v>
      </c>
      <c r="D693" s="328" t="s">
        <v>4309</v>
      </c>
      <c r="E693" s="342" t="s">
        <v>1108</v>
      </c>
      <c r="F693" s="325" t="s">
        <v>4303</v>
      </c>
      <c r="G693" s="325" t="s">
        <v>3883</v>
      </c>
      <c r="H693" s="325" t="s">
        <v>3884</v>
      </c>
      <c r="I693" s="325" t="s">
        <v>3884</v>
      </c>
      <c r="J693" s="401" t="s">
        <v>3885</v>
      </c>
      <c r="K693" s="423">
        <v>1</v>
      </c>
      <c r="L693" s="833">
        <v>44505</v>
      </c>
      <c r="M693" s="833">
        <v>44561</v>
      </c>
      <c r="N693" s="275">
        <f t="shared" si="21"/>
        <v>8</v>
      </c>
      <c r="O693" s="407">
        <v>1</v>
      </c>
      <c r="P693" s="253" t="s">
        <v>2727</v>
      </c>
      <c r="Q693" s="253"/>
      <c r="R693" s="44" t="s">
        <v>8518</v>
      </c>
      <c r="S693" s="387">
        <f t="shared" si="20"/>
        <v>278</v>
      </c>
      <c r="T693" s="253" t="s">
        <v>1153</v>
      </c>
      <c r="U693" s="253" t="s">
        <v>1153</v>
      </c>
      <c r="V693" s="253" t="s">
        <v>1153</v>
      </c>
      <c r="W693" s="253" t="s">
        <v>1153</v>
      </c>
      <c r="X693" s="253" t="s">
        <v>1153</v>
      </c>
      <c r="Y693" s="253" t="s">
        <v>1153</v>
      </c>
      <c r="Z693" s="253" t="s">
        <v>1153</v>
      </c>
      <c r="AA693" s="253" t="s">
        <v>1153</v>
      </c>
      <c r="AB693" s="253" t="s">
        <v>1153</v>
      </c>
      <c r="AC693" s="253" t="s">
        <v>1153</v>
      </c>
      <c r="AD693" s="253" t="s">
        <v>1153</v>
      </c>
      <c r="AE693" s="253" t="s">
        <v>1153</v>
      </c>
      <c r="AF693" s="253" t="s">
        <v>1153</v>
      </c>
      <c r="AG693" s="253" t="s">
        <v>1153</v>
      </c>
      <c r="AH693" s="253" t="s">
        <v>1153</v>
      </c>
      <c r="AI693" s="253" t="s">
        <v>1153</v>
      </c>
      <c r="AJ693" s="253" t="s">
        <v>1153</v>
      </c>
      <c r="AK693" s="253" t="s">
        <v>1153</v>
      </c>
      <c r="AL693" s="253" t="s">
        <v>1153</v>
      </c>
      <c r="AM693" s="253" t="s">
        <v>1153</v>
      </c>
      <c r="AN693" s="340" t="s">
        <v>1153</v>
      </c>
      <c r="AO693" s="253" t="s">
        <v>8513</v>
      </c>
      <c r="AP693" s="253" t="s">
        <v>4283</v>
      </c>
      <c r="AQ693" s="253" t="s">
        <v>8519</v>
      </c>
      <c r="AR693" s="253" t="s">
        <v>1153</v>
      </c>
      <c r="AS693" s="253" t="s">
        <v>4297</v>
      </c>
      <c r="AT693" s="253" t="s">
        <v>1153</v>
      </c>
      <c r="AU693" s="253" t="s">
        <v>4297</v>
      </c>
      <c r="AV693" s="253" t="s">
        <v>1153</v>
      </c>
      <c r="AW693" s="253" t="s">
        <v>4297</v>
      </c>
      <c r="AX693" s="44" t="s">
        <v>1153</v>
      </c>
      <c r="AY693" s="44" t="s">
        <v>4297</v>
      </c>
      <c r="AZ693" s="340" t="s">
        <v>781</v>
      </c>
      <c r="BA693" s="336">
        <v>44582</v>
      </c>
      <c r="BB693" s="345" t="s">
        <v>903</v>
      </c>
      <c r="BC693" s="340"/>
      <c r="BD693" s="340"/>
      <c r="BE693" s="340"/>
      <c r="BF693" s="340"/>
      <c r="BG693" s="340"/>
      <c r="BH693" s="340" t="s">
        <v>956</v>
      </c>
      <c r="BI693" s="340"/>
      <c r="BJ693" s="340"/>
      <c r="BK693" s="422"/>
      <c r="BL693" s="422"/>
      <c r="BM693" s="422"/>
      <c r="BN693" s="422"/>
      <c r="BO693" s="141" t="s">
        <v>5348</v>
      </c>
      <c r="BP693" s="253" t="s">
        <v>5515</v>
      </c>
      <c r="BQ693" s="340"/>
      <c r="BR693" s="340"/>
      <c r="BS693" s="422"/>
      <c r="BT693" s="422"/>
      <c r="BU693" s="422"/>
      <c r="BV693" s="422"/>
      <c r="BW693" s="422"/>
      <c r="BX693" s="422"/>
      <c r="BY693" s="422"/>
      <c r="BZ693" s="422"/>
      <c r="CA693" s="422"/>
      <c r="CB693" s="422"/>
      <c r="CC693" s="422"/>
      <c r="CD693" s="422"/>
      <c r="CE693" s="422"/>
      <c r="CF693" s="422"/>
      <c r="CG693" s="422"/>
      <c r="CH693" s="422"/>
      <c r="CI693" s="422"/>
      <c r="CJ693" s="422"/>
      <c r="CK693" s="422"/>
      <c r="CL693" s="422"/>
      <c r="CM693" s="422"/>
      <c r="CN693" s="422"/>
      <c r="CO693" s="422"/>
      <c r="CP693" s="422"/>
      <c r="CQ693" s="422"/>
      <c r="CR693" s="422"/>
      <c r="CS693" s="422"/>
      <c r="CT693" s="422"/>
      <c r="CU693" s="422"/>
      <c r="CV693" s="422"/>
      <c r="CW693" s="422"/>
      <c r="CX693" s="422"/>
      <c r="CY693" s="422"/>
      <c r="CZ693" s="422"/>
      <c r="DA693" s="422"/>
      <c r="DB693" s="422"/>
      <c r="DC693" s="422"/>
      <c r="DD693" s="422"/>
      <c r="DE693" s="422"/>
      <c r="DF693" s="422"/>
      <c r="DG693" s="422"/>
      <c r="DH693" s="422"/>
      <c r="DI693" s="422"/>
      <c r="DJ693" s="422"/>
      <c r="DK693" s="422"/>
      <c r="DL693" s="422"/>
      <c r="DM693" s="422"/>
      <c r="DN693" s="422"/>
      <c r="DO693" s="422"/>
      <c r="DP693" s="422"/>
      <c r="DQ693" s="422"/>
      <c r="DR693" s="422"/>
      <c r="DS693" s="422"/>
      <c r="DT693" s="422"/>
      <c r="DU693" s="422"/>
      <c r="DV693" s="422"/>
      <c r="DW693" s="422"/>
      <c r="DX693" s="422"/>
      <c r="DY693" s="422"/>
      <c r="DZ693" s="422"/>
      <c r="EA693" s="422"/>
      <c r="EB693" s="422"/>
      <c r="EC693" s="422"/>
      <c r="ED693" s="422"/>
      <c r="EE693" s="422"/>
      <c r="EF693" s="422"/>
      <c r="EG693" s="422"/>
      <c r="EH693" s="422"/>
      <c r="EI693" s="422"/>
      <c r="EJ693" s="422"/>
      <c r="EK693" s="422"/>
      <c r="EL693" s="422"/>
      <c r="EM693" s="422"/>
      <c r="EN693" s="422"/>
      <c r="EO693" s="422"/>
      <c r="EP693" s="422"/>
      <c r="EQ693" s="422"/>
      <c r="ER693" s="422"/>
      <c r="ES693" s="422"/>
      <c r="ET693" s="422"/>
      <c r="EU693" s="422"/>
      <c r="EV693" s="422"/>
      <c r="EW693" s="422"/>
      <c r="EX693" s="422"/>
      <c r="EY693" s="422"/>
      <c r="EZ693" s="422"/>
      <c r="FA693" s="422"/>
      <c r="FB693" s="422"/>
      <c r="FC693" s="422"/>
      <c r="FD693" s="422"/>
      <c r="FE693" s="422"/>
      <c r="FF693" s="422"/>
      <c r="FG693" s="422"/>
      <c r="FH693" s="422"/>
      <c r="FI693" s="422"/>
      <c r="FJ693" s="422"/>
      <c r="FK693" s="422"/>
      <c r="FL693" s="422"/>
      <c r="FM693" s="422"/>
      <c r="FN693" s="422"/>
      <c r="FO693" s="422"/>
      <c r="FP693" s="422"/>
      <c r="FQ693" s="422"/>
      <c r="FR693" s="422"/>
      <c r="FS693" s="422"/>
      <c r="FT693" s="422"/>
      <c r="FU693" s="422"/>
      <c r="FV693" s="422"/>
      <c r="FW693" s="422"/>
      <c r="FX693" s="422"/>
      <c r="FY693" s="422"/>
      <c r="FZ693" s="422"/>
      <c r="GA693" s="422"/>
      <c r="GB693" s="422"/>
      <c r="GC693" s="422"/>
      <c r="GD693" s="422"/>
      <c r="GE693" s="422"/>
      <c r="GF693" s="422"/>
      <c r="GG693" s="422"/>
      <c r="GH693" s="422"/>
      <c r="GI693" s="422"/>
      <c r="GJ693" s="422"/>
      <c r="GK693" s="422"/>
      <c r="GL693" s="422"/>
      <c r="GM693" s="422"/>
      <c r="GN693" s="422"/>
      <c r="GO693" s="422"/>
      <c r="GP693" s="422"/>
      <c r="GQ693" s="422"/>
      <c r="GR693" s="422"/>
      <c r="GS693" s="422"/>
      <c r="GT693" s="422"/>
      <c r="GU693" s="422"/>
      <c r="GV693" s="422"/>
      <c r="GW693" s="422"/>
      <c r="GX693" s="422"/>
      <c r="GY693" s="422"/>
      <c r="GZ693" s="422"/>
      <c r="HA693" s="422"/>
      <c r="HB693" s="422"/>
      <c r="HC693" s="422"/>
      <c r="HD693" s="422"/>
      <c r="HE693" s="422"/>
      <c r="HF693" s="422"/>
      <c r="HG693" s="422"/>
      <c r="HH693" s="422"/>
      <c r="HI693" s="422"/>
      <c r="HJ693" s="422"/>
      <c r="HK693" s="422"/>
      <c r="HL693" s="422"/>
      <c r="HM693" s="422"/>
      <c r="HN693" s="422"/>
      <c r="HO693" s="422"/>
      <c r="HP693" s="422"/>
      <c r="HQ693" s="422"/>
      <c r="HR693" s="422"/>
      <c r="HS693" s="422"/>
      <c r="HT693" s="422"/>
      <c r="HU693" s="422"/>
      <c r="HV693" s="422"/>
      <c r="HW693" s="422"/>
      <c r="HX693" s="422"/>
      <c r="HY693" s="422"/>
      <c r="HZ693" s="422"/>
      <c r="IA693" s="422"/>
      <c r="IB693" s="422"/>
      <c r="IC693" s="422"/>
      <c r="ID693" s="422"/>
      <c r="IE693" s="422"/>
      <c r="IF693" s="422"/>
      <c r="IG693" s="422"/>
      <c r="IH693" s="422"/>
      <c r="II693" s="422"/>
      <c r="IJ693" s="422"/>
      <c r="IK693" s="422"/>
      <c r="IL693" s="422"/>
      <c r="XED693" s="342"/>
      <c r="XEE693" s="253"/>
      <c r="XEF693" s="328"/>
      <c r="XEG693" s="385"/>
      <c r="XEH693" s="342"/>
      <c r="XEI693" s="325"/>
      <c r="XEJ693" s="325"/>
      <c r="XEK693" s="325"/>
      <c r="XEL693" s="325"/>
      <c r="XEM693" s="401"/>
      <c r="XEN693" s="423"/>
      <c r="XEO693" s="424"/>
      <c r="XEP693" s="424"/>
      <c r="XEQ693" s="275"/>
      <c r="XER693" s="407"/>
      <c r="XES693" s="253"/>
      <c r="XET693" s="253"/>
      <c r="XEU693" s="44"/>
      <c r="XEV693" s="387"/>
    </row>
    <row r="694" spans="1:246 16358:16376" s="298" customFormat="1" ht="90" hidden="1" customHeight="1">
      <c r="A694" s="309" t="s">
        <v>3899</v>
      </c>
      <c r="B694" s="253" t="s">
        <v>3902</v>
      </c>
      <c r="C694" s="336">
        <v>44432</v>
      </c>
      <c r="D694" s="328" t="s">
        <v>4307</v>
      </c>
      <c r="E694" s="342" t="s">
        <v>1021</v>
      </c>
      <c r="F694" s="44" t="s">
        <v>8520</v>
      </c>
      <c r="G694" s="394" t="s">
        <v>3886</v>
      </c>
      <c r="H694" s="394" t="s">
        <v>3887</v>
      </c>
      <c r="I694" s="394" t="s">
        <v>3888</v>
      </c>
      <c r="J694" s="294" t="s">
        <v>3889</v>
      </c>
      <c r="K694" s="267">
        <v>1</v>
      </c>
      <c r="L694" s="837">
        <v>44460</v>
      </c>
      <c r="M694" s="840">
        <v>44682</v>
      </c>
      <c r="N694" s="275">
        <f t="shared" si="21"/>
        <v>32</v>
      </c>
      <c r="O694" s="391">
        <v>1</v>
      </c>
      <c r="P694" s="253" t="s">
        <v>48</v>
      </c>
      <c r="Q694" s="270"/>
      <c r="R694" s="44" t="s">
        <v>8521</v>
      </c>
      <c r="S694" s="387">
        <f t="shared" si="20"/>
        <v>221</v>
      </c>
      <c r="T694" s="327"/>
      <c r="U694" s="327"/>
      <c r="V694" s="327"/>
      <c r="W694" s="327"/>
      <c r="X694" s="327"/>
      <c r="Y694" s="327"/>
      <c r="Z694" s="327"/>
      <c r="AA694" s="297"/>
      <c r="AB694" s="297"/>
      <c r="AC694" s="297"/>
      <c r="AD694" s="297"/>
      <c r="AE694" s="297"/>
      <c r="AF694" s="297"/>
      <c r="AG694" s="297"/>
      <c r="AH694" s="297"/>
      <c r="AI694" s="297"/>
      <c r="AJ694" s="297"/>
      <c r="AK694" s="297"/>
      <c r="AL694" s="297" t="s">
        <v>1153</v>
      </c>
      <c r="AM694" s="297" t="s">
        <v>1153</v>
      </c>
      <c r="AN694" s="297" t="s">
        <v>1153</v>
      </c>
      <c r="AO694" s="141" t="s">
        <v>8513</v>
      </c>
      <c r="AP694" s="280" t="s">
        <v>4284</v>
      </c>
      <c r="AQ694" s="141" t="s">
        <v>8522</v>
      </c>
      <c r="AR694" s="141" t="s">
        <v>4322</v>
      </c>
      <c r="AS694" s="141" t="s">
        <v>8523</v>
      </c>
      <c r="AT694" s="44" t="s">
        <v>5052</v>
      </c>
      <c r="AU694" s="141" t="s">
        <v>8524</v>
      </c>
      <c r="AV694" s="44" t="s">
        <v>1153</v>
      </c>
      <c r="AW694" s="44" t="s">
        <v>5230</v>
      </c>
      <c r="AX694" s="44" t="s">
        <v>1153</v>
      </c>
      <c r="AY694" s="44" t="s">
        <v>5230</v>
      </c>
      <c r="AZ694" s="345" t="s">
        <v>781</v>
      </c>
      <c r="BA694" s="336">
        <v>44767</v>
      </c>
      <c r="BB694" s="269" t="s">
        <v>903</v>
      </c>
      <c r="BC694" s="340"/>
      <c r="BD694" s="297"/>
      <c r="BE694" s="297"/>
      <c r="BF694" s="297"/>
      <c r="BG694" s="297"/>
      <c r="BH694" s="141" t="s">
        <v>956</v>
      </c>
      <c r="BI694" s="340"/>
      <c r="BJ694" s="340"/>
      <c r="BO694" s="327" t="s">
        <v>5338</v>
      </c>
      <c r="BP694" s="141" t="s">
        <v>5512</v>
      </c>
      <c r="BQ694" s="253" t="s">
        <v>5516</v>
      </c>
      <c r="BR694" s="327"/>
    </row>
    <row r="695" spans="1:246 16358:16376" s="298" customFormat="1" ht="90" hidden="1" customHeight="1">
      <c r="A695" s="309" t="s">
        <v>3900</v>
      </c>
      <c r="B695" s="253" t="s">
        <v>3902</v>
      </c>
      <c r="C695" s="336">
        <v>44432</v>
      </c>
      <c r="D695" s="328" t="s">
        <v>4307</v>
      </c>
      <c r="E695" s="342" t="s">
        <v>1037</v>
      </c>
      <c r="F695" s="44" t="s">
        <v>8525</v>
      </c>
      <c r="G695" s="394" t="s">
        <v>3890</v>
      </c>
      <c r="H695" s="394" t="s">
        <v>3891</v>
      </c>
      <c r="I695" s="394" t="s">
        <v>3891</v>
      </c>
      <c r="J695" s="294" t="s">
        <v>3892</v>
      </c>
      <c r="K695" s="484">
        <v>1</v>
      </c>
      <c r="L695" s="837">
        <v>44460</v>
      </c>
      <c r="M695" s="837">
        <v>44742</v>
      </c>
      <c r="N695" s="275">
        <f t="shared" si="21"/>
        <v>41</v>
      </c>
      <c r="O695" s="430">
        <v>1</v>
      </c>
      <c r="P695" s="253" t="s">
        <v>48</v>
      </c>
      <c r="Q695" s="485"/>
      <c r="R695" s="44" t="s">
        <v>8526</v>
      </c>
      <c r="S695" s="387">
        <f t="shared" si="20"/>
        <v>156</v>
      </c>
      <c r="T695" s="327"/>
      <c r="U695" s="327"/>
      <c r="V695" s="327"/>
      <c r="W695" s="327"/>
      <c r="X695" s="327"/>
      <c r="Y695" s="327"/>
      <c r="Z695" s="327"/>
      <c r="AA695" s="297"/>
      <c r="AB695" s="297"/>
      <c r="AC695" s="297"/>
      <c r="AD695" s="297"/>
      <c r="AE695" s="297"/>
      <c r="AF695" s="297"/>
      <c r="AG695" s="297"/>
      <c r="AH695" s="297"/>
      <c r="AI695" s="297"/>
      <c r="AJ695" s="297"/>
      <c r="AK695" s="297"/>
      <c r="AL695" s="297" t="s">
        <v>1153</v>
      </c>
      <c r="AM695" s="297" t="s">
        <v>1153</v>
      </c>
      <c r="AN695" s="297" t="s">
        <v>1153</v>
      </c>
      <c r="AO695" s="141" t="s">
        <v>8513</v>
      </c>
      <c r="AP695" s="141" t="s">
        <v>4285</v>
      </c>
      <c r="AQ695" s="141" t="s">
        <v>8527</v>
      </c>
      <c r="AR695" s="141" t="s">
        <v>4323</v>
      </c>
      <c r="AS695" s="141" t="s">
        <v>8528</v>
      </c>
      <c r="AT695" s="280" t="s">
        <v>5053</v>
      </c>
      <c r="AU695" s="141" t="s">
        <v>8529</v>
      </c>
      <c r="AV695" s="44" t="s">
        <v>1153</v>
      </c>
      <c r="AW695" s="44" t="s">
        <v>5230</v>
      </c>
      <c r="AX695" s="44" t="s">
        <v>1153</v>
      </c>
      <c r="AY695" s="44" t="s">
        <v>5230</v>
      </c>
      <c r="AZ695" s="345" t="s">
        <v>781</v>
      </c>
      <c r="BA695" s="336">
        <v>44768</v>
      </c>
      <c r="BB695" s="269" t="s">
        <v>903</v>
      </c>
      <c r="BC695" s="340"/>
      <c r="BD695" s="297"/>
      <c r="BE695" s="297"/>
      <c r="BF695" s="297"/>
      <c r="BG695" s="297"/>
      <c r="BH695" s="141" t="s">
        <v>956</v>
      </c>
      <c r="BI695" s="340"/>
      <c r="BJ695" s="340"/>
      <c r="BO695" s="327" t="s">
        <v>5338</v>
      </c>
      <c r="BP695" s="141" t="s">
        <v>5512</v>
      </c>
      <c r="BQ695" s="253" t="s">
        <v>5517</v>
      </c>
      <c r="BR695" s="327"/>
    </row>
    <row r="696" spans="1:246 16358:16376" s="298" customFormat="1" ht="90" hidden="1" customHeight="1">
      <c r="A696" s="272" t="s">
        <v>3901</v>
      </c>
      <c r="B696" s="271" t="s">
        <v>3902</v>
      </c>
      <c r="C696" s="283">
        <v>44432</v>
      </c>
      <c r="D696" s="270" t="s">
        <v>4307</v>
      </c>
      <c r="E696" s="268" t="s">
        <v>1027</v>
      </c>
      <c r="F696" s="322" t="s">
        <v>4304</v>
      </c>
      <c r="G696" s="271" t="s">
        <v>3893</v>
      </c>
      <c r="H696" s="271" t="s">
        <v>9478</v>
      </c>
      <c r="I696" s="271" t="s">
        <v>3894</v>
      </c>
      <c r="J696" s="271" t="s">
        <v>3895</v>
      </c>
      <c r="K696" s="269">
        <v>1</v>
      </c>
      <c r="L696" s="830">
        <v>44460</v>
      </c>
      <c r="M696" s="830">
        <v>44652</v>
      </c>
      <c r="N696" s="275">
        <f t="shared" si="21"/>
        <v>28</v>
      </c>
      <c r="O696" s="391">
        <v>1</v>
      </c>
      <c r="P696" s="253" t="s">
        <v>48</v>
      </c>
      <c r="Q696" s="46"/>
      <c r="R696" s="44" t="s">
        <v>8530</v>
      </c>
      <c r="S696" s="387">
        <f t="shared" si="20"/>
        <v>235</v>
      </c>
      <c r="T696" s="327"/>
      <c r="U696" s="327"/>
      <c r="V696" s="327"/>
      <c r="W696" s="327"/>
      <c r="X696" s="327"/>
      <c r="Y696" s="327"/>
      <c r="Z696" s="327"/>
      <c r="AA696" s="297"/>
      <c r="AB696" s="297"/>
      <c r="AC696" s="297"/>
      <c r="AD696" s="297"/>
      <c r="AE696" s="297"/>
      <c r="AF696" s="297"/>
      <c r="AG696" s="297"/>
      <c r="AH696" s="297"/>
      <c r="AI696" s="297"/>
      <c r="AJ696" s="297"/>
      <c r="AK696" s="297"/>
      <c r="AL696" s="297" t="s">
        <v>1153</v>
      </c>
      <c r="AM696" s="297" t="s">
        <v>1153</v>
      </c>
      <c r="AN696" s="297" t="s">
        <v>1153</v>
      </c>
      <c r="AO696" s="141" t="s">
        <v>8513</v>
      </c>
      <c r="AP696" s="280" t="s">
        <v>9381</v>
      </c>
      <c r="AQ696" s="141" t="s">
        <v>8531</v>
      </c>
      <c r="AR696" s="141" t="s">
        <v>4324</v>
      </c>
      <c r="AS696" s="141" t="s">
        <v>8532</v>
      </c>
      <c r="AT696" s="44" t="s">
        <v>1153</v>
      </c>
      <c r="AU696" s="44" t="s">
        <v>4921</v>
      </c>
      <c r="AV696" s="44" t="s">
        <v>1153</v>
      </c>
      <c r="AW696" s="44" t="s">
        <v>4921</v>
      </c>
      <c r="AX696" s="44" t="s">
        <v>1153</v>
      </c>
      <c r="AY696" s="44" t="s">
        <v>4921</v>
      </c>
      <c r="AZ696" s="345" t="s">
        <v>3069</v>
      </c>
      <c r="BA696" s="336">
        <v>44662</v>
      </c>
      <c r="BB696" s="269" t="s">
        <v>903</v>
      </c>
      <c r="BC696" s="340"/>
      <c r="BD696" s="297"/>
      <c r="BE696" s="297"/>
      <c r="BF696" s="297"/>
      <c r="BG696" s="297"/>
      <c r="BH696" s="141" t="s">
        <v>956</v>
      </c>
      <c r="BI696" s="340"/>
      <c r="BJ696" s="340"/>
      <c r="BO696" s="327" t="s">
        <v>5338</v>
      </c>
      <c r="BP696" s="141" t="s">
        <v>5512</v>
      </c>
      <c r="BQ696" s="253" t="s">
        <v>5518</v>
      </c>
      <c r="BR696" s="327"/>
    </row>
    <row r="697" spans="1:246 16358:16376" s="298" customFormat="1" ht="90" hidden="1" customHeight="1">
      <c r="A697" s="272" t="s">
        <v>3963</v>
      </c>
      <c r="B697" s="271" t="s">
        <v>3999</v>
      </c>
      <c r="C697" s="283">
        <v>44439</v>
      </c>
      <c r="D697" s="283" t="s">
        <v>4307</v>
      </c>
      <c r="E697" s="272" t="s">
        <v>1020</v>
      </c>
      <c r="F697" s="271" t="s">
        <v>8533</v>
      </c>
      <c r="G697" s="285" t="s">
        <v>3907</v>
      </c>
      <c r="H697" s="285" t="s">
        <v>3908</v>
      </c>
      <c r="I697" s="285" t="s">
        <v>9479</v>
      </c>
      <c r="J697" s="285" t="s">
        <v>207</v>
      </c>
      <c r="K697" s="413">
        <v>1</v>
      </c>
      <c r="L697" s="831">
        <v>44499</v>
      </c>
      <c r="M697" s="831">
        <v>44652</v>
      </c>
      <c r="N697" s="275">
        <f t="shared" si="21"/>
        <v>22</v>
      </c>
      <c r="O697" s="391">
        <v>1</v>
      </c>
      <c r="P697" s="477" t="s">
        <v>44</v>
      </c>
      <c r="Q697" s="487"/>
      <c r="R697" s="44" t="s">
        <v>8534</v>
      </c>
      <c r="S697" s="387">
        <f t="shared" si="20"/>
        <v>219</v>
      </c>
      <c r="T697" s="327"/>
      <c r="U697" s="327"/>
      <c r="V697" s="327"/>
      <c r="W697" s="327"/>
      <c r="X697" s="327"/>
      <c r="Y697" s="327"/>
      <c r="Z697" s="327"/>
      <c r="AA697" s="297"/>
      <c r="AB697" s="297"/>
      <c r="AC697" s="297"/>
      <c r="AD697" s="297"/>
      <c r="AE697" s="297"/>
      <c r="AF697" s="297"/>
      <c r="AG697" s="297"/>
      <c r="AH697" s="297"/>
      <c r="AI697" s="297"/>
      <c r="AJ697" s="297"/>
      <c r="AK697" s="297"/>
      <c r="AL697" s="297" t="s">
        <v>1153</v>
      </c>
      <c r="AM697" s="297" t="s">
        <v>1153</v>
      </c>
      <c r="AN697" s="297" t="s">
        <v>1153</v>
      </c>
      <c r="AO697" s="141" t="s">
        <v>8535</v>
      </c>
      <c r="AP697" s="141" t="s">
        <v>4262</v>
      </c>
      <c r="AQ697" s="44" t="s">
        <v>8536</v>
      </c>
      <c r="AR697" s="44" t="s">
        <v>1153</v>
      </c>
      <c r="AS697" s="44" t="s">
        <v>4298</v>
      </c>
      <c r="AT697" s="44" t="s">
        <v>1153</v>
      </c>
      <c r="AU697" s="44" t="s">
        <v>4298</v>
      </c>
      <c r="AV697" s="44" t="s">
        <v>1153</v>
      </c>
      <c r="AW697" s="44" t="s">
        <v>4298</v>
      </c>
      <c r="AX697" s="44" t="s">
        <v>1153</v>
      </c>
      <c r="AY697" s="44" t="s">
        <v>4298</v>
      </c>
      <c r="AZ697" s="345" t="s">
        <v>3069</v>
      </c>
      <c r="BA697" s="336">
        <v>44568</v>
      </c>
      <c r="BB697" s="269" t="s">
        <v>903</v>
      </c>
      <c r="BC697" s="340"/>
      <c r="BD697" s="297"/>
      <c r="BE697" s="297"/>
      <c r="BF697" s="297"/>
      <c r="BG697" s="297"/>
      <c r="BH697" s="141" t="s">
        <v>956</v>
      </c>
      <c r="BI697" s="340"/>
      <c r="BJ697" s="340"/>
      <c r="BO697" s="253" t="s">
        <v>5295</v>
      </c>
      <c r="BP697" s="327" t="s">
        <v>5519</v>
      </c>
      <c r="BQ697" s="327"/>
      <c r="BR697" s="327"/>
    </row>
    <row r="698" spans="1:246 16358:16376" s="298" customFormat="1" ht="90" customHeight="1">
      <c r="A698" s="309" t="s">
        <v>3964</v>
      </c>
      <c r="B698" s="253" t="s">
        <v>3999</v>
      </c>
      <c r="C698" s="336">
        <v>44439</v>
      </c>
      <c r="D698" s="336" t="s">
        <v>4307</v>
      </c>
      <c r="E698" s="309" t="s">
        <v>1020</v>
      </c>
      <c r="F698" s="253" t="s">
        <v>8537</v>
      </c>
      <c r="G698" s="324" t="s">
        <v>3907</v>
      </c>
      <c r="H698" s="324" t="s">
        <v>3909</v>
      </c>
      <c r="I698" s="324" t="s">
        <v>3909</v>
      </c>
      <c r="J698" s="285" t="s">
        <v>3910</v>
      </c>
      <c r="K698" s="413">
        <v>1</v>
      </c>
      <c r="L698" s="831">
        <v>44484</v>
      </c>
      <c r="M698" s="831">
        <v>44910</v>
      </c>
      <c r="N698" s="275">
        <f t="shared" si="21"/>
        <v>9</v>
      </c>
      <c r="O698" s="391">
        <v>1</v>
      </c>
      <c r="P698" s="285" t="s">
        <v>44</v>
      </c>
      <c r="Q698" s="487" t="s">
        <v>3960</v>
      </c>
      <c r="R698" s="44" t="s">
        <v>8783</v>
      </c>
      <c r="S698" s="387">
        <f t="shared" si="20"/>
        <v>361</v>
      </c>
      <c r="T698" s="327" t="s">
        <v>937</v>
      </c>
      <c r="U698" s="327" t="s">
        <v>937</v>
      </c>
      <c r="V698" s="327" t="s">
        <v>937</v>
      </c>
      <c r="W698" s="327" t="s">
        <v>937</v>
      </c>
      <c r="X698" s="327" t="s">
        <v>937</v>
      </c>
      <c r="Y698" s="327" t="s">
        <v>937</v>
      </c>
      <c r="Z698" s="327" t="s">
        <v>937</v>
      </c>
      <c r="AA698" s="327" t="s">
        <v>937</v>
      </c>
      <c r="AB698" s="327" t="s">
        <v>937</v>
      </c>
      <c r="AC698" s="327" t="s">
        <v>937</v>
      </c>
      <c r="AD698" s="327" t="s">
        <v>937</v>
      </c>
      <c r="AE698" s="327" t="s">
        <v>937</v>
      </c>
      <c r="AF698" s="327" t="s">
        <v>937</v>
      </c>
      <c r="AG698" s="327" t="s">
        <v>937</v>
      </c>
      <c r="AH698" s="327" t="s">
        <v>937</v>
      </c>
      <c r="AI698" s="327" t="s">
        <v>937</v>
      </c>
      <c r="AJ698" s="327" t="s">
        <v>937</v>
      </c>
      <c r="AK698" s="327" t="s">
        <v>937</v>
      </c>
      <c r="AL698" s="327" t="s">
        <v>937</v>
      </c>
      <c r="AM698" s="297" t="s">
        <v>1153</v>
      </c>
      <c r="AN698" s="297" t="s">
        <v>1153</v>
      </c>
      <c r="AO698" s="141" t="s">
        <v>8535</v>
      </c>
      <c r="AP698" s="141" t="s">
        <v>9382</v>
      </c>
      <c r="AQ698" s="141" t="s">
        <v>8538</v>
      </c>
      <c r="AR698" s="253" t="s">
        <v>4337</v>
      </c>
      <c r="AS698" s="334" t="s">
        <v>8539</v>
      </c>
      <c r="AT698" s="317" t="s">
        <v>5074</v>
      </c>
      <c r="AU698" s="334" t="s">
        <v>8540</v>
      </c>
      <c r="AV698" s="334" t="s">
        <v>9383</v>
      </c>
      <c r="AW698" s="334" t="s">
        <v>8541</v>
      </c>
      <c r="AX698" s="392" t="s">
        <v>9384</v>
      </c>
      <c r="AY698" s="334" t="s">
        <v>8786</v>
      </c>
      <c r="AZ698" s="269" t="s">
        <v>781</v>
      </c>
      <c r="BA698" s="336">
        <v>44946</v>
      </c>
      <c r="BB698" s="269" t="s">
        <v>903</v>
      </c>
      <c r="BC698" s="340"/>
      <c r="BD698" s="297"/>
      <c r="BE698" s="297"/>
      <c r="BF698" s="297"/>
      <c r="BG698" s="297"/>
      <c r="BH698" s="141" t="s">
        <v>956</v>
      </c>
      <c r="BI698" s="340"/>
      <c r="BJ698" s="340"/>
      <c r="BO698" s="253" t="s">
        <v>5295</v>
      </c>
      <c r="BP698" s="327" t="s">
        <v>5519</v>
      </c>
      <c r="BQ698" s="327"/>
      <c r="BR698" s="327"/>
    </row>
    <row r="699" spans="1:246 16358:16376" s="298" customFormat="1" ht="90" hidden="1" customHeight="1">
      <c r="A699" s="272" t="s">
        <v>3965</v>
      </c>
      <c r="B699" s="271" t="s">
        <v>3999</v>
      </c>
      <c r="C699" s="283">
        <v>44439</v>
      </c>
      <c r="D699" s="283" t="s">
        <v>4307</v>
      </c>
      <c r="E699" s="290" t="s">
        <v>1020</v>
      </c>
      <c r="F699" s="271" t="s">
        <v>8533</v>
      </c>
      <c r="G699" s="285" t="s">
        <v>3907</v>
      </c>
      <c r="H699" s="285" t="s">
        <v>9480</v>
      </c>
      <c r="I699" s="271" t="s">
        <v>3911</v>
      </c>
      <c r="J699" s="271" t="s">
        <v>3912</v>
      </c>
      <c r="K699" s="269">
        <v>1</v>
      </c>
      <c r="L699" s="831">
        <v>44515</v>
      </c>
      <c r="M699" s="831">
        <v>44561</v>
      </c>
      <c r="N699" s="275">
        <f t="shared" si="21"/>
        <v>7</v>
      </c>
      <c r="O699" s="391">
        <v>1</v>
      </c>
      <c r="P699" s="285" t="s">
        <v>626</v>
      </c>
      <c r="Q699" s="294"/>
      <c r="R699" s="44" t="s">
        <v>8542</v>
      </c>
      <c r="S699" s="387">
        <f t="shared" si="20"/>
        <v>177</v>
      </c>
      <c r="T699" s="327"/>
      <c r="U699" s="327"/>
      <c r="V699" s="327"/>
      <c r="W699" s="327"/>
      <c r="X699" s="327"/>
      <c r="Y699" s="327"/>
      <c r="Z699" s="327"/>
      <c r="AA699" s="297"/>
      <c r="AB699" s="297"/>
      <c r="AC699" s="297"/>
      <c r="AD699" s="297"/>
      <c r="AE699" s="297"/>
      <c r="AF699" s="297"/>
      <c r="AG699" s="297"/>
      <c r="AH699" s="297"/>
      <c r="AI699" s="297"/>
      <c r="AJ699" s="297"/>
      <c r="AK699" s="297"/>
      <c r="AL699" s="297" t="s">
        <v>1153</v>
      </c>
      <c r="AM699" s="297" t="s">
        <v>1153</v>
      </c>
      <c r="AN699" s="297" t="s">
        <v>1153</v>
      </c>
      <c r="AO699" s="141" t="s">
        <v>8535</v>
      </c>
      <c r="AP699" s="271" t="s">
        <v>4286</v>
      </c>
      <c r="AQ699" s="141" t="s">
        <v>8543</v>
      </c>
      <c r="AR699" s="44" t="s">
        <v>1153</v>
      </c>
      <c r="AS699" s="44" t="s">
        <v>4297</v>
      </c>
      <c r="AT699" s="44" t="s">
        <v>1153</v>
      </c>
      <c r="AU699" s="44" t="s">
        <v>4297</v>
      </c>
      <c r="AV699" s="44" t="s">
        <v>1153</v>
      </c>
      <c r="AW699" s="44" t="s">
        <v>4297</v>
      </c>
      <c r="AX699" s="44" t="s">
        <v>1153</v>
      </c>
      <c r="AY699" s="44" t="s">
        <v>4297</v>
      </c>
      <c r="AZ699" s="345" t="s">
        <v>781</v>
      </c>
      <c r="BA699" s="336">
        <v>44581</v>
      </c>
      <c r="BB699" s="269" t="s">
        <v>903</v>
      </c>
      <c r="BC699" s="340"/>
      <c r="BD699" s="297"/>
      <c r="BE699" s="297"/>
      <c r="BF699" s="297"/>
      <c r="BG699" s="297"/>
      <c r="BH699" s="141" t="s">
        <v>956</v>
      </c>
      <c r="BI699" s="340"/>
      <c r="BJ699" s="340"/>
      <c r="BO699" s="253" t="s">
        <v>5295</v>
      </c>
      <c r="BP699" s="327" t="s">
        <v>5519</v>
      </c>
      <c r="BQ699" s="327"/>
      <c r="BR699" s="327"/>
    </row>
    <row r="700" spans="1:246 16358:16376" s="298" customFormat="1" ht="90" hidden="1" customHeight="1">
      <c r="A700" s="272" t="s">
        <v>3966</v>
      </c>
      <c r="B700" s="271" t="s">
        <v>3999</v>
      </c>
      <c r="C700" s="283">
        <v>44439</v>
      </c>
      <c r="D700" s="283" t="s">
        <v>4307</v>
      </c>
      <c r="E700" s="290" t="s">
        <v>1108</v>
      </c>
      <c r="F700" s="488" t="s">
        <v>8544</v>
      </c>
      <c r="G700" s="489" t="s">
        <v>9481</v>
      </c>
      <c r="H700" s="489" t="s">
        <v>3913</v>
      </c>
      <c r="I700" s="489" t="s">
        <v>3914</v>
      </c>
      <c r="J700" s="489" t="s">
        <v>3915</v>
      </c>
      <c r="K700" s="523">
        <v>1</v>
      </c>
      <c r="L700" s="830">
        <v>44481</v>
      </c>
      <c r="M700" s="830">
        <v>44561</v>
      </c>
      <c r="N700" s="275">
        <f t="shared" si="21"/>
        <v>12</v>
      </c>
      <c r="O700" s="391">
        <v>1</v>
      </c>
      <c r="P700" s="489" t="s">
        <v>60</v>
      </c>
      <c r="Q700" s="490"/>
      <c r="R700" s="44" t="s">
        <v>8545</v>
      </c>
      <c r="S700" s="387">
        <f t="shared" si="20"/>
        <v>286</v>
      </c>
      <c r="T700" s="327"/>
      <c r="U700" s="327"/>
      <c r="V700" s="327"/>
      <c r="W700" s="327"/>
      <c r="X700" s="327"/>
      <c r="Y700" s="327"/>
      <c r="Z700" s="327"/>
      <c r="AA700" s="297"/>
      <c r="AB700" s="297"/>
      <c r="AC700" s="297"/>
      <c r="AD700" s="297"/>
      <c r="AE700" s="297"/>
      <c r="AF700" s="297"/>
      <c r="AG700" s="297"/>
      <c r="AH700" s="297"/>
      <c r="AI700" s="297"/>
      <c r="AJ700" s="297"/>
      <c r="AK700" s="297"/>
      <c r="AL700" s="297" t="s">
        <v>1153</v>
      </c>
      <c r="AM700" s="297" t="s">
        <v>1153</v>
      </c>
      <c r="AN700" s="297" t="s">
        <v>1153</v>
      </c>
      <c r="AO700" s="141" t="s">
        <v>8535</v>
      </c>
      <c r="AP700" s="44" t="s">
        <v>4215</v>
      </c>
      <c r="AQ700" s="141" t="s">
        <v>8546</v>
      </c>
      <c r="AR700" s="44" t="s">
        <v>1153</v>
      </c>
      <c r="AS700" s="44" t="s">
        <v>4297</v>
      </c>
      <c r="AT700" s="44" t="s">
        <v>1153</v>
      </c>
      <c r="AU700" s="44" t="s">
        <v>4297</v>
      </c>
      <c r="AV700" s="44" t="s">
        <v>1153</v>
      </c>
      <c r="AW700" s="44" t="s">
        <v>4297</v>
      </c>
      <c r="AX700" s="44" t="s">
        <v>1153</v>
      </c>
      <c r="AY700" s="44" t="s">
        <v>4297</v>
      </c>
      <c r="AZ700" s="345" t="s">
        <v>781</v>
      </c>
      <c r="BA700" s="336">
        <v>44574</v>
      </c>
      <c r="BB700" s="269" t="s">
        <v>903</v>
      </c>
      <c r="BC700" s="340"/>
      <c r="BD700" s="297"/>
      <c r="BE700" s="297"/>
      <c r="BF700" s="297"/>
      <c r="BG700" s="297"/>
      <c r="BH700" s="141" t="s">
        <v>956</v>
      </c>
      <c r="BI700" s="340"/>
      <c r="BJ700" s="340"/>
      <c r="BO700" s="253" t="s">
        <v>5295</v>
      </c>
      <c r="BP700" s="253" t="s">
        <v>5520</v>
      </c>
      <c r="BQ700" s="253" t="s">
        <v>5521</v>
      </c>
      <c r="BR700" s="253" t="s">
        <v>5522</v>
      </c>
    </row>
    <row r="701" spans="1:246 16358:16376" s="298" customFormat="1" ht="90" hidden="1" customHeight="1">
      <c r="A701" s="272" t="s">
        <v>3967</v>
      </c>
      <c r="B701" s="271" t="s">
        <v>3999</v>
      </c>
      <c r="C701" s="283">
        <v>44439</v>
      </c>
      <c r="D701" s="283" t="s">
        <v>4307</v>
      </c>
      <c r="E701" s="290" t="s">
        <v>1108</v>
      </c>
      <c r="F701" s="488" t="s">
        <v>8544</v>
      </c>
      <c r="G701" s="489" t="s">
        <v>9481</v>
      </c>
      <c r="H701" s="489" t="s">
        <v>3913</v>
      </c>
      <c r="I701" s="253" t="s">
        <v>4349</v>
      </c>
      <c r="J701" s="271" t="s">
        <v>1246</v>
      </c>
      <c r="K701" s="269">
        <v>1</v>
      </c>
      <c r="L701" s="831">
        <v>44481</v>
      </c>
      <c r="M701" s="831">
        <v>44651</v>
      </c>
      <c r="N701" s="275">
        <f t="shared" si="21"/>
        <v>25</v>
      </c>
      <c r="O701" s="391">
        <v>1</v>
      </c>
      <c r="P701" s="489" t="s">
        <v>60</v>
      </c>
      <c r="Q701" s="490" t="s">
        <v>3961</v>
      </c>
      <c r="R701" s="44" t="s">
        <v>8547</v>
      </c>
      <c r="S701" s="387">
        <f t="shared" si="20"/>
        <v>262</v>
      </c>
      <c r="T701" s="327"/>
      <c r="U701" s="327"/>
      <c r="V701" s="327"/>
      <c r="W701" s="327"/>
      <c r="X701" s="327"/>
      <c r="Y701" s="327"/>
      <c r="Z701" s="327"/>
      <c r="AA701" s="297"/>
      <c r="AB701" s="297"/>
      <c r="AC701" s="297"/>
      <c r="AD701" s="297"/>
      <c r="AE701" s="297"/>
      <c r="AF701" s="297"/>
      <c r="AG701" s="297"/>
      <c r="AH701" s="297"/>
      <c r="AI701" s="297"/>
      <c r="AJ701" s="297"/>
      <c r="AK701" s="297"/>
      <c r="AL701" s="297" t="s">
        <v>1153</v>
      </c>
      <c r="AM701" s="297" t="s">
        <v>1153</v>
      </c>
      <c r="AN701" s="297" t="s">
        <v>1153</v>
      </c>
      <c r="AO701" s="141" t="s">
        <v>8535</v>
      </c>
      <c r="AP701" s="44" t="s">
        <v>9385</v>
      </c>
      <c r="AQ701" s="141" t="s">
        <v>8548</v>
      </c>
      <c r="AR701" s="141" t="s">
        <v>4325</v>
      </c>
      <c r="AS701" s="141" t="s">
        <v>8549</v>
      </c>
      <c r="AT701" s="44" t="s">
        <v>1153</v>
      </c>
      <c r="AU701" s="44" t="s">
        <v>4921</v>
      </c>
      <c r="AV701" s="44" t="s">
        <v>1153</v>
      </c>
      <c r="AW701" s="44" t="s">
        <v>4921</v>
      </c>
      <c r="AX701" s="44" t="s">
        <v>1153</v>
      </c>
      <c r="AY701" s="44" t="s">
        <v>4921</v>
      </c>
      <c r="AZ701" s="345" t="s">
        <v>781</v>
      </c>
      <c r="BA701" s="336">
        <v>44657</v>
      </c>
      <c r="BB701" s="269" t="s">
        <v>903</v>
      </c>
      <c r="BC701" s="340"/>
      <c r="BD701" s="297"/>
      <c r="BE701" s="297"/>
      <c r="BF701" s="297"/>
      <c r="BG701" s="297"/>
      <c r="BH701" s="141" t="s">
        <v>956</v>
      </c>
      <c r="BI701" s="340"/>
      <c r="BJ701" s="340"/>
      <c r="BO701" s="253" t="s">
        <v>5295</v>
      </c>
      <c r="BP701" s="253" t="s">
        <v>5520</v>
      </c>
      <c r="BQ701" s="253" t="s">
        <v>5521</v>
      </c>
      <c r="BR701" s="253" t="s">
        <v>5522</v>
      </c>
    </row>
    <row r="702" spans="1:246 16358:16376" s="298" customFormat="1" ht="90" customHeight="1">
      <c r="A702" s="309" t="s">
        <v>3968</v>
      </c>
      <c r="B702" s="253" t="s">
        <v>3999</v>
      </c>
      <c r="C702" s="336">
        <v>44439</v>
      </c>
      <c r="D702" s="328" t="s">
        <v>4407</v>
      </c>
      <c r="E702" s="309" t="s">
        <v>1021</v>
      </c>
      <c r="F702" s="253" t="s">
        <v>8550</v>
      </c>
      <c r="G702" s="324" t="s">
        <v>3916</v>
      </c>
      <c r="H702" s="324" t="s">
        <v>3909</v>
      </c>
      <c r="I702" s="324" t="s">
        <v>3909</v>
      </c>
      <c r="J702" s="285" t="s">
        <v>3910</v>
      </c>
      <c r="K702" s="413">
        <v>1</v>
      </c>
      <c r="L702" s="830">
        <v>44484</v>
      </c>
      <c r="M702" s="830">
        <v>44910</v>
      </c>
      <c r="N702" s="275">
        <f t="shared" si="21"/>
        <v>9</v>
      </c>
      <c r="O702" s="391">
        <v>1</v>
      </c>
      <c r="P702" s="285" t="s">
        <v>44</v>
      </c>
      <c r="Q702" s="487" t="s">
        <v>3960</v>
      </c>
      <c r="R702" s="44" t="s">
        <v>8783</v>
      </c>
      <c r="S702" s="387">
        <f t="shared" si="20"/>
        <v>361</v>
      </c>
      <c r="T702" s="327" t="s">
        <v>937</v>
      </c>
      <c r="U702" s="327" t="s">
        <v>937</v>
      </c>
      <c r="V702" s="327" t="s">
        <v>937</v>
      </c>
      <c r="W702" s="327" t="s">
        <v>937</v>
      </c>
      <c r="X702" s="327" t="s">
        <v>937</v>
      </c>
      <c r="Y702" s="327" t="s">
        <v>937</v>
      </c>
      <c r="Z702" s="327" t="s">
        <v>937</v>
      </c>
      <c r="AA702" s="327" t="s">
        <v>937</v>
      </c>
      <c r="AB702" s="327" t="s">
        <v>937</v>
      </c>
      <c r="AC702" s="327" t="s">
        <v>937</v>
      </c>
      <c r="AD702" s="327" t="s">
        <v>937</v>
      </c>
      <c r="AE702" s="327" t="s">
        <v>937</v>
      </c>
      <c r="AF702" s="327" t="s">
        <v>937</v>
      </c>
      <c r="AG702" s="327" t="s">
        <v>937</v>
      </c>
      <c r="AH702" s="327" t="s">
        <v>937</v>
      </c>
      <c r="AI702" s="327" t="s">
        <v>937</v>
      </c>
      <c r="AJ702" s="327" t="s">
        <v>937</v>
      </c>
      <c r="AK702" s="327" t="s">
        <v>937</v>
      </c>
      <c r="AL702" s="327" t="s">
        <v>937</v>
      </c>
      <c r="AM702" s="297" t="s">
        <v>1153</v>
      </c>
      <c r="AN702" s="297" t="s">
        <v>1153</v>
      </c>
      <c r="AO702" s="141" t="s">
        <v>8535</v>
      </c>
      <c r="AP702" s="141" t="s">
        <v>9382</v>
      </c>
      <c r="AQ702" s="141" t="s">
        <v>8538</v>
      </c>
      <c r="AR702" s="253" t="s">
        <v>4337</v>
      </c>
      <c r="AS702" s="334" t="s">
        <v>8539</v>
      </c>
      <c r="AT702" s="317" t="s">
        <v>5074</v>
      </c>
      <c r="AU702" s="334" t="s">
        <v>8540</v>
      </c>
      <c r="AV702" s="334" t="s">
        <v>9383</v>
      </c>
      <c r="AW702" s="334" t="s">
        <v>8551</v>
      </c>
      <c r="AX702" s="392" t="s">
        <v>9384</v>
      </c>
      <c r="AY702" s="334" t="s">
        <v>8786</v>
      </c>
      <c r="AZ702" s="269" t="s">
        <v>781</v>
      </c>
      <c r="BA702" s="336">
        <v>44946</v>
      </c>
      <c r="BB702" s="269" t="s">
        <v>903</v>
      </c>
      <c r="BC702" s="340"/>
      <c r="BD702" s="297"/>
      <c r="BE702" s="297"/>
      <c r="BF702" s="297"/>
      <c r="BG702" s="297"/>
      <c r="BH702" s="141" t="s">
        <v>956</v>
      </c>
      <c r="BI702" s="340"/>
      <c r="BJ702" s="340"/>
      <c r="BO702" s="253" t="s">
        <v>5295</v>
      </c>
      <c r="BP702" s="253" t="s">
        <v>5520</v>
      </c>
      <c r="BQ702" s="253" t="s">
        <v>5521</v>
      </c>
      <c r="BR702" s="253" t="s">
        <v>9386</v>
      </c>
    </row>
    <row r="703" spans="1:246 16358:16376" s="298" customFormat="1" ht="90" customHeight="1">
      <c r="A703" s="309" t="s">
        <v>3969</v>
      </c>
      <c r="B703" s="253" t="s">
        <v>3999</v>
      </c>
      <c r="C703" s="336">
        <v>44439</v>
      </c>
      <c r="D703" s="328" t="s">
        <v>4407</v>
      </c>
      <c r="E703" s="309" t="s">
        <v>1021</v>
      </c>
      <c r="F703" s="253" t="s">
        <v>8550</v>
      </c>
      <c r="G703" s="324" t="s">
        <v>3916</v>
      </c>
      <c r="H703" s="324" t="s">
        <v>3917</v>
      </c>
      <c r="I703" s="324" t="s">
        <v>3918</v>
      </c>
      <c r="J703" s="285" t="s">
        <v>1973</v>
      </c>
      <c r="K703" s="413">
        <v>2</v>
      </c>
      <c r="L703" s="831">
        <v>44607</v>
      </c>
      <c r="M703" s="831">
        <v>45000</v>
      </c>
      <c r="N703" s="275">
        <f t="shared" si="21"/>
        <v>5</v>
      </c>
      <c r="O703" s="391">
        <v>2</v>
      </c>
      <c r="P703" s="285" t="s">
        <v>44</v>
      </c>
      <c r="Q703" s="487"/>
      <c r="R703" s="44" t="s">
        <v>8770</v>
      </c>
      <c r="S703" s="387">
        <f t="shared" si="20"/>
        <v>205</v>
      </c>
      <c r="T703" s="327" t="s">
        <v>937</v>
      </c>
      <c r="U703" s="327" t="s">
        <v>937</v>
      </c>
      <c r="V703" s="327" t="s">
        <v>937</v>
      </c>
      <c r="W703" s="327" t="s">
        <v>937</v>
      </c>
      <c r="X703" s="327" t="s">
        <v>937</v>
      </c>
      <c r="Y703" s="327" t="s">
        <v>937</v>
      </c>
      <c r="Z703" s="327" t="s">
        <v>937</v>
      </c>
      <c r="AA703" s="327" t="s">
        <v>937</v>
      </c>
      <c r="AB703" s="327" t="s">
        <v>937</v>
      </c>
      <c r="AC703" s="327" t="s">
        <v>937</v>
      </c>
      <c r="AD703" s="327" t="s">
        <v>937</v>
      </c>
      <c r="AE703" s="327" t="s">
        <v>937</v>
      </c>
      <c r="AF703" s="327" t="s">
        <v>937</v>
      </c>
      <c r="AG703" s="327" t="s">
        <v>937</v>
      </c>
      <c r="AH703" s="327" t="s">
        <v>937</v>
      </c>
      <c r="AI703" s="327" t="s">
        <v>937</v>
      </c>
      <c r="AJ703" s="327" t="s">
        <v>937</v>
      </c>
      <c r="AK703" s="327" t="s">
        <v>937</v>
      </c>
      <c r="AL703" s="327" t="s">
        <v>937</v>
      </c>
      <c r="AM703" s="297" t="s">
        <v>1153</v>
      </c>
      <c r="AN703" s="297" t="s">
        <v>1153</v>
      </c>
      <c r="AO703" s="141" t="s">
        <v>8535</v>
      </c>
      <c r="AP703" s="44" t="s">
        <v>4263</v>
      </c>
      <c r="AQ703" s="141" t="s">
        <v>8552</v>
      </c>
      <c r="AR703" s="253" t="s">
        <v>9387</v>
      </c>
      <c r="AS703" s="44" t="s">
        <v>8553</v>
      </c>
      <c r="AT703" s="352" t="s">
        <v>9388</v>
      </c>
      <c r="AU703" s="44" t="s">
        <v>8554</v>
      </c>
      <c r="AV703" s="44" t="s">
        <v>8555</v>
      </c>
      <c r="AW703" s="44" t="s">
        <v>8556</v>
      </c>
      <c r="AX703" s="392" t="s">
        <v>9389</v>
      </c>
      <c r="AY703" s="44" t="s">
        <v>9537</v>
      </c>
      <c r="AZ703" s="345" t="s">
        <v>3069</v>
      </c>
      <c r="BA703" s="336">
        <v>44945</v>
      </c>
      <c r="BB703" s="269" t="s">
        <v>903</v>
      </c>
      <c r="BC703" s="340"/>
      <c r="BD703" s="297"/>
      <c r="BE703" s="297"/>
      <c r="BF703" s="297"/>
      <c r="BG703" s="297"/>
      <c r="BH703" s="141" t="s">
        <v>956</v>
      </c>
      <c r="BI703" s="340"/>
      <c r="BJ703" s="340"/>
      <c r="BO703" s="253" t="s">
        <v>5295</v>
      </c>
      <c r="BP703" s="253" t="s">
        <v>5520</v>
      </c>
      <c r="BQ703" s="253" t="s">
        <v>5521</v>
      </c>
      <c r="BR703" s="253" t="s">
        <v>9386</v>
      </c>
    </row>
    <row r="704" spans="1:246 16358:16376" s="298" customFormat="1" ht="90" hidden="1" customHeight="1">
      <c r="A704" s="272" t="s">
        <v>3970</v>
      </c>
      <c r="B704" s="271" t="s">
        <v>3999</v>
      </c>
      <c r="C704" s="283">
        <v>44439</v>
      </c>
      <c r="D704" s="283" t="s">
        <v>4308</v>
      </c>
      <c r="E704" s="290" t="s">
        <v>1037</v>
      </c>
      <c r="F704" s="285" t="s">
        <v>8557</v>
      </c>
      <c r="G704" s="285" t="s">
        <v>3919</v>
      </c>
      <c r="H704" s="285" t="s">
        <v>3917</v>
      </c>
      <c r="I704" s="285" t="s">
        <v>3920</v>
      </c>
      <c r="J704" s="285" t="s">
        <v>484</v>
      </c>
      <c r="K704" s="413">
        <v>1</v>
      </c>
      <c r="L704" s="831">
        <v>44607</v>
      </c>
      <c r="M704" s="831">
        <v>44666</v>
      </c>
      <c r="N704" s="275">
        <f t="shared" si="21"/>
        <v>9</v>
      </c>
      <c r="O704" s="391">
        <v>1</v>
      </c>
      <c r="P704" s="285" t="s">
        <v>44</v>
      </c>
      <c r="Q704" s="487"/>
      <c r="R704" s="44" t="s">
        <v>8558</v>
      </c>
      <c r="S704" s="387">
        <f t="shared" si="20"/>
        <v>368</v>
      </c>
      <c r="T704" s="327"/>
      <c r="U704" s="327"/>
      <c r="V704" s="327"/>
      <c r="W704" s="327"/>
      <c r="X704" s="327"/>
      <c r="Y704" s="327"/>
      <c r="Z704" s="327"/>
      <c r="AA704" s="297"/>
      <c r="AB704" s="297"/>
      <c r="AC704" s="297"/>
      <c r="AD704" s="297"/>
      <c r="AE704" s="297"/>
      <c r="AF704" s="297"/>
      <c r="AG704" s="297"/>
      <c r="AH704" s="297"/>
      <c r="AI704" s="297"/>
      <c r="AJ704" s="297"/>
      <c r="AK704" s="297"/>
      <c r="AL704" s="297" t="s">
        <v>1153</v>
      </c>
      <c r="AM704" s="297" t="s">
        <v>1153</v>
      </c>
      <c r="AN704" s="297" t="s">
        <v>1153</v>
      </c>
      <c r="AO704" s="141" t="s">
        <v>8535</v>
      </c>
      <c r="AP704" s="44" t="s">
        <v>4264</v>
      </c>
      <c r="AQ704" s="141" t="s">
        <v>8559</v>
      </c>
      <c r="AR704" s="253" t="s">
        <v>4343</v>
      </c>
      <c r="AS704" s="44" t="s">
        <v>8560</v>
      </c>
      <c r="AT704" s="44" t="s">
        <v>1153</v>
      </c>
      <c r="AU704" s="44" t="s">
        <v>4921</v>
      </c>
      <c r="AV704" s="44" t="s">
        <v>1153</v>
      </c>
      <c r="AW704" s="44" t="s">
        <v>4921</v>
      </c>
      <c r="AX704" s="44" t="s">
        <v>1153</v>
      </c>
      <c r="AY704" s="44" t="s">
        <v>4921</v>
      </c>
      <c r="AZ704" s="345" t="s">
        <v>3069</v>
      </c>
      <c r="BA704" s="336">
        <v>44658</v>
      </c>
      <c r="BB704" s="269" t="s">
        <v>903</v>
      </c>
      <c r="BC704" s="340"/>
      <c r="BD704" s="297"/>
      <c r="BE704" s="297"/>
      <c r="BF704" s="297"/>
      <c r="BG704" s="297"/>
      <c r="BH704" s="141" t="s">
        <v>956</v>
      </c>
      <c r="BI704" s="340"/>
      <c r="BJ704" s="340"/>
      <c r="BO704" s="253" t="s">
        <v>5440</v>
      </c>
      <c r="BP704" s="253" t="s">
        <v>5523</v>
      </c>
      <c r="BQ704" s="253" t="s">
        <v>5524</v>
      </c>
      <c r="BR704" s="327"/>
    </row>
    <row r="705" spans="1:70" s="298" customFormat="1" ht="90" hidden="1" customHeight="1">
      <c r="A705" s="272" t="s">
        <v>3971</v>
      </c>
      <c r="B705" s="271" t="s">
        <v>3999</v>
      </c>
      <c r="C705" s="283">
        <v>44439</v>
      </c>
      <c r="D705" s="283" t="s">
        <v>4308</v>
      </c>
      <c r="E705" s="272" t="s">
        <v>1037</v>
      </c>
      <c r="F705" s="271" t="s">
        <v>8557</v>
      </c>
      <c r="G705" s="271" t="s">
        <v>9482</v>
      </c>
      <c r="H705" s="271" t="s">
        <v>3954</v>
      </c>
      <c r="I705" s="271" t="s">
        <v>3921</v>
      </c>
      <c r="J705" s="271" t="s">
        <v>3922</v>
      </c>
      <c r="K705" s="269">
        <v>1</v>
      </c>
      <c r="L705" s="831">
        <v>44470</v>
      </c>
      <c r="M705" s="831">
        <v>44561</v>
      </c>
      <c r="N705" s="275">
        <f t="shared" si="21"/>
        <v>13</v>
      </c>
      <c r="O705" s="391">
        <v>1</v>
      </c>
      <c r="P705" s="271" t="s">
        <v>2199</v>
      </c>
      <c r="Q705" s="294" t="s">
        <v>112</v>
      </c>
      <c r="R705" s="44" t="s">
        <v>8561</v>
      </c>
      <c r="S705" s="387">
        <f t="shared" si="20"/>
        <v>186</v>
      </c>
      <c r="T705" s="327"/>
      <c r="U705" s="327"/>
      <c r="V705" s="327"/>
      <c r="W705" s="327"/>
      <c r="X705" s="327"/>
      <c r="Y705" s="327"/>
      <c r="Z705" s="327"/>
      <c r="AA705" s="297"/>
      <c r="AB705" s="297"/>
      <c r="AC705" s="297"/>
      <c r="AD705" s="297"/>
      <c r="AE705" s="297"/>
      <c r="AF705" s="297"/>
      <c r="AG705" s="297"/>
      <c r="AH705" s="297"/>
      <c r="AI705" s="297"/>
      <c r="AJ705" s="297"/>
      <c r="AK705" s="297"/>
      <c r="AL705" s="297" t="s">
        <v>1153</v>
      </c>
      <c r="AM705" s="297" t="s">
        <v>1153</v>
      </c>
      <c r="AN705" s="297" t="s">
        <v>1153</v>
      </c>
      <c r="AO705" s="141" t="s">
        <v>8535</v>
      </c>
      <c r="AP705" s="280" t="s">
        <v>4205</v>
      </c>
      <c r="AQ705" s="141" t="s">
        <v>8562</v>
      </c>
      <c r="AR705" s="44" t="s">
        <v>1153</v>
      </c>
      <c r="AS705" s="44" t="s">
        <v>4297</v>
      </c>
      <c r="AT705" s="44" t="s">
        <v>1153</v>
      </c>
      <c r="AU705" s="44" t="s">
        <v>4297</v>
      </c>
      <c r="AV705" s="44" t="s">
        <v>1153</v>
      </c>
      <c r="AW705" s="44" t="s">
        <v>4297</v>
      </c>
      <c r="AX705" s="44" t="s">
        <v>1153</v>
      </c>
      <c r="AY705" s="44" t="s">
        <v>4297</v>
      </c>
      <c r="AZ705" s="345" t="s">
        <v>781</v>
      </c>
      <c r="BA705" s="336">
        <v>44579</v>
      </c>
      <c r="BB705" s="269" t="s">
        <v>903</v>
      </c>
      <c r="BC705" s="340"/>
      <c r="BD705" s="297"/>
      <c r="BE705" s="297"/>
      <c r="BF705" s="297"/>
      <c r="BG705" s="297"/>
      <c r="BH705" s="141" t="s">
        <v>956</v>
      </c>
      <c r="BI705" s="340"/>
      <c r="BJ705" s="340"/>
      <c r="BO705" s="253" t="s">
        <v>5440</v>
      </c>
      <c r="BP705" s="253" t="s">
        <v>5523</v>
      </c>
      <c r="BQ705" s="253" t="s">
        <v>5524</v>
      </c>
      <c r="BR705" s="327"/>
    </row>
    <row r="706" spans="1:70" s="298" customFormat="1" ht="90" hidden="1" customHeight="1">
      <c r="A706" s="272" t="s">
        <v>3972</v>
      </c>
      <c r="B706" s="271" t="s">
        <v>3999</v>
      </c>
      <c r="C706" s="283">
        <v>44439</v>
      </c>
      <c r="D706" s="283" t="s">
        <v>4308</v>
      </c>
      <c r="E706" s="272" t="s">
        <v>1037</v>
      </c>
      <c r="F706" s="271" t="s">
        <v>8563</v>
      </c>
      <c r="G706" s="271" t="s">
        <v>9482</v>
      </c>
      <c r="H706" s="271" t="s">
        <v>3923</v>
      </c>
      <c r="I706" s="271" t="s">
        <v>3924</v>
      </c>
      <c r="J706" s="271" t="s">
        <v>3925</v>
      </c>
      <c r="K706" s="269">
        <v>1</v>
      </c>
      <c r="L706" s="831">
        <v>44470</v>
      </c>
      <c r="M706" s="831">
        <v>44865</v>
      </c>
      <c r="N706" s="275">
        <f t="shared" si="21"/>
        <v>5</v>
      </c>
      <c r="O706" s="412">
        <v>0</v>
      </c>
      <c r="P706" s="271" t="s">
        <v>2199</v>
      </c>
      <c r="Q706" s="294" t="s">
        <v>112</v>
      </c>
      <c r="R706" s="44" t="s">
        <v>8564</v>
      </c>
      <c r="S706" s="387">
        <f t="shared" si="20"/>
        <v>179</v>
      </c>
      <c r="T706" s="327" t="s">
        <v>937</v>
      </c>
      <c r="U706" s="327" t="s">
        <v>937</v>
      </c>
      <c r="V706" s="327" t="s">
        <v>937</v>
      </c>
      <c r="W706" s="327" t="s">
        <v>937</v>
      </c>
      <c r="X706" s="327" t="s">
        <v>937</v>
      </c>
      <c r="Y706" s="327" t="s">
        <v>937</v>
      </c>
      <c r="Z706" s="327" t="s">
        <v>937</v>
      </c>
      <c r="AA706" s="327" t="s">
        <v>937</v>
      </c>
      <c r="AB706" s="327" t="s">
        <v>937</v>
      </c>
      <c r="AC706" s="327" t="s">
        <v>937</v>
      </c>
      <c r="AD706" s="327" t="s">
        <v>937</v>
      </c>
      <c r="AE706" s="327" t="s">
        <v>937</v>
      </c>
      <c r="AF706" s="327" t="s">
        <v>937</v>
      </c>
      <c r="AG706" s="327" t="s">
        <v>937</v>
      </c>
      <c r="AH706" s="327" t="s">
        <v>937</v>
      </c>
      <c r="AI706" s="327" t="s">
        <v>937</v>
      </c>
      <c r="AJ706" s="327" t="s">
        <v>937</v>
      </c>
      <c r="AK706" s="327" t="s">
        <v>937</v>
      </c>
      <c r="AL706" s="297" t="s">
        <v>1153</v>
      </c>
      <c r="AM706" s="297" t="s">
        <v>1153</v>
      </c>
      <c r="AN706" s="297" t="s">
        <v>1153</v>
      </c>
      <c r="AO706" s="141" t="s">
        <v>8535</v>
      </c>
      <c r="AP706" s="280" t="s">
        <v>4206</v>
      </c>
      <c r="AQ706" s="141" t="s">
        <v>8565</v>
      </c>
      <c r="AR706" s="141" t="s">
        <v>9390</v>
      </c>
      <c r="AS706" s="44" t="s">
        <v>8566</v>
      </c>
      <c r="AT706" s="329" t="s">
        <v>1153</v>
      </c>
      <c r="AU706" s="329" t="s">
        <v>4922</v>
      </c>
      <c r="AV706" s="329" t="s">
        <v>1153</v>
      </c>
      <c r="AW706" s="329" t="s">
        <v>4922</v>
      </c>
      <c r="AX706" s="329" t="s">
        <v>1153</v>
      </c>
      <c r="AY706" s="329" t="s">
        <v>4922</v>
      </c>
      <c r="AZ706" s="345" t="s">
        <v>1330</v>
      </c>
      <c r="BA706" s="336">
        <v>44677</v>
      </c>
      <c r="BB706" s="269" t="s">
        <v>1810</v>
      </c>
      <c r="BC706" s="336">
        <v>44677</v>
      </c>
      <c r="BD706" s="301" t="s">
        <v>4380</v>
      </c>
      <c r="BE706" s="141" t="s">
        <v>9161</v>
      </c>
      <c r="BF706" s="332" t="s">
        <v>1153</v>
      </c>
      <c r="BG706" s="332" t="s">
        <v>1153</v>
      </c>
      <c r="BH706" s="280" t="s">
        <v>4388</v>
      </c>
      <c r="BI706" s="340" t="s">
        <v>1153</v>
      </c>
      <c r="BJ706" s="340" t="s">
        <v>3972</v>
      </c>
      <c r="BO706" s="253" t="s">
        <v>5440</v>
      </c>
      <c r="BP706" s="253" t="s">
        <v>5523</v>
      </c>
      <c r="BQ706" s="253" t="s">
        <v>5524</v>
      </c>
      <c r="BR706" s="327"/>
    </row>
    <row r="707" spans="1:70" s="298" customFormat="1" ht="90" customHeight="1">
      <c r="A707" s="309" t="s">
        <v>3972</v>
      </c>
      <c r="B707" s="253" t="s">
        <v>3999</v>
      </c>
      <c r="C707" s="336">
        <v>44439</v>
      </c>
      <c r="D707" s="336" t="s">
        <v>4308</v>
      </c>
      <c r="E707" s="309" t="s">
        <v>1037</v>
      </c>
      <c r="F707" s="253" t="s">
        <v>8567</v>
      </c>
      <c r="G707" s="253" t="s">
        <v>9482</v>
      </c>
      <c r="H707" s="253" t="s">
        <v>3923</v>
      </c>
      <c r="I707" s="253" t="s">
        <v>3924</v>
      </c>
      <c r="J707" s="271" t="s">
        <v>3925</v>
      </c>
      <c r="K707" s="269">
        <v>1</v>
      </c>
      <c r="L707" s="831">
        <v>44470</v>
      </c>
      <c r="M707" s="836">
        <v>44926</v>
      </c>
      <c r="N707" s="275">
        <f t="shared" si="21"/>
        <v>14</v>
      </c>
      <c r="O707" s="391">
        <v>1</v>
      </c>
      <c r="P707" s="271" t="s">
        <v>2199</v>
      </c>
      <c r="Q707" s="294" t="s">
        <v>112</v>
      </c>
      <c r="R707" s="44" t="s">
        <v>8809</v>
      </c>
      <c r="S707" s="387">
        <f t="shared" ref="S707:S773" si="22">LEN(R707)</f>
        <v>172</v>
      </c>
      <c r="T707" s="327" t="s">
        <v>937</v>
      </c>
      <c r="U707" s="327" t="s">
        <v>937</v>
      </c>
      <c r="V707" s="327" t="s">
        <v>937</v>
      </c>
      <c r="W707" s="327" t="s">
        <v>937</v>
      </c>
      <c r="X707" s="327" t="s">
        <v>937</v>
      </c>
      <c r="Y707" s="327" t="s">
        <v>937</v>
      </c>
      <c r="Z707" s="327" t="s">
        <v>937</v>
      </c>
      <c r="AA707" s="327" t="s">
        <v>937</v>
      </c>
      <c r="AB707" s="327" t="s">
        <v>937</v>
      </c>
      <c r="AC707" s="327" t="s">
        <v>937</v>
      </c>
      <c r="AD707" s="327" t="s">
        <v>937</v>
      </c>
      <c r="AE707" s="327" t="s">
        <v>937</v>
      </c>
      <c r="AF707" s="327" t="s">
        <v>937</v>
      </c>
      <c r="AG707" s="327" t="s">
        <v>937</v>
      </c>
      <c r="AH707" s="327" t="s">
        <v>937</v>
      </c>
      <c r="AI707" s="327" t="s">
        <v>937</v>
      </c>
      <c r="AJ707" s="327" t="s">
        <v>937</v>
      </c>
      <c r="AK707" s="327" t="s">
        <v>937</v>
      </c>
      <c r="AL707" s="297" t="s">
        <v>1153</v>
      </c>
      <c r="AM707" s="297" t="s">
        <v>1153</v>
      </c>
      <c r="AN707" s="297" t="s">
        <v>1153</v>
      </c>
      <c r="AO707" s="141" t="s">
        <v>8535</v>
      </c>
      <c r="AP707" s="280" t="s">
        <v>4206</v>
      </c>
      <c r="AQ707" s="141" t="s">
        <v>8565</v>
      </c>
      <c r="AR707" s="141" t="s">
        <v>9390</v>
      </c>
      <c r="AS707" s="44" t="s">
        <v>8568</v>
      </c>
      <c r="AT707" s="44" t="s">
        <v>9391</v>
      </c>
      <c r="AU707" s="44" t="s">
        <v>8569</v>
      </c>
      <c r="AV707" s="44" t="s">
        <v>5602</v>
      </c>
      <c r="AW707" s="44" t="s">
        <v>8570</v>
      </c>
      <c r="AX707" s="2" t="s">
        <v>9392</v>
      </c>
      <c r="AY707" s="554" t="s">
        <v>9527</v>
      </c>
      <c r="AZ707" s="269" t="s">
        <v>781</v>
      </c>
      <c r="BA707" s="336">
        <v>44949</v>
      </c>
      <c r="BB707" s="269" t="s">
        <v>903</v>
      </c>
      <c r="BC707" s="340"/>
      <c r="BD707" s="297"/>
      <c r="BE707" s="297"/>
      <c r="BF707" s="297"/>
      <c r="BG707" s="297"/>
      <c r="BH707" s="141" t="s">
        <v>956</v>
      </c>
      <c r="BI707" s="340"/>
      <c r="BJ707" s="340"/>
      <c r="BO707" s="253" t="s">
        <v>5440</v>
      </c>
      <c r="BP707" s="253" t="s">
        <v>5523</v>
      </c>
      <c r="BQ707" s="253" t="s">
        <v>5524</v>
      </c>
      <c r="BR707" s="327"/>
    </row>
    <row r="708" spans="1:70" s="298" customFormat="1" ht="90" hidden="1" customHeight="1">
      <c r="A708" s="309" t="s">
        <v>3973</v>
      </c>
      <c r="B708" s="253" t="s">
        <v>3999</v>
      </c>
      <c r="C708" s="336">
        <v>44439</v>
      </c>
      <c r="D708" s="336" t="s">
        <v>4308</v>
      </c>
      <c r="E708" s="309" t="s">
        <v>1037</v>
      </c>
      <c r="F708" s="253" t="s">
        <v>8567</v>
      </c>
      <c r="G708" s="253" t="s">
        <v>9482</v>
      </c>
      <c r="H708" s="253" t="s">
        <v>3926</v>
      </c>
      <c r="I708" s="253" t="s">
        <v>3927</v>
      </c>
      <c r="J708" s="271" t="s">
        <v>3928</v>
      </c>
      <c r="K708" s="269">
        <v>2</v>
      </c>
      <c r="L708" s="831">
        <v>44470</v>
      </c>
      <c r="M708" s="831">
        <v>44865</v>
      </c>
      <c r="N708" s="275">
        <f t="shared" ref="N708:N773" si="23">+WEEKNUM(M708-L708)</f>
        <v>5</v>
      </c>
      <c r="O708" s="391">
        <v>2</v>
      </c>
      <c r="P708" s="271" t="s">
        <v>2199</v>
      </c>
      <c r="Q708" s="294" t="s">
        <v>112</v>
      </c>
      <c r="R708" s="44" t="s">
        <v>8571</v>
      </c>
      <c r="S708" s="387">
        <f t="shared" si="22"/>
        <v>157</v>
      </c>
      <c r="T708" s="327" t="s">
        <v>937</v>
      </c>
      <c r="U708" s="327" t="s">
        <v>937</v>
      </c>
      <c r="V708" s="327" t="s">
        <v>937</v>
      </c>
      <c r="W708" s="327" t="s">
        <v>937</v>
      </c>
      <c r="X708" s="327" t="s">
        <v>937</v>
      </c>
      <c r="Y708" s="327" t="s">
        <v>937</v>
      </c>
      <c r="Z708" s="327" t="s">
        <v>937</v>
      </c>
      <c r="AA708" s="327" t="s">
        <v>937</v>
      </c>
      <c r="AB708" s="327" t="s">
        <v>937</v>
      </c>
      <c r="AC708" s="327" t="s">
        <v>937</v>
      </c>
      <c r="AD708" s="327" t="s">
        <v>937</v>
      </c>
      <c r="AE708" s="327" t="s">
        <v>937</v>
      </c>
      <c r="AF708" s="327" t="s">
        <v>937</v>
      </c>
      <c r="AG708" s="327" t="s">
        <v>937</v>
      </c>
      <c r="AH708" s="327" t="s">
        <v>937</v>
      </c>
      <c r="AI708" s="327" t="s">
        <v>937</v>
      </c>
      <c r="AJ708" s="327" t="s">
        <v>937</v>
      </c>
      <c r="AK708" s="327" t="s">
        <v>937</v>
      </c>
      <c r="AL708" s="297" t="s">
        <v>1153</v>
      </c>
      <c r="AM708" s="297" t="s">
        <v>1153</v>
      </c>
      <c r="AN708" s="297" t="s">
        <v>1153</v>
      </c>
      <c r="AO708" s="141" t="s">
        <v>8535</v>
      </c>
      <c r="AP708" s="280" t="s">
        <v>4206</v>
      </c>
      <c r="AQ708" s="141" t="s">
        <v>8565</v>
      </c>
      <c r="AR708" s="141" t="s">
        <v>9393</v>
      </c>
      <c r="AS708" s="334" t="s">
        <v>8572</v>
      </c>
      <c r="AT708" s="44" t="s">
        <v>9394</v>
      </c>
      <c r="AU708" s="334" t="s">
        <v>8573</v>
      </c>
      <c r="AV708" s="44" t="s">
        <v>1153</v>
      </c>
      <c r="AW708" s="44" t="s">
        <v>5230</v>
      </c>
      <c r="AX708" s="44" t="s">
        <v>1153</v>
      </c>
      <c r="AY708" s="44" t="s">
        <v>5230</v>
      </c>
      <c r="AZ708" s="345" t="s">
        <v>3069</v>
      </c>
      <c r="BA708" s="336">
        <v>44767</v>
      </c>
      <c r="BB708" s="269" t="s">
        <v>903</v>
      </c>
      <c r="BC708" s="340"/>
      <c r="BD708" s="297"/>
      <c r="BE708" s="297"/>
      <c r="BF708" s="297"/>
      <c r="BG708" s="297"/>
      <c r="BH708" s="141" t="s">
        <v>956</v>
      </c>
      <c r="BI708" s="340"/>
      <c r="BJ708" s="340"/>
      <c r="BO708" s="253" t="s">
        <v>5440</v>
      </c>
      <c r="BP708" s="253" t="s">
        <v>5523</v>
      </c>
      <c r="BQ708" s="253" t="s">
        <v>5524</v>
      </c>
      <c r="BR708" s="327"/>
    </row>
    <row r="709" spans="1:70" s="298" customFormat="1" ht="90" hidden="1" customHeight="1">
      <c r="A709" s="309" t="s">
        <v>3974</v>
      </c>
      <c r="B709" s="253" t="s">
        <v>3999</v>
      </c>
      <c r="C709" s="336">
        <v>44439</v>
      </c>
      <c r="D709" s="336" t="s">
        <v>4308</v>
      </c>
      <c r="E709" s="309" t="s">
        <v>1037</v>
      </c>
      <c r="F709" s="253" t="s">
        <v>8574</v>
      </c>
      <c r="G709" s="253" t="s">
        <v>9482</v>
      </c>
      <c r="H709" s="253" t="s">
        <v>9483</v>
      </c>
      <c r="I709" s="253" t="s">
        <v>3929</v>
      </c>
      <c r="J709" s="271" t="s">
        <v>607</v>
      </c>
      <c r="K709" s="269">
        <v>1</v>
      </c>
      <c r="L709" s="831">
        <v>44470</v>
      </c>
      <c r="M709" s="831">
        <v>44865</v>
      </c>
      <c r="N709" s="275">
        <f t="shared" si="23"/>
        <v>5</v>
      </c>
      <c r="O709" s="391">
        <v>0</v>
      </c>
      <c r="P709" s="271" t="s">
        <v>2199</v>
      </c>
      <c r="Q709" s="294" t="s">
        <v>112</v>
      </c>
      <c r="R709" s="44" t="s">
        <v>8575</v>
      </c>
      <c r="S709" s="387">
        <f t="shared" si="22"/>
        <v>218</v>
      </c>
      <c r="T709" s="327" t="s">
        <v>937</v>
      </c>
      <c r="U709" s="327" t="s">
        <v>937</v>
      </c>
      <c r="V709" s="327" t="s">
        <v>937</v>
      </c>
      <c r="W709" s="327" t="s">
        <v>937</v>
      </c>
      <c r="X709" s="327" t="s">
        <v>937</v>
      </c>
      <c r="Y709" s="327" t="s">
        <v>937</v>
      </c>
      <c r="Z709" s="327" t="s">
        <v>937</v>
      </c>
      <c r="AA709" s="327" t="s">
        <v>937</v>
      </c>
      <c r="AB709" s="327" t="s">
        <v>937</v>
      </c>
      <c r="AC709" s="327" t="s">
        <v>937</v>
      </c>
      <c r="AD709" s="327" t="s">
        <v>937</v>
      </c>
      <c r="AE709" s="327" t="s">
        <v>937</v>
      </c>
      <c r="AF709" s="327" t="s">
        <v>937</v>
      </c>
      <c r="AG709" s="327" t="s">
        <v>937</v>
      </c>
      <c r="AH709" s="327" t="s">
        <v>937</v>
      </c>
      <c r="AI709" s="327" t="s">
        <v>937</v>
      </c>
      <c r="AJ709" s="327" t="s">
        <v>937</v>
      </c>
      <c r="AK709" s="327" t="s">
        <v>937</v>
      </c>
      <c r="AL709" s="297" t="s">
        <v>1153</v>
      </c>
      <c r="AM709" s="297" t="s">
        <v>1153</v>
      </c>
      <c r="AN709" s="297" t="s">
        <v>1153</v>
      </c>
      <c r="AO709" s="141" t="s">
        <v>8535</v>
      </c>
      <c r="AP709" s="280" t="s">
        <v>4206</v>
      </c>
      <c r="AQ709" s="141" t="s">
        <v>8565</v>
      </c>
      <c r="AR709" s="141" t="s">
        <v>9395</v>
      </c>
      <c r="AS709" s="44" t="s">
        <v>8576</v>
      </c>
      <c r="AT709" s="44" t="s">
        <v>5060</v>
      </c>
      <c r="AU709" s="44" t="s">
        <v>8577</v>
      </c>
      <c r="AV709" s="44" t="s">
        <v>1153</v>
      </c>
      <c r="AW709" s="44" t="s">
        <v>5230</v>
      </c>
      <c r="AX709" s="44" t="s">
        <v>1153</v>
      </c>
      <c r="AY709" s="44" t="s">
        <v>5230</v>
      </c>
      <c r="AZ709" s="345" t="s">
        <v>3069</v>
      </c>
      <c r="BA709" s="336">
        <v>44767</v>
      </c>
      <c r="BB709" s="269" t="s">
        <v>903</v>
      </c>
      <c r="BC709" s="340"/>
      <c r="BD709" s="297"/>
      <c r="BE709" s="297"/>
      <c r="BF709" s="297"/>
      <c r="BG709" s="297"/>
      <c r="BH709" s="141" t="s">
        <v>956</v>
      </c>
      <c r="BI709" s="340"/>
      <c r="BJ709" s="340"/>
      <c r="BO709" s="253" t="s">
        <v>5440</v>
      </c>
      <c r="BP709" s="253" t="s">
        <v>5523</v>
      </c>
      <c r="BQ709" s="253" t="s">
        <v>5524</v>
      </c>
      <c r="BR709" s="327"/>
    </row>
    <row r="710" spans="1:70" s="298" customFormat="1" ht="90" customHeight="1">
      <c r="A710" s="309" t="s">
        <v>3975</v>
      </c>
      <c r="B710" s="253" t="s">
        <v>3999</v>
      </c>
      <c r="C710" s="336">
        <v>44439</v>
      </c>
      <c r="D710" s="336" t="s">
        <v>4308</v>
      </c>
      <c r="E710" s="309" t="s">
        <v>1027</v>
      </c>
      <c r="F710" s="253" t="s">
        <v>8578</v>
      </c>
      <c r="G710" s="324" t="s">
        <v>9484</v>
      </c>
      <c r="H710" s="324" t="s">
        <v>3909</v>
      </c>
      <c r="I710" s="324" t="s">
        <v>3909</v>
      </c>
      <c r="J710" s="285" t="s">
        <v>3910</v>
      </c>
      <c r="K710" s="413">
        <v>1</v>
      </c>
      <c r="L710" s="831">
        <v>44484</v>
      </c>
      <c r="M710" s="831">
        <v>44910</v>
      </c>
      <c r="N710" s="275">
        <f t="shared" si="23"/>
        <v>9</v>
      </c>
      <c r="O710" s="391">
        <v>1</v>
      </c>
      <c r="P710" s="285" t="s">
        <v>44</v>
      </c>
      <c r="Q710" s="487" t="s">
        <v>3960</v>
      </c>
      <c r="R710" s="44" t="s">
        <v>8783</v>
      </c>
      <c r="S710" s="387">
        <f t="shared" si="22"/>
        <v>361</v>
      </c>
      <c r="T710" s="327" t="s">
        <v>937</v>
      </c>
      <c r="U710" s="327" t="s">
        <v>937</v>
      </c>
      <c r="V710" s="327" t="s">
        <v>937</v>
      </c>
      <c r="W710" s="327" t="s">
        <v>937</v>
      </c>
      <c r="X710" s="327" t="s">
        <v>937</v>
      </c>
      <c r="Y710" s="327" t="s">
        <v>937</v>
      </c>
      <c r="Z710" s="327" t="s">
        <v>937</v>
      </c>
      <c r="AA710" s="327" t="s">
        <v>937</v>
      </c>
      <c r="AB710" s="327" t="s">
        <v>937</v>
      </c>
      <c r="AC710" s="327" t="s">
        <v>937</v>
      </c>
      <c r="AD710" s="327" t="s">
        <v>937</v>
      </c>
      <c r="AE710" s="327" t="s">
        <v>937</v>
      </c>
      <c r="AF710" s="327" t="s">
        <v>937</v>
      </c>
      <c r="AG710" s="327" t="s">
        <v>937</v>
      </c>
      <c r="AH710" s="327" t="s">
        <v>937</v>
      </c>
      <c r="AI710" s="327" t="s">
        <v>937</v>
      </c>
      <c r="AJ710" s="327" t="s">
        <v>937</v>
      </c>
      <c r="AK710" s="327" t="s">
        <v>937</v>
      </c>
      <c r="AL710" s="327" t="s">
        <v>937</v>
      </c>
      <c r="AM710" s="297" t="s">
        <v>1153</v>
      </c>
      <c r="AN710" s="297" t="s">
        <v>1153</v>
      </c>
      <c r="AO710" s="141" t="s">
        <v>8535</v>
      </c>
      <c r="AP710" s="141" t="s">
        <v>9382</v>
      </c>
      <c r="AQ710" s="141" t="s">
        <v>8579</v>
      </c>
      <c r="AR710" s="253" t="s">
        <v>4337</v>
      </c>
      <c r="AS710" s="334" t="s">
        <v>8539</v>
      </c>
      <c r="AT710" s="317" t="s">
        <v>5074</v>
      </c>
      <c r="AU710" s="334" t="s">
        <v>8540</v>
      </c>
      <c r="AV710" s="334" t="s">
        <v>9383</v>
      </c>
      <c r="AW710" s="334" t="s">
        <v>8551</v>
      </c>
      <c r="AX710" s="392" t="s">
        <v>9384</v>
      </c>
      <c r="AY710" s="334" t="s">
        <v>8786</v>
      </c>
      <c r="AZ710" s="269" t="s">
        <v>781</v>
      </c>
      <c r="BA710" s="336">
        <v>44946</v>
      </c>
      <c r="BB710" s="269" t="s">
        <v>903</v>
      </c>
      <c r="BC710" s="340"/>
      <c r="BD710" s="297"/>
      <c r="BE710" s="297"/>
      <c r="BF710" s="297"/>
      <c r="BG710" s="297"/>
      <c r="BH710" s="141" t="s">
        <v>956</v>
      </c>
      <c r="BI710" s="340"/>
      <c r="BJ710" s="340"/>
      <c r="BO710" s="253" t="s">
        <v>5295</v>
      </c>
      <c r="BP710" s="253" t="s">
        <v>5297</v>
      </c>
      <c r="BQ710" s="253" t="s">
        <v>5525</v>
      </c>
      <c r="BR710" s="327" t="s">
        <v>5526</v>
      </c>
    </row>
    <row r="711" spans="1:70" s="298" customFormat="1" ht="90" customHeight="1">
      <c r="A711" s="309" t="s">
        <v>3976</v>
      </c>
      <c r="B711" s="253" t="s">
        <v>3999</v>
      </c>
      <c r="C711" s="336">
        <v>44439</v>
      </c>
      <c r="D711" s="336" t="s">
        <v>4308</v>
      </c>
      <c r="E711" s="309" t="s">
        <v>1025</v>
      </c>
      <c r="F711" s="253" t="s">
        <v>8580</v>
      </c>
      <c r="G711" s="324" t="s">
        <v>9485</v>
      </c>
      <c r="H711" s="324" t="s">
        <v>3909</v>
      </c>
      <c r="I711" s="324" t="s">
        <v>3909</v>
      </c>
      <c r="J711" s="285" t="s">
        <v>3910</v>
      </c>
      <c r="K711" s="413">
        <v>1</v>
      </c>
      <c r="L711" s="831">
        <v>44484</v>
      </c>
      <c r="M711" s="831">
        <v>44910</v>
      </c>
      <c r="N711" s="275">
        <f t="shared" si="23"/>
        <v>9</v>
      </c>
      <c r="O711" s="391">
        <v>1</v>
      </c>
      <c r="P711" s="285" t="s">
        <v>44</v>
      </c>
      <c r="Q711" s="487" t="s">
        <v>4354</v>
      </c>
      <c r="R711" s="44" t="s">
        <v>8783</v>
      </c>
      <c r="S711" s="387">
        <f t="shared" si="22"/>
        <v>361</v>
      </c>
      <c r="T711" s="327" t="s">
        <v>937</v>
      </c>
      <c r="U711" s="327" t="s">
        <v>937</v>
      </c>
      <c r="V711" s="327" t="s">
        <v>937</v>
      </c>
      <c r="W711" s="327" t="s">
        <v>937</v>
      </c>
      <c r="X711" s="327" t="s">
        <v>937</v>
      </c>
      <c r="Y711" s="327" t="s">
        <v>937</v>
      </c>
      <c r="Z711" s="327" t="s">
        <v>937</v>
      </c>
      <c r="AA711" s="327" t="s">
        <v>937</v>
      </c>
      <c r="AB711" s="327" t="s">
        <v>937</v>
      </c>
      <c r="AC711" s="327" t="s">
        <v>937</v>
      </c>
      <c r="AD711" s="327" t="s">
        <v>937</v>
      </c>
      <c r="AE711" s="327" t="s">
        <v>937</v>
      </c>
      <c r="AF711" s="327" t="s">
        <v>937</v>
      </c>
      <c r="AG711" s="327" t="s">
        <v>937</v>
      </c>
      <c r="AH711" s="327" t="s">
        <v>937</v>
      </c>
      <c r="AI711" s="327" t="s">
        <v>937</v>
      </c>
      <c r="AJ711" s="327" t="s">
        <v>937</v>
      </c>
      <c r="AK711" s="327" t="s">
        <v>937</v>
      </c>
      <c r="AL711" s="327" t="s">
        <v>937</v>
      </c>
      <c r="AM711" s="297" t="s">
        <v>1153</v>
      </c>
      <c r="AN711" s="297" t="s">
        <v>1153</v>
      </c>
      <c r="AO711" s="141" t="s">
        <v>8535</v>
      </c>
      <c r="AP711" s="280" t="s">
        <v>9396</v>
      </c>
      <c r="AQ711" s="44" t="s">
        <v>8581</v>
      </c>
      <c r="AR711" s="141" t="s">
        <v>9397</v>
      </c>
      <c r="AS711" s="44" t="s">
        <v>8582</v>
      </c>
      <c r="AT711" s="317" t="s">
        <v>5074</v>
      </c>
      <c r="AU711" s="334" t="s">
        <v>8540</v>
      </c>
      <c r="AV711" s="334" t="s">
        <v>9383</v>
      </c>
      <c r="AW711" s="334" t="s">
        <v>8551</v>
      </c>
      <c r="AX711" s="392" t="s">
        <v>9384</v>
      </c>
      <c r="AY711" s="334" t="s">
        <v>8786</v>
      </c>
      <c r="AZ711" s="269" t="s">
        <v>781</v>
      </c>
      <c r="BA711" s="336">
        <v>44946</v>
      </c>
      <c r="BB711" s="269" t="s">
        <v>903</v>
      </c>
      <c r="BC711" s="340"/>
      <c r="BD711" s="297"/>
      <c r="BE711" s="297"/>
      <c r="BF711" s="297"/>
      <c r="BG711" s="297"/>
      <c r="BH711" s="141" t="s">
        <v>956</v>
      </c>
      <c r="BI711" s="340"/>
      <c r="BJ711" s="340"/>
      <c r="BO711" s="253" t="s">
        <v>5295</v>
      </c>
      <c r="BP711" s="253" t="s">
        <v>5527</v>
      </c>
      <c r="BQ711" s="253" t="s">
        <v>9398</v>
      </c>
      <c r="BR711" s="253" t="s">
        <v>5528</v>
      </c>
    </row>
    <row r="712" spans="1:70" s="298" customFormat="1" ht="90" hidden="1" customHeight="1">
      <c r="A712" s="272" t="s">
        <v>3977</v>
      </c>
      <c r="B712" s="271" t="s">
        <v>3999</v>
      </c>
      <c r="C712" s="283">
        <v>44439</v>
      </c>
      <c r="D712" s="328" t="s">
        <v>4405</v>
      </c>
      <c r="E712" s="272" t="s">
        <v>1114</v>
      </c>
      <c r="F712" s="271" t="s">
        <v>8583</v>
      </c>
      <c r="G712" s="285" t="s">
        <v>4270</v>
      </c>
      <c r="H712" s="285" t="s">
        <v>3930</v>
      </c>
      <c r="I712" s="285" t="s">
        <v>3931</v>
      </c>
      <c r="J712" s="285" t="s">
        <v>3932</v>
      </c>
      <c r="K712" s="413">
        <v>1</v>
      </c>
      <c r="L712" s="831">
        <v>44484</v>
      </c>
      <c r="M712" s="831">
        <v>44545</v>
      </c>
      <c r="N712" s="275">
        <f t="shared" si="23"/>
        <v>9</v>
      </c>
      <c r="O712" s="391">
        <v>1</v>
      </c>
      <c r="P712" s="285" t="s">
        <v>44</v>
      </c>
      <c r="Q712" s="487"/>
      <c r="R712" s="44" t="s">
        <v>8584</v>
      </c>
      <c r="S712" s="387">
        <f t="shared" si="22"/>
        <v>242</v>
      </c>
      <c r="T712" s="327"/>
      <c r="U712" s="327"/>
      <c r="V712" s="327"/>
      <c r="W712" s="327"/>
      <c r="X712" s="327"/>
      <c r="Y712" s="327"/>
      <c r="Z712" s="327"/>
      <c r="AA712" s="297"/>
      <c r="AB712" s="297"/>
      <c r="AC712" s="297"/>
      <c r="AD712" s="297"/>
      <c r="AE712" s="297"/>
      <c r="AF712" s="297"/>
      <c r="AG712" s="297"/>
      <c r="AH712" s="297"/>
      <c r="AI712" s="297"/>
      <c r="AJ712" s="297"/>
      <c r="AK712" s="297"/>
      <c r="AL712" s="297" t="s">
        <v>1153</v>
      </c>
      <c r="AM712" s="297" t="s">
        <v>1153</v>
      </c>
      <c r="AN712" s="297" t="s">
        <v>1153</v>
      </c>
      <c r="AO712" s="141" t="s">
        <v>8535</v>
      </c>
      <c r="AP712" s="141" t="s">
        <v>4265</v>
      </c>
      <c r="AQ712" s="44" t="s">
        <v>8585</v>
      </c>
      <c r="AR712" s="44" t="s">
        <v>1153</v>
      </c>
      <c r="AS712" s="44" t="s">
        <v>4297</v>
      </c>
      <c r="AT712" s="44" t="s">
        <v>1153</v>
      </c>
      <c r="AU712" s="44" t="s">
        <v>4297</v>
      </c>
      <c r="AV712" s="44" t="s">
        <v>1153</v>
      </c>
      <c r="AW712" s="44" t="s">
        <v>4297</v>
      </c>
      <c r="AX712" s="44" t="s">
        <v>1153</v>
      </c>
      <c r="AY712" s="44" t="s">
        <v>4297</v>
      </c>
      <c r="AZ712" s="345" t="s">
        <v>781</v>
      </c>
      <c r="BA712" s="336">
        <v>44568</v>
      </c>
      <c r="BB712" s="269" t="s">
        <v>903</v>
      </c>
      <c r="BC712" s="340"/>
      <c r="BD712" s="297"/>
      <c r="BE712" s="297"/>
      <c r="BF712" s="297"/>
      <c r="BG712" s="297"/>
      <c r="BH712" s="141" t="s">
        <v>956</v>
      </c>
      <c r="BI712" s="340"/>
      <c r="BJ712" s="340"/>
      <c r="BO712" s="253" t="s">
        <v>5295</v>
      </c>
      <c r="BP712" s="253" t="s">
        <v>5296</v>
      </c>
      <c r="BQ712" s="253" t="s">
        <v>5529</v>
      </c>
      <c r="BR712" s="327"/>
    </row>
    <row r="713" spans="1:70" s="298" customFormat="1" ht="90" hidden="1" customHeight="1">
      <c r="A713" s="309" t="s">
        <v>3978</v>
      </c>
      <c r="B713" s="253" t="s">
        <v>3999</v>
      </c>
      <c r="C713" s="336">
        <v>44439</v>
      </c>
      <c r="D713" s="336" t="s">
        <v>4307</v>
      </c>
      <c r="E713" s="309" t="s">
        <v>1026</v>
      </c>
      <c r="F713" s="324" t="s">
        <v>8586</v>
      </c>
      <c r="G713" s="324" t="s">
        <v>3933</v>
      </c>
      <c r="H713" s="324" t="s">
        <v>3934</v>
      </c>
      <c r="I713" s="324" t="s">
        <v>3934</v>
      </c>
      <c r="J713" s="285" t="s">
        <v>3935</v>
      </c>
      <c r="K713" s="491">
        <v>1</v>
      </c>
      <c r="L713" s="831">
        <v>44531</v>
      </c>
      <c r="M713" s="831">
        <v>44742</v>
      </c>
      <c r="N713" s="275">
        <f t="shared" si="23"/>
        <v>31</v>
      </c>
      <c r="O713" s="430">
        <v>1</v>
      </c>
      <c r="P713" s="285" t="s">
        <v>44</v>
      </c>
      <c r="Q713" s="487"/>
      <c r="R713" s="44" t="s">
        <v>8587</v>
      </c>
      <c r="S713" s="387">
        <f t="shared" si="22"/>
        <v>148</v>
      </c>
      <c r="T713" s="327" t="s">
        <v>937</v>
      </c>
      <c r="U713" s="327" t="s">
        <v>937</v>
      </c>
      <c r="V713" s="327" t="s">
        <v>937</v>
      </c>
      <c r="W713" s="327" t="s">
        <v>937</v>
      </c>
      <c r="X713" s="327" t="s">
        <v>937</v>
      </c>
      <c r="Y713" s="327" t="s">
        <v>937</v>
      </c>
      <c r="Z713" s="327" t="s">
        <v>937</v>
      </c>
      <c r="AA713" s="327" t="s">
        <v>937</v>
      </c>
      <c r="AB713" s="327" t="s">
        <v>937</v>
      </c>
      <c r="AC713" s="327" t="s">
        <v>937</v>
      </c>
      <c r="AD713" s="327" t="s">
        <v>937</v>
      </c>
      <c r="AE713" s="327" t="s">
        <v>937</v>
      </c>
      <c r="AF713" s="327" t="s">
        <v>937</v>
      </c>
      <c r="AG713" s="327" t="s">
        <v>937</v>
      </c>
      <c r="AH713" s="327" t="s">
        <v>937</v>
      </c>
      <c r="AI713" s="327" t="s">
        <v>937</v>
      </c>
      <c r="AJ713" s="327" t="s">
        <v>937</v>
      </c>
      <c r="AK713" s="327" t="s">
        <v>937</v>
      </c>
      <c r="AL713" s="327" t="s">
        <v>937</v>
      </c>
      <c r="AM713" s="297" t="s">
        <v>1153</v>
      </c>
      <c r="AN713" s="297" t="s">
        <v>1153</v>
      </c>
      <c r="AO713" s="141" t="s">
        <v>8535</v>
      </c>
      <c r="AP713" s="141" t="s">
        <v>9399</v>
      </c>
      <c r="AQ713" s="44" t="s">
        <v>8588</v>
      </c>
      <c r="AR713" s="253" t="s">
        <v>4338</v>
      </c>
      <c r="AS713" s="44" t="s">
        <v>8589</v>
      </c>
      <c r="AT713" s="253" t="s">
        <v>5075</v>
      </c>
      <c r="AU713" s="44" t="s">
        <v>8590</v>
      </c>
      <c r="AV713" s="44" t="s">
        <v>1153</v>
      </c>
      <c r="AW713" s="44" t="s">
        <v>5230</v>
      </c>
      <c r="AX713" s="44" t="s">
        <v>1153</v>
      </c>
      <c r="AY713" s="44" t="s">
        <v>5230</v>
      </c>
      <c r="AZ713" s="345" t="s">
        <v>781</v>
      </c>
      <c r="BA713" s="336">
        <v>44767</v>
      </c>
      <c r="BB713" s="269" t="s">
        <v>903</v>
      </c>
      <c r="BC713" s="340"/>
      <c r="BD713" s="297"/>
      <c r="BE713" s="297"/>
      <c r="BF713" s="297"/>
      <c r="BG713" s="297"/>
      <c r="BH713" s="141" t="s">
        <v>956</v>
      </c>
      <c r="BI713" s="340"/>
      <c r="BJ713" s="340"/>
      <c r="BO713" s="253" t="s">
        <v>5295</v>
      </c>
      <c r="BP713" s="253" t="s">
        <v>5296</v>
      </c>
      <c r="BQ713" s="253" t="s">
        <v>5530</v>
      </c>
      <c r="BR713" s="253" t="s">
        <v>5531</v>
      </c>
    </row>
    <row r="714" spans="1:70" s="298" customFormat="1" ht="90" customHeight="1">
      <c r="A714" s="309" t="s">
        <v>3979</v>
      </c>
      <c r="B714" s="253" t="s">
        <v>3999</v>
      </c>
      <c r="C714" s="336">
        <v>44439</v>
      </c>
      <c r="D714" s="336" t="s">
        <v>4307</v>
      </c>
      <c r="E714" s="309" t="s">
        <v>1115</v>
      </c>
      <c r="F714" s="253" t="s">
        <v>8591</v>
      </c>
      <c r="G714" s="324" t="s">
        <v>9486</v>
      </c>
      <c r="H714" s="324" t="s">
        <v>3936</v>
      </c>
      <c r="I714" s="324" t="s">
        <v>9487</v>
      </c>
      <c r="J714" s="285" t="s">
        <v>3937</v>
      </c>
      <c r="K714" s="413">
        <v>212</v>
      </c>
      <c r="L714" s="831">
        <v>44531</v>
      </c>
      <c r="M714" s="831">
        <v>45015</v>
      </c>
      <c r="N714" s="275">
        <f t="shared" si="23"/>
        <v>18</v>
      </c>
      <c r="O714" s="446">
        <v>0</v>
      </c>
      <c r="P714" s="324" t="s">
        <v>44</v>
      </c>
      <c r="Q714" s="492"/>
      <c r="R714" s="418" t="s">
        <v>9515</v>
      </c>
      <c r="S714" s="387">
        <f t="shared" si="22"/>
        <v>373</v>
      </c>
      <c r="T714" s="327" t="s">
        <v>937</v>
      </c>
      <c r="U714" s="327" t="s">
        <v>937</v>
      </c>
      <c r="V714" s="327" t="s">
        <v>937</v>
      </c>
      <c r="W714" s="327" t="s">
        <v>937</v>
      </c>
      <c r="X714" s="327" t="s">
        <v>937</v>
      </c>
      <c r="Y714" s="327" t="s">
        <v>937</v>
      </c>
      <c r="Z714" s="327" t="s">
        <v>937</v>
      </c>
      <c r="AA714" s="327" t="s">
        <v>937</v>
      </c>
      <c r="AB714" s="327" t="s">
        <v>937</v>
      </c>
      <c r="AC714" s="327" t="s">
        <v>937</v>
      </c>
      <c r="AD714" s="327" t="s">
        <v>937</v>
      </c>
      <c r="AE714" s="327" t="s">
        <v>937</v>
      </c>
      <c r="AF714" s="327" t="s">
        <v>937</v>
      </c>
      <c r="AG714" s="327" t="s">
        <v>937</v>
      </c>
      <c r="AH714" s="327" t="s">
        <v>937</v>
      </c>
      <c r="AI714" s="327" t="s">
        <v>937</v>
      </c>
      <c r="AJ714" s="327" t="s">
        <v>937</v>
      </c>
      <c r="AK714" s="327" t="s">
        <v>937</v>
      </c>
      <c r="AL714" s="327" t="s">
        <v>937</v>
      </c>
      <c r="AM714" s="297" t="s">
        <v>1153</v>
      </c>
      <c r="AN714" s="297" t="s">
        <v>1153</v>
      </c>
      <c r="AO714" s="141" t="s">
        <v>8535</v>
      </c>
      <c r="AP714" s="141" t="s">
        <v>9399</v>
      </c>
      <c r="AQ714" s="44" t="s">
        <v>8592</v>
      </c>
      <c r="AR714" s="253" t="s">
        <v>9400</v>
      </c>
      <c r="AS714" s="44" t="s">
        <v>8593</v>
      </c>
      <c r="AT714" s="253" t="s">
        <v>5076</v>
      </c>
      <c r="AU714" s="44" t="s">
        <v>8594</v>
      </c>
      <c r="AV714" s="44" t="s">
        <v>8595</v>
      </c>
      <c r="AW714" s="44" t="s">
        <v>8596</v>
      </c>
      <c r="AX714" s="392" t="s">
        <v>6459</v>
      </c>
      <c r="AY714" s="418" t="s">
        <v>9518</v>
      </c>
      <c r="AZ714" s="269" t="s">
        <v>2588</v>
      </c>
      <c r="BA714" s="351">
        <v>44953</v>
      </c>
      <c r="BB714" s="269" t="s">
        <v>783</v>
      </c>
      <c r="BC714" s="340"/>
      <c r="BD714" s="297"/>
      <c r="BE714" s="297"/>
      <c r="BF714" s="297"/>
      <c r="BG714" s="297"/>
      <c r="BH714" s="141" t="s">
        <v>956</v>
      </c>
      <c r="BI714" s="340"/>
      <c r="BJ714" s="340"/>
      <c r="BO714" s="253" t="s">
        <v>6451</v>
      </c>
      <c r="BP714" s="327" t="s">
        <v>5532</v>
      </c>
      <c r="BQ714" s="253" t="s">
        <v>5533</v>
      </c>
      <c r="BR714" s="253" t="s">
        <v>5534</v>
      </c>
    </row>
    <row r="715" spans="1:70" s="298" customFormat="1" ht="90" hidden="1" customHeight="1">
      <c r="A715" s="309" t="s">
        <v>3980</v>
      </c>
      <c r="B715" s="253" t="s">
        <v>3999</v>
      </c>
      <c r="C715" s="336">
        <v>44439</v>
      </c>
      <c r="D715" s="336" t="s">
        <v>4307</v>
      </c>
      <c r="E715" s="309" t="s">
        <v>1115</v>
      </c>
      <c r="F715" s="253" t="s">
        <v>8591</v>
      </c>
      <c r="G715" s="253" t="s">
        <v>9488</v>
      </c>
      <c r="H715" s="253" t="s">
        <v>9489</v>
      </c>
      <c r="I715" s="253" t="s">
        <v>9490</v>
      </c>
      <c r="J715" s="271" t="s">
        <v>3938</v>
      </c>
      <c r="K715" s="355">
        <v>4</v>
      </c>
      <c r="L715" s="831">
        <v>44481</v>
      </c>
      <c r="M715" s="831">
        <v>44742</v>
      </c>
      <c r="N715" s="275">
        <f t="shared" si="23"/>
        <v>38</v>
      </c>
      <c r="O715" s="391">
        <v>4</v>
      </c>
      <c r="P715" s="271" t="s">
        <v>116</v>
      </c>
      <c r="Q715" s="294"/>
      <c r="R715" s="44" t="s">
        <v>8597</v>
      </c>
      <c r="S715" s="387">
        <f t="shared" si="22"/>
        <v>380</v>
      </c>
      <c r="T715" s="322" t="s">
        <v>937</v>
      </c>
      <c r="U715" s="322" t="s">
        <v>937</v>
      </c>
      <c r="V715" s="322" t="s">
        <v>937</v>
      </c>
      <c r="W715" s="322" t="s">
        <v>937</v>
      </c>
      <c r="X715" s="322" t="s">
        <v>937</v>
      </c>
      <c r="Y715" s="322" t="s">
        <v>937</v>
      </c>
      <c r="Z715" s="322" t="s">
        <v>937</v>
      </c>
      <c r="AA715" s="322" t="s">
        <v>937</v>
      </c>
      <c r="AB715" s="322" t="s">
        <v>937</v>
      </c>
      <c r="AC715" s="322" t="s">
        <v>937</v>
      </c>
      <c r="AD715" s="322" t="s">
        <v>937</v>
      </c>
      <c r="AE715" s="322" t="s">
        <v>937</v>
      </c>
      <c r="AF715" s="322" t="s">
        <v>937</v>
      </c>
      <c r="AG715" s="322" t="s">
        <v>937</v>
      </c>
      <c r="AH715" s="322" t="s">
        <v>937</v>
      </c>
      <c r="AI715" s="322" t="s">
        <v>937</v>
      </c>
      <c r="AJ715" s="322" t="s">
        <v>937</v>
      </c>
      <c r="AK715" s="322" t="s">
        <v>937</v>
      </c>
      <c r="AL715" s="297" t="s">
        <v>1153</v>
      </c>
      <c r="AM715" s="297" t="s">
        <v>1153</v>
      </c>
      <c r="AN715" s="297" t="s">
        <v>1153</v>
      </c>
      <c r="AO715" s="44" t="s">
        <v>8598</v>
      </c>
      <c r="AP715" s="141" t="s">
        <v>9401</v>
      </c>
      <c r="AQ715" s="44" t="s">
        <v>8599</v>
      </c>
      <c r="AR715" s="141" t="s">
        <v>8600</v>
      </c>
      <c r="AS715" s="44" t="s">
        <v>8601</v>
      </c>
      <c r="AT715" s="44" t="s">
        <v>9402</v>
      </c>
      <c r="AU715" s="44" t="s">
        <v>8602</v>
      </c>
      <c r="AV715" s="44" t="s">
        <v>1153</v>
      </c>
      <c r="AW715" s="44" t="s">
        <v>5230</v>
      </c>
      <c r="AX715" s="44" t="s">
        <v>1153</v>
      </c>
      <c r="AY715" s="44" t="s">
        <v>5230</v>
      </c>
      <c r="AZ715" s="345" t="s">
        <v>781</v>
      </c>
      <c r="BA715" s="351">
        <v>44761</v>
      </c>
      <c r="BB715" s="269" t="s">
        <v>903</v>
      </c>
      <c r="BC715" s="340"/>
      <c r="BD715" s="297"/>
      <c r="BE715" s="297"/>
      <c r="BF715" s="297"/>
      <c r="BG715" s="297"/>
      <c r="BH715" s="141" t="s">
        <v>956</v>
      </c>
      <c r="BI715" s="340"/>
      <c r="BJ715" s="340"/>
      <c r="BO715" s="253" t="s">
        <v>5295</v>
      </c>
      <c r="BP715" s="327" t="s">
        <v>5532</v>
      </c>
      <c r="BQ715" s="253" t="s">
        <v>5535</v>
      </c>
      <c r="BR715" s="253" t="s">
        <v>5534</v>
      </c>
    </row>
    <row r="716" spans="1:70" s="298" customFormat="1" ht="90" hidden="1" customHeight="1">
      <c r="A716" s="309" t="s">
        <v>3981</v>
      </c>
      <c r="B716" s="253" t="s">
        <v>3999</v>
      </c>
      <c r="C716" s="336">
        <v>44439</v>
      </c>
      <c r="D716" s="336" t="s">
        <v>4307</v>
      </c>
      <c r="E716" s="309" t="s">
        <v>1029</v>
      </c>
      <c r="F716" s="253" t="s">
        <v>8603</v>
      </c>
      <c r="G716" s="324" t="s">
        <v>9491</v>
      </c>
      <c r="H716" s="324" t="s">
        <v>3939</v>
      </c>
      <c r="I716" s="324" t="s">
        <v>3940</v>
      </c>
      <c r="J716" s="285" t="s">
        <v>3941</v>
      </c>
      <c r="K716" s="413">
        <v>1</v>
      </c>
      <c r="L716" s="831">
        <v>44607</v>
      </c>
      <c r="M716" s="831">
        <v>44834</v>
      </c>
      <c r="N716" s="275">
        <f t="shared" si="23"/>
        <v>33</v>
      </c>
      <c r="O716" s="391">
        <v>1</v>
      </c>
      <c r="P716" s="324" t="s">
        <v>44</v>
      </c>
      <c r="Q716" s="493"/>
      <c r="R716" s="44" t="s">
        <v>9462</v>
      </c>
      <c r="S716" s="387">
        <f t="shared" si="22"/>
        <v>313</v>
      </c>
      <c r="T716" s="327" t="s">
        <v>937</v>
      </c>
      <c r="U716" s="327" t="s">
        <v>937</v>
      </c>
      <c r="V716" s="327" t="s">
        <v>937</v>
      </c>
      <c r="W716" s="327" t="s">
        <v>937</v>
      </c>
      <c r="X716" s="327" t="s">
        <v>937</v>
      </c>
      <c r="Y716" s="327" t="s">
        <v>937</v>
      </c>
      <c r="Z716" s="327" t="s">
        <v>937</v>
      </c>
      <c r="AA716" s="327" t="s">
        <v>937</v>
      </c>
      <c r="AB716" s="327" t="s">
        <v>937</v>
      </c>
      <c r="AC716" s="327" t="s">
        <v>937</v>
      </c>
      <c r="AD716" s="327" t="s">
        <v>937</v>
      </c>
      <c r="AE716" s="327" t="s">
        <v>937</v>
      </c>
      <c r="AF716" s="327" t="s">
        <v>937</v>
      </c>
      <c r="AG716" s="327" t="s">
        <v>937</v>
      </c>
      <c r="AH716" s="327" t="s">
        <v>937</v>
      </c>
      <c r="AI716" s="327" t="s">
        <v>937</v>
      </c>
      <c r="AJ716" s="327" t="s">
        <v>937</v>
      </c>
      <c r="AK716" s="327" t="s">
        <v>937</v>
      </c>
      <c r="AL716" s="327" t="s">
        <v>937</v>
      </c>
      <c r="AM716" s="297" t="s">
        <v>1153</v>
      </c>
      <c r="AN716" s="297" t="s">
        <v>1153</v>
      </c>
      <c r="AO716" s="141" t="s">
        <v>8604</v>
      </c>
      <c r="AP716" s="44" t="s">
        <v>4266</v>
      </c>
      <c r="AQ716" s="44" t="s">
        <v>8605</v>
      </c>
      <c r="AR716" s="253" t="s">
        <v>9403</v>
      </c>
      <c r="AS716" s="44" t="s">
        <v>8606</v>
      </c>
      <c r="AT716" s="253" t="s">
        <v>5077</v>
      </c>
      <c r="AU716" s="44" t="s">
        <v>8607</v>
      </c>
      <c r="AV716" s="44" t="s">
        <v>9404</v>
      </c>
      <c r="AW716" s="44" t="s">
        <v>9466</v>
      </c>
      <c r="AX716" s="44" t="s">
        <v>937</v>
      </c>
      <c r="AY716" s="44" t="s">
        <v>5999</v>
      </c>
      <c r="AZ716" s="345" t="s">
        <v>781</v>
      </c>
      <c r="BA716" s="336">
        <v>44838</v>
      </c>
      <c r="BB716" s="269" t="s">
        <v>903</v>
      </c>
      <c r="BC716" s="340"/>
      <c r="BD716" s="297"/>
      <c r="BE716" s="297"/>
      <c r="BF716" s="297"/>
      <c r="BG716" s="297"/>
      <c r="BH716" s="141" t="s">
        <v>956</v>
      </c>
      <c r="BI716" s="340"/>
      <c r="BJ716" s="340"/>
      <c r="BO716" s="253" t="s">
        <v>5295</v>
      </c>
      <c r="BP716" s="253" t="s">
        <v>5520</v>
      </c>
      <c r="BQ716" s="253" t="s">
        <v>5536</v>
      </c>
      <c r="BR716" s="327"/>
    </row>
    <row r="717" spans="1:70" s="298" customFormat="1" ht="90" hidden="1" customHeight="1">
      <c r="A717" s="309" t="s">
        <v>3982</v>
      </c>
      <c r="B717" s="253" t="s">
        <v>3999</v>
      </c>
      <c r="C717" s="336">
        <v>44439</v>
      </c>
      <c r="D717" s="336" t="s">
        <v>4308</v>
      </c>
      <c r="E717" s="309" t="s">
        <v>1030</v>
      </c>
      <c r="F717" s="253" t="s">
        <v>8609</v>
      </c>
      <c r="G717" s="324" t="s">
        <v>3942</v>
      </c>
      <c r="H717" s="324" t="s">
        <v>3939</v>
      </c>
      <c r="I717" s="324" t="s">
        <v>3940</v>
      </c>
      <c r="J717" s="285" t="s">
        <v>3941</v>
      </c>
      <c r="K717" s="413">
        <v>1</v>
      </c>
      <c r="L717" s="831">
        <v>44607</v>
      </c>
      <c r="M717" s="831">
        <v>44834</v>
      </c>
      <c r="N717" s="275">
        <f t="shared" si="23"/>
        <v>33</v>
      </c>
      <c r="O717" s="391">
        <v>1</v>
      </c>
      <c r="P717" s="324" t="s">
        <v>44</v>
      </c>
      <c r="Q717" s="494"/>
      <c r="R717" s="44" t="s">
        <v>9462</v>
      </c>
      <c r="S717" s="387">
        <f t="shared" si="22"/>
        <v>313</v>
      </c>
      <c r="T717" s="327" t="s">
        <v>937</v>
      </c>
      <c r="U717" s="327" t="s">
        <v>937</v>
      </c>
      <c r="V717" s="327" t="s">
        <v>937</v>
      </c>
      <c r="W717" s="327" t="s">
        <v>937</v>
      </c>
      <c r="X717" s="327" t="s">
        <v>937</v>
      </c>
      <c r="Y717" s="327" t="s">
        <v>937</v>
      </c>
      <c r="Z717" s="327" t="s">
        <v>937</v>
      </c>
      <c r="AA717" s="327" t="s">
        <v>937</v>
      </c>
      <c r="AB717" s="327" t="s">
        <v>937</v>
      </c>
      <c r="AC717" s="327" t="s">
        <v>937</v>
      </c>
      <c r="AD717" s="327" t="s">
        <v>937</v>
      </c>
      <c r="AE717" s="327" t="s">
        <v>937</v>
      </c>
      <c r="AF717" s="327" t="s">
        <v>937</v>
      </c>
      <c r="AG717" s="327" t="s">
        <v>937</v>
      </c>
      <c r="AH717" s="327" t="s">
        <v>937</v>
      </c>
      <c r="AI717" s="327" t="s">
        <v>937</v>
      </c>
      <c r="AJ717" s="327" t="s">
        <v>937</v>
      </c>
      <c r="AK717" s="327" t="s">
        <v>937</v>
      </c>
      <c r="AL717" s="327" t="s">
        <v>937</v>
      </c>
      <c r="AM717" s="297" t="s">
        <v>1153</v>
      </c>
      <c r="AN717" s="297" t="s">
        <v>1153</v>
      </c>
      <c r="AO717" s="141" t="s">
        <v>8604</v>
      </c>
      <c r="AP717" s="44" t="s">
        <v>4266</v>
      </c>
      <c r="AQ717" s="44" t="s">
        <v>8610</v>
      </c>
      <c r="AR717" s="253" t="s">
        <v>9405</v>
      </c>
      <c r="AS717" s="44" t="s">
        <v>8606</v>
      </c>
      <c r="AT717" s="253" t="s">
        <v>5078</v>
      </c>
      <c r="AU717" s="44" t="s">
        <v>8607</v>
      </c>
      <c r="AV717" s="44" t="s">
        <v>9404</v>
      </c>
      <c r="AW717" s="44" t="s">
        <v>8608</v>
      </c>
      <c r="AX717" s="44" t="s">
        <v>937</v>
      </c>
      <c r="AY717" s="44" t="s">
        <v>5999</v>
      </c>
      <c r="AZ717" s="345" t="s">
        <v>781</v>
      </c>
      <c r="BA717" s="336">
        <v>44838</v>
      </c>
      <c r="BB717" s="269" t="s">
        <v>903</v>
      </c>
      <c r="BC717" s="340"/>
      <c r="BD717" s="297"/>
      <c r="BE717" s="297"/>
      <c r="BF717" s="297"/>
      <c r="BG717" s="297"/>
      <c r="BH717" s="141" t="s">
        <v>956</v>
      </c>
      <c r="BI717" s="340"/>
      <c r="BJ717" s="340"/>
      <c r="BO717" s="253" t="s">
        <v>5295</v>
      </c>
      <c r="BP717" s="253" t="s">
        <v>5520</v>
      </c>
      <c r="BQ717" s="253" t="s">
        <v>5537</v>
      </c>
      <c r="BR717" s="327"/>
    </row>
    <row r="718" spans="1:70" s="298" customFormat="1" ht="90" hidden="1" customHeight="1">
      <c r="A718" s="309" t="s">
        <v>3983</v>
      </c>
      <c r="B718" s="253" t="s">
        <v>3999</v>
      </c>
      <c r="C718" s="336">
        <v>44439</v>
      </c>
      <c r="D718" s="336" t="s">
        <v>4308</v>
      </c>
      <c r="E718" s="309" t="s">
        <v>1031</v>
      </c>
      <c r="F718" s="253" t="s">
        <v>8611</v>
      </c>
      <c r="G718" s="324" t="s">
        <v>3943</v>
      </c>
      <c r="H718" s="324" t="s">
        <v>3944</v>
      </c>
      <c r="I718" s="324" t="s">
        <v>4346</v>
      </c>
      <c r="J718" s="285" t="s">
        <v>3945</v>
      </c>
      <c r="K718" s="491">
        <v>1</v>
      </c>
      <c r="L718" s="831">
        <v>44849</v>
      </c>
      <c r="M718" s="831">
        <v>44972</v>
      </c>
      <c r="N718" s="275">
        <f t="shared" si="23"/>
        <v>18</v>
      </c>
      <c r="O718" s="430">
        <v>0.98</v>
      </c>
      <c r="P718" s="285" t="s">
        <v>44</v>
      </c>
      <c r="Q718" s="487"/>
      <c r="R718" s="44" t="s">
        <v>8612</v>
      </c>
      <c r="S718" s="387">
        <f t="shared" si="22"/>
        <v>369</v>
      </c>
      <c r="T718" s="327" t="s">
        <v>937</v>
      </c>
      <c r="U718" s="327" t="s">
        <v>937</v>
      </c>
      <c r="V718" s="327" t="s">
        <v>937</v>
      </c>
      <c r="W718" s="327" t="s">
        <v>937</v>
      </c>
      <c r="X718" s="327" t="s">
        <v>937</v>
      </c>
      <c r="Y718" s="327" t="s">
        <v>937</v>
      </c>
      <c r="Z718" s="327" t="s">
        <v>937</v>
      </c>
      <c r="AA718" s="327" t="s">
        <v>937</v>
      </c>
      <c r="AB718" s="327" t="s">
        <v>937</v>
      </c>
      <c r="AC718" s="327" t="s">
        <v>937</v>
      </c>
      <c r="AD718" s="327" t="s">
        <v>937</v>
      </c>
      <c r="AE718" s="327" t="s">
        <v>937</v>
      </c>
      <c r="AF718" s="327" t="s">
        <v>937</v>
      </c>
      <c r="AG718" s="327" t="s">
        <v>937</v>
      </c>
      <c r="AH718" s="327" t="s">
        <v>937</v>
      </c>
      <c r="AI718" s="327" t="s">
        <v>937</v>
      </c>
      <c r="AJ718" s="327" t="s">
        <v>937</v>
      </c>
      <c r="AK718" s="327" t="s">
        <v>937</v>
      </c>
      <c r="AL718" s="327" t="s">
        <v>937</v>
      </c>
      <c r="AM718" s="297" t="s">
        <v>1153</v>
      </c>
      <c r="AN718" s="297" t="s">
        <v>1153</v>
      </c>
      <c r="AO718" s="141" t="s">
        <v>8535</v>
      </c>
      <c r="AP718" s="141" t="s">
        <v>9406</v>
      </c>
      <c r="AQ718" s="44" t="s">
        <v>8613</v>
      </c>
      <c r="AR718" s="253" t="s">
        <v>9407</v>
      </c>
      <c r="AS718" s="44" t="s">
        <v>8614</v>
      </c>
      <c r="AT718" s="253" t="s">
        <v>5079</v>
      </c>
      <c r="AU718" s="44" t="s">
        <v>8615</v>
      </c>
      <c r="AV718" s="44" t="s">
        <v>1153</v>
      </c>
      <c r="AW718" s="44" t="s">
        <v>5230</v>
      </c>
      <c r="AX718" s="44" t="s">
        <v>1153</v>
      </c>
      <c r="AY718" s="44" t="s">
        <v>5230</v>
      </c>
      <c r="AZ718" s="345" t="s">
        <v>3069</v>
      </c>
      <c r="BA718" s="336">
        <v>44764</v>
      </c>
      <c r="BB718" s="269" t="s">
        <v>903</v>
      </c>
      <c r="BC718" s="340"/>
      <c r="BD718" s="297"/>
      <c r="BE718" s="297"/>
      <c r="BF718" s="297"/>
      <c r="BG718" s="297"/>
      <c r="BH718" s="141" t="s">
        <v>956</v>
      </c>
      <c r="BI718" s="340"/>
      <c r="BJ718" s="340"/>
      <c r="BO718" s="253" t="s">
        <v>5295</v>
      </c>
      <c r="BP718" s="253" t="s">
        <v>5296</v>
      </c>
      <c r="BQ718" s="253" t="s">
        <v>5538</v>
      </c>
      <c r="BR718" s="327"/>
    </row>
    <row r="719" spans="1:70" s="298" customFormat="1" ht="90" hidden="1" customHeight="1">
      <c r="A719" s="309" t="s">
        <v>3984</v>
      </c>
      <c r="B719" s="253" t="s">
        <v>3999</v>
      </c>
      <c r="C719" s="336">
        <v>44439</v>
      </c>
      <c r="D719" s="336" t="s">
        <v>4308</v>
      </c>
      <c r="E719" s="309" t="s">
        <v>1031</v>
      </c>
      <c r="F719" s="253" t="s">
        <v>8611</v>
      </c>
      <c r="G719" s="324" t="s">
        <v>3943</v>
      </c>
      <c r="H719" s="324" t="s">
        <v>5217</v>
      </c>
      <c r="I719" s="324" t="s">
        <v>5218</v>
      </c>
      <c r="J719" s="285" t="s">
        <v>1214</v>
      </c>
      <c r="K719" s="491">
        <v>1</v>
      </c>
      <c r="L719" s="831">
        <v>44608</v>
      </c>
      <c r="M719" s="831">
        <v>45107</v>
      </c>
      <c r="N719" s="275">
        <f t="shared" si="23"/>
        <v>20</v>
      </c>
      <c r="O719" s="430">
        <v>1</v>
      </c>
      <c r="P719" s="285" t="s">
        <v>44</v>
      </c>
      <c r="Q719" s="487" t="s">
        <v>626</v>
      </c>
      <c r="R719" s="44" t="s">
        <v>8616</v>
      </c>
      <c r="S719" s="387">
        <f t="shared" si="22"/>
        <v>275</v>
      </c>
      <c r="T719" s="327" t="s">
        <v>937</v>
      </c>
      <c r="U719" s="327" t="s">
        <v>937</v>
      </c>
      <c r="V719" s="327" t="s">
        <v>937</v>
      </c>
      <c r="W719" s="327" t="s">
        <v>937</v>
      </c>
      <c r="X719" s="327" t="s">
        <v>937</v>
      </c>
      <c r="Y719" s="327" t="s">
        <v>937</v>
      </c>
      <c r="Z719" s="327" t="s">
        <v>937</v>
      </c>
      <c r="AA719" s="327" t="s">
        <v>937</v>
      </c>
      <c r="AB719" s="327" t="s">
        <v>937</v>
      </c>
      <c r="AC719" s="327" t="s">
        <v>937</v>
      </c>
      <c r="AD719" s="327" t="s">
        <v>937</v>
      </c>
      <c r="AE719" s="327" t="s">
        <v>937</v>
      </c>
      <c r="AF719" s="327" t="s">
        <v>937</v>
      </c>
      <c r="AG719" s="327" t="s">
        <v>937</v>
      </c>
      <c r="AH719" s="327" t="s">
        <v>937</v>
      </c>
      <c r="AI719" s="327" t="s">
        <v>937</v>
      </c>
      <c r="AJ719" s="327" t="s">
        <v>937</v>
      </c>
      <c r="AK719" s="327" t="s">
        <v>937</v>
      </c>
      <c r="AL719" s="327" t="s">
        <v>937</v>
      </c>
      <c r="AM719" s="297" t="s">
        <v>1153</v>
      </c>
      <c r="AN719" s="297" t="s">
        <v>1153</v>
      </c>
      <c r="AO719" s="141" t="s">
        <v>8535</v>
      </c>
      <c r="AP719" s="141" t="s">
        <v>4267</v>
      </c>
      <c r="AQ719" s="44" t="s">
        <v>8617</v>
      </c>
      <c r="AR719" s="253" t="s">
        <v>4339</v>
      </c>
      <c r="AS719" s="44" t="s">
        <v>8618</v>
      </c>
      <c r="AT719" s="253" t="s">
        <v>9408</v>
      </c>
      <c r="AU719" s="44" t="s">
        <v>8619</v>
      </c>
      <c r="AV719" s="44" t="s">
        <v>1153</v>
      </c>
      <c r="AW719" s="44" t="s">
        <v>5230</v>
      </c>
      <c r="AX719" s="44" t="s">
        <v>1153</v>
      </c>
      <c r="AY719" s="44" t="s">
        <v>5230</v>
      </c>
      <c r="AZ719" s="345" t="s">
        <v>3069</v>
      </c>
      <c r="BA719" s="336">
        <v>44764</v>
      </c>
      <c r="BB719" s="269" t="s">
        <v>903</v>
      </c>
      <c r="BC719" s="340"/>
      <c r="BD719" s="297"/>
      <c r="BE719" s="297"/>
      <c r="BF719" s="297"/>
      <c r="BG719" s="297"/>
      <c r="BH719" s="141" t="s">
        <v>956</v>
      </c>
      <c r="BI719" s="340"/>
      <c r="BJ719" s="340"/>
      <c r="BO719" s="253" t="s">
        <v>5295</v>
      </c>
      <c r="BP719" s="253" t="s">
        <v>5520</v>
      </c>
      <c r="BQ719" s="253" t="s">
        <v>5539</v>
      </c>
      <c r="BR719" s="327"/>
    </row>
    <row r="720" spans="1:70" s="298" customFormat="1" ht="90" hidden="1" customHeight="1">
      <c r="A720" s="309" t="s">
        <v>3985</v>
      </c>
      <c r="B720" s="253" t="s">
        <v>3999</v>
      </c>
      <c r="C720" s="336">
        <v>44439</v>
      </c>
      <c r="D720" s="336" t="s">
        <v>4308</v>
      </c>
      <c r="E720" s="309" t="s">
        <v>1032</v>
      </c>
      <c r="F720" s="253" t="s">
        <v>8620</v>
      </c>
      <c r="G720" s="324" t="s">
        <v>9492</v>
      </c>
      <c r="H720" s="324" t="s">
        <v>3939</v>
      </c>
      <c r="I720" s="324" t="s">
        <v>3940</v>
      </c>
      <c r="J720" s="285" t="s">
        <v>3941</v>
      </c>
      <c r="K720" s="413">
        <v>1</v>
      </c>
      <c r="L720" s="831">
        <v>44607</v>
      </c>
      <c r="M720" s="831">
        <v>44834</v>
      </c>
      <c r="N720" s="275">
        <f t="shared" si="23"/>
        <v>33</v>
      </c>
      <c r="O720" s="391">
        <v>1</v>
      </c>
      <c r="P720" s="285" t="s">
        <v>44</v>
      </c>
      <c r="Q720" s="487"/>
      <c r="R720" s="44" t="s">
        <v>9462</v>
      </c>
      <c r="S720" s="387">
        <f t="shared" si="22"/>
        <v>313</v>
      </c>
      <c r="T720" s="327" t="s">
        <v>937</v>
      </c>
      <c r="U720" s="327" t="s">
        <v>937</v>
      </c>
      <c r="V720" s="327" t="s">
        <v>937</v>
      </c>
      <c r="W720" s="327" t="s">
        <v>937</v>
      </c>
      <c r="X720" s="327" t="s">
        <v>937</v>
      </c>
      <c r="Y720" s="327" t="s">
        <v>937</v>
      </c>
      <c r="Z720" s="327" t="s">
        <v>937</v>
      </c>
      <c r="AA720" s="327" t="s">
        <v>937</v>
      </c>
      <c r="AB720" s="327" t="s">
        <v>937</v>
      </c>
      <c r="AC720" s="327" t="s">
        <v>937</v>
      </c>
      <c r="AD720" s="327" t="s">
        <v>937</v>
      </c>
      <c r="AE720" s="327" t="s">
        <v>937</v>
      </c>
      <c r="AF720" s="327" t="s">
        <v>937</v>
      </c>
      <c r="AG720" s="327" t="s">
        <v>937</v>
      </c>
      <c r="AH720" s="327" t="s">
        <v>937</v>
      </c>
      <c r="AI720" s="327" t="s">
        <v>937</v>
      </c>
      <c r="AJ720" s="327" t="s">
        <v>937</v>
      </c>
      <c r="AK720" s="327" t="s">
        <v>937</v>
      </c>
      <c r="AL720" s="327" t="s">
        <v>937</v>
      </c>
      <c r="AM720" s="297" t="s">
        <v>1153</v>
      </c>
      <c r="AN720" s="297" t="s">
        <v>1153</v>
      </c>
      <c r="AO720" s="141" t="s">
        <v>8604</v>
      </c>
      <c r="AP720" s="44" t="s">
        <v>4266</v>
      </c>
      <c r="AQ720" s="44" t="s">
        <v>8610</v>
      </c>
      <c r="AR720" s="253" t="s">
        <v>9409</v>
      </c>
      <c r="AS720" s="44" t="s">
        <v>8606</v>
      </c>
      <c r="AT720" s="253" t="s">
        <v>5077</v>
      </c>
      <c r="AU720" s="44" t="s">
        <v>8621</v>
      </c>
      <c r="AV720" s="44" t="s">
        <v>9404</v>
      </c>
      <c r="AW720" s="44" t="s">
        <v>8608</v>
      </c>
      <c r="AX720" s="44" t="s">
        <v>937</v>
      </c>
      <c r="AY720" s="44" t="s">
        <v>5999</v>
      </c>
      <c r="AZ720" s="345" t="s">
        <v>781</v>
      </c>
      <c r="BA720" s="336">
        <v>44838</v>
      </c>
      <c r="BB720" s="269" t="s">
        <v>903</v>
      </c>
      <c r="BC720" s="340"/>
      <c r="BD720" s="297"/>
      <c r="BE720" s="297"/>
      <c r="BF720" s="297"/>
      <c r="BG720" s="297"/>
      <c r="BH720" s="141" t="s">
        <v>956</v>
      </c>
      <c r="BI720" s="340"/>
      <c r="BJ720" s="340"/>
      <c r="BO720" s="253" t="s">
        <v>5295</v>
      </c>
      <c r="BP720" s="253" t="s">
        <v>5520</v>
      </c>
      <c r="BQ720" s="253" t="s">
        <v>5540</v>
      </c>
      <c r="BR720" s="327"/>
    </row>
    <row r="721" spans="1:70" s="298" customFormat="1" ht="90" hidden="1" customHeight="1">
      <c r="A721" s="309" t="s">
        <v>3986</v>
      </c>
      <c r="B721" s="253" t="s">
        <v>3999</v>
      </c>
      <c r="C721" s="336">
        <v>44439</v>
      </c>
      <c r="D721" s="336" t="s">
        <v>4308</v>
      </c>
      <c r="E721" s="309" t="s">
        <v>1033</v>
      </c>
      <c r="F721" s="253" t="s">
        <v>8622</v>
      </c>
      <c r="G721" s="324" t="s">
        <v>3946</v>
      </c>
      <c r="H721" s="324" t="s">
        <v>3939</v>
      </c>
      <c r="I721" s="324" t="s">
        <v>3940</v>
      </c>
      <c r="J721" s="285" t="s">
        <v>3941</v>
      </c>
      <c r="K721" s="413">
        <v>1</v>
      </c>
      <c r="L721" s="831">
        <v>44607</v>
      </c>
      <c r="M721" s="831">
        <v>44834</v>
      </c>
      <c r="N721" s="275">
        <f t="shared" si="23"/>
        <v>33</v>
      </c>
      <c r="O721" s="391">
        <v>1</v>
      </c>
      <c r="P721" s="285" t="s">
        <v>44</v>
      </c>
      <c r="Q721" s="487"/>
      <c r="R721" s="44" t="s">
        <v>9462</v>
      </c>
      <c r="S721" s="387">
        <f t="shared" si="22"/>
        <v>313</v>
      </c>
      <c r="T721" s="327" t="s">
        <v>937</v>
      </c>
      <c r="U721" s="327" t="s">
        <v>937</v>
      </c>
      <c r="V721" s="327" t="s">
        <v>937</v>
      </c>
      <c r="W721" s="327" t="s">
        <v>937</v>
      </c>
      <c r="X721" s="327" t="s">
        <v>937</v>
      </c>
      <c r="Y721" s="327" t="s">
        <v>937</v>
      </c>
      <c r="Z721" s="327" t="s">
        <v>937</v>
      </c>
      <c r="AA721" s="327" t="s">
        <v>937</v>
      </c>
      <c r="AB721" s="327" t="s">
        <v>937</v>
      </c>
      <c r="AC721" s="327" t="s">
        <v>937</v>
      </c>
      <c r="AD721" s="327" t="s">
        <v>937</v>
      </c>
      <c r="AE721" s="327" t="s">
        <v>937</v>
      </c>
      <c r="AF721" s="327" t="s">
        <v>937</v>
      </c>
      <c r="AG721" s="327" t="s">
        <v>937</v>
      </c>
      <c r="AH721" s="327" t="s">
        <v>937</v>
      </c>
      <c r="AI721" s="327" t="s">
        <v>937</v>
      </c>
      <c r="AJ721" s="327" t="s">
        <v>937</v>
      </c>
      <c r="AK721" s="327" t="s">
        <v>937</v>
      </c>
      <c r="AL721" s="327" t="s">
        <v>937</v>
      </c>
      <c r="AM721" s="297" t="s">
        <v>1153</v>
      </c>
      <c r="AN721" s="297" t="s">
        <v>1153</v>
      </c>
      <c r="AO721" s="141" t="s">
        <v>8604</v>
      </c>
      <c r="AP721" s="44" t="s">
        <v>4266</v>
      </c>
      <c r="AQ721" s="44" t="s">
        <v>8610</v>
      </c>
      <c r="AR721" s="253" t="s">
        <v>9410</v>
      </c>
      <c r="AS721" s="44" t="s">
        <v>8606</v>
      </c>
      <c r="AT721" s="253" t="s">
        <v>5077</v>
      </c>
      <c r="AU721" s="44" t="s">
        <v>8621</v>
      </c>
      <c r="AV721" s="44" t="s">
        <v>9404</v>
      </c>
      <c r="AW721" s="44" t="s">
        <v>8608</v>
      </c>
      <c r="AX721" s="44" t="s">
        <v>937</v>
      </c>
      <c r="AY721" s="44" t="s">
        <v>5999</v>
      </c>
      <c r="AZ721" s="345" t="s">
        <v>781</v>
      </c>
      <c r="BA721" s="336">
        <v>44838</v>
      </c>
      <c r="BB721" s="269" t="s">
        <v>903</v>
      </c>
      <c r="BC721" s="340"/>
      <c r="BD721" s="297"/>
      <c r="BE721" s="297"/>
      <c r="BF721" s="297"/>
      <c r="BG721" s="297"/>
      <c r="BH721" s="141" t="s">
        <v>956</v>
      </c>
      <c r="BI721" s="340"/>
      <c r="BJ721" s="340"/>
      <c r="BO721" s="253" t="s">
        <v>5295</v>
      </c>
      <c r="BP721" s="253" t="s">
        <v>5520</v>
      </c>
      <c r="BQ721" s="253" t="s">
        <v>5541</v>
      </c>
      <c r="BR721" s="327"/>
    </row>
    <row r="722" spans="1:70" s="298" customFormat="1" ht="90" hidden="1" customHeight="1">
      <c r="A722" s="309" t="s">
        <v>3987</v>
      </c>
      <c r="B722" s="253" t="s">
        <v>3999</v>
      </c>
      <c r="C722" s="336">
        <v>44439</v>
      </c>
      <c r="D722" s="336" t="s">
        <v>4307</v>
      </c>
      <c r="E722" s="309" t="s">
        <v>1034</v>
      </c>
      <c r="F722" s="253" t="s">
        <v>8623</v>
      </c>
      <c r="G722" s="324" t="s">
        <v>5219</v>
      </c>
      <c r="H722" s="324" t="s">
        <v>4347</v>
      </c>
      <c r="I722" s="324" t="s">
        <v>3947</v>
      </c>
      <c r="J722" s="285" t="s">
        <v>3948</v>
      </c>
      <c r="K722" s="413">
        <v>1</v>
      </c>
      <c r="L722" s="831">
        <v>44531</v>
      </c>
      <c r="M722" s="831">
        <v>44681</v>
      </c>
      <c r="N722" s="275">
        <f t="shared" si="23"/>
        <v>22</v>
      </c>
      <c r="O722" s="391">
        <v>1</v>
      </c>
      <c r="P722" s="285" t="s">
        <v>44</v>
      </c>
      <c r="Q722" s="487"/>
      <c r="R722" s="44" t="s">
        <v>8624</v>
      </c>
      <c r="S722" s="387">
        <f t="shared" si="22"/>
        <v>291</v>
      </c>
      <c r="T722" s="327" t="s">
        <v>937</v>
      </c>
      <c r="U722" s="327" t="s">
        <v>937</v>
      </c>
      <c r="V722" s="327" t="s">
        <v>937</v>
      </c>
      <c r="W722" s="327" t="s">
        <v>937</v>
      </c>
      <c r="X722" s="327" t="s">
        <v>937</v>
      </c>
      <c r="Y722" s="327" t="s">
        <v>937</v>
      </c>
      <c r="Z722" s="327" t="s">
        <v>937</v>
      </c>
      <c r="AA722" s="327" t="s">
        <v>937</v>
      </c>
      <c r="AB722" s="327" t="s">
        <v>937</v>
      </c>
      <c r="AC722" s="327" t="s">
        <v>937</v>
      </c>
      <c r="AD722" s="327" t="s">
        <v>937</v>
      </c>
      <c r="AE722" s="327" t="s">
        <v>937</v>
      </c>
      <c r="AF722" s="327" t="s">
        <v>937</v>
      </c>
      <c r="AG722" s="327" t="s">
        <v>937</v>
      </c>
      <c r="AH722" s="327" t="s">
        <v>937</v>
      </c>
      <c r="AI722" s="327" t="s">
        <v>937</v>
      </c>
      <c r="AJ722" s="327" t="s">
        <v>937</v>
      </c>
      <c r="AK722" s="327" t="s">
        <v>937</v>
      </c>
      <c r="AL722" s="327" t="s">
        <v>937</v>
      </c>
      <c r="AM722" s="297" t="s">
        <v>1153</v>
      </c>
      <c r="AN722" s="297" t="s">
        <v>1153</v>
      </c>
      <c r="AO722" s="141" t="s">
        <v>8535</v>
      </c>
      <c r="AP722" s="141" t="s">
        <v>4268</v>
      </c>
      <c r="AQ722" s="44" t="s">
        <v>8625</v>
      </c>
      <c r="AR722" s="253" t="s">
        <v>4340</v>
      </c>
      <c r="AS722" s="273" t="s">
        <v>8626</v>
      </c>
      <c r="AT722" s="271" t="s">
        <v>5080</v>
      </c>
      <c r="AU722" s="44" t="s">
        <v>8627</v>
      </c>
      <c r="AV722" s="44" t="s">
        <v>1153</v>
      </c>
      <c r="AW722" s="44" t="s">
        <v>5230</v>
      </c>
      <c r="AX722" s="44" t="s">
        <v>1153</v>
      </c>
      <c r="AY722" s="44" t="s">
        <v>5230</v>
      </c>
      <c r="AZ722" s="345" t="s">
        <v>781</v>
      </c>
      <c r="BA722" s="336">
        <v>44754</v>
      </c>
      <c r="BB722" s="269" t="s">
        <v>903</v>
      </c>
      <c r="BC722" s="340"/>
      <c r="BD722" s="297"/>
      <c r="BE722" s="297"/>
      <c r="BF722" s="297"/>
      <c r="BG722" s="297"/>
      <c r="BH722" s="141" t="s">
        <v>956</v>
      </c>
      <c r="BI722" s="340"/>
      <c r="BJ722" s="340"/>
      <c r="BO722" s="253" t="s">
        <v>5295</v>
      </c>
      <c r="BP722" s="253" t="s">
        <v>5542</v>
      </c>
      <c r="BQ722" s="253" t="s">
        <v>5543</v>
      </c>
      <c r="BR722" s="327"/>
    </row>
    <row r="723" spans="1:70" s="298" customFormat="1" ht="90" customHeight="1">
      <c r="A723" s="309" t="s">
        <v>3988</v>
      </c>
      <c r="B723" s="253" t="s">
        <v>3999</v>
      </c>
      <c r="C723" s="336">
        <v>44439</v>
      </c>
      <c r="D723" s="336" t="s">
        <v>4402</v>
      </c>
      <c r="E723" s="309" t="s">
        <v>1035</v>
      </c>
      <c r="F723" s="253" t="s">
        <v>8628</v>
      </c>
      <c r="G723" s="324" t="s">
        <v>3949</v>
      </c>
      <c r="H723" s="324" t="s">
        <v>3909</v>
      </c>
      <c r="I723" s="324" t="s">
        <v>3909</v>
      </c>
      <c r="J723" s="285" t="s">
        <v>3910</v>
      </c>
      <c r="K723" s="413">
        <v>1</v>
      </c>
      <c r="L723" s="831">
        <v>44484</v>
      </c>
      <c r="M723" s="831">
        <v>44910</v>
      </c>
      <c r="N723" s="275">
        <f t="shared" si="23"/>
        <v>9</v>
      </c>
      <c r="O723" s="391">
        <v>1</v>
      </c>
      <c r="P723" s="285" t="s">
        <v>44</v>
      </c>
      <c r="Q723" s="487" t="s">
        <v>3960</v>
      </c>
      <c r="R723" s="44" t="s">
        <v>8783</v>
      </c>
      <c r="S723" s="387">
        <f t="shared" si="22"/>
        <v>361</v>
      </c>
      <c r="T723" s="327" t="s">
        <v>937</v>
      </c>
      <c r="U723" s="327" t="s">
        <v>937</v>
      </c>
      <c r="V723" s="327" t="s">
        <v>937</v>
      </c>
      <c r="W723" s="327" t="s">
        <v>937</v>
      </c>
      <c r="X723" s="327" t="s">
        <v>937</v>
      </c>
      <c r="Y723" s="327" t="s">
        <v>937</v>
      </c>
      <c r="Z723" s="327" t="s">
        <v>937</v>
      </c>
      <c r="AA723" s="327" t="s">
        <v>937</v>
      </c>
      <c r="AB723" s="327" t="s">
        <v>937</v>
      </c>
      <c r="AC723" s="327" t="s">
        <v>937</v>
      </c>
      <c r="AD723" s="327" t="s">
        <v>937</v>
      </c>
      <c r="AE723" s="327" t="s">
        <v>937</v>
      </c>
      <c r="AF723" s="327" t="s">
        <v>937</v>
      </c>
      <c r="AG723" s="327" t="s">
        <v>937</v>
      </c>
      <c r="AH723" s="327" t="s">
        <v>937</v>
      </c>
      <c r="AI723" s="327" t="s">
        <v>937</v>
      </c>
      <c r="AJ723" s="327" t="s">
        <v>937</v>
      </c>
      <c r="AK723" s="327" t="s">
        <v>937</v>
      </c>
      <c r="AL723" s="327" t="s">
        <v>937</v>
      </c>
      <c r="AM723" s="297" t="s">
        <v>1153</v>
      </c>
      <c r="AN723" s="297" t="s">
        <v>1153</v>
      </c>
      <c r="AO723" s="141" t="s">
        <v>8535</v>
      </c>
      <c r="AP723" s="141" t="s">
        <v>9382</v>
      </c>
      <c r="AQ723" s="44" t="s">
        <v>8579</v>
      </c>
      <c r="AR723" s="253" t="s">
        <v>4341</v>
      </c>
      <c r="AS723" s="334" t="s">
        <v>8539</v>
      </c>
      <c r="AT723" s="317" t="s">
        <v>5074</v>
      </c>
      <c r="AU723" s="334" t="s">
        <v>8629</v>
      </c>
      <c r="AV723" s="334" t="s">
        <v>9383</v>
      </c>
      <c r="AW723" s="334" t="s">
        <v>8551</v>
      </c>
      <c r="AX723" s="392" t="s">
        <v>9384</v>
      </c>
      <c r="AY723" s="334" t="s">
        <v>8786</v>
      </c>
      <c r="AZ723" s="269" t="s">
        <v>781</v>
      </c>
      <c r="BA723" s="336">
        <v>44946</v>
      </c>
      <c r="BB723" s="269" t="s">
        <v>903</v>
      </c>
      <c r="BC723" s="340"/>
      <c r="BD723" s="297"/>
      <c r="BE723" s="297"/>
      <c r="BF723" s="297"/>
      <c r="BG723" s="297"/>
      <c r="BH723" s="141" t="s">
        <v>956</v>
      </c>
      <c r="BI723" s="340"/>
      <c r="BJ723" s="340"/>
      <c r="BO723" s="253" t="s">
        <v>5295</v>
      </c>
      <c r="BP723" s="253" t="s">
        <v>5297</v>
      </c>
      <c r="BQ723" s="253" t="s">
        <v>5544</v>
      </c>
      <c r="BR723" s="253" t="s">
        <v>5545</v>
      </c>
    </row>
    <row r="724" spans="1:70" s="298" customFormat="1" ht="90" hidden="1" customHeight="1">
      <c r="A724" s="272" t="s">
        <v>3989</v>
      </c>
      <c r="B724" s="271" t="s">
        <v>3999</v>
      </c>
      <c r="C724" s="283">
        <v>44439</v>
      </c>
      <c r="D724" s="283" t="s">
        <v>4402</v>
      </c>
      <c r="E724" s="272" t="s">
        <v>1035</v>
      </c>
      <c r="F724" s="271" t="s">
        <v>8630</v>
      </c>
      <c r="G724" s="271" t="s">
        <v>9493</v>
      </c>
      <c r="H724" s="271" t="s">
        <v>3950</v>
      </c>
      <c r="I724" s="253" t="s">
        <v>4350</v>
      </c>
      <c r="J724" s="271" t="s">
        <v>9494</v>
      </c>
      <c r="K724" s="269">
        <v>2</v>
      </c>
      <c r="L724" s="831">
        <v>44499</v>
      </c>
      <c r="M724" s="831">
        <v>44530</v>
      </c>
      <c r="N724" s="275">
        <f t="shared" si="23"/>
        <v>5</v>
      </c>
      <c r="O724" s="391">
        <v>2</v>
      </c>
      <c r="P724" s="271" t="s">
        <v>626</v>
      </c>
      <c r="Q724" s="294" t="s">
        <v>3962</v>
      </c>
      <c r="R724" s="44" t="s">
        <v>8631</v>
      </c>
      <c r="S724" s="387">
        <f t="shared" si="22"/>
        <v>254</v>
      </c>
      <c r="T724" s="327"/>
      <c r="U724" s="327"/>
      <c r="V724" s="327"/>
      <c r="W724" s="327"/>
      <c r="X724" s="327"/>
      <c r="Y724" s="327"/>
      <c r="Z724" s="327"/>
      <c r="AA724" s="297"/>
      <c r="AB724" s="297"/>
      <c r="AC724" s="297"/>
      <c r="AD724" s="297"/>
      <c r="AE724" s="297"/>
      <c r="AF724" s="297"/>
      <c r="AG724" s="297"/>
      <c r="AH724" s="297"/>
      <c r="AI724" s="297"/>
      <c r="AJ724" s="297"/>
      <c r="AK724" s="297"/>
      <c r="AL724" s="297" t="s">
        <v>1153</v>
      </c>
      <c r="AM724" s="297" t="s">
        <v>1153</v>
      </c>
      <c r="AN724" s="297" t="s">
        <v>1153</v>
      </c>
      <c r="AO724" s="141" t="s">
        <v>8535</v>
      </c>
      <c r="AP724" s="280" t="s">
        <v>9411</v>
      </c>
      <c r="AQ724" s="44" t="s">
        <v>8632</v>
      </c>
      <c r="AR724" s="141" t="s">
        <v>4348</v>
      </c>
      <c r="AS724" s="44" t="s">
        <v>8633</v>
      </c>
      <c r="AT724" s="44" t="s">
        <v>1153</v>
      </c>
      <c r="AU724" s="44" t="s">
        <v>4921</v>
      </c>
      <c r="AV724" s="44" t="s">
        <v>1153</v>
      </c>
      <c r="AW724" s="44" t="s">
        <v>4921</v>
      </c>
      <c r="AX724" s="44" t="s">
        <v>1153</v>
      </c>
      <c r="AY724" s="44" t="s">
        <v>4921</v>
      </c>
      <c r="AZ724" s="345" t="s">
        <v>902</v>
      </c>
      <c r="BA724" s="336">
        <v>44657</v>
      </c>
      <c r="BB724" s="269" t="s">
        <v>903</v>
      </c>
      <c r="BC724" s="340"/>
      <c r="BD724" s="297"/>
      <c r="BE724" s="297"/>
      <c r="BF724" s="297"/>
      <c r="BG724" s="297"/>
      <c r="BH724" s="141" t="s">
        <v>956</v>
      </c>
      <c r="BI724" s="340"/>
      <c r="BJ724" s="340"/>
      <c r="BO724" s="253" t="s">
        <v>5295</v>
      </c>
      <c r="BP724" s="253" t="s">
        <v>5297</v>
      </c>
      <c r="BQ724" s="253" t="s">
        <v>5544</v>
      </c>
      <c r="BR724" s="253" t="s">
        <v>5545</v>
      </c>
    </row>
    <row r="725" spans="1:70" s="298" customFormat="1" ht="90" hidden="1" customHeight="1">
      <c r="A725" s="272" t="s">
        <v>3990</v>
      </c>
      <c r="B725" s="271" t="s">
        <v>3999</v>
      </c>
      <c r="C725" s="283">
        <v>44439</v>
      </c>
      <c r="D725" s="283" t="s">
        <v>4402</v>
      </c>
      <c r="E725" s="272" t="s">
        <v>1035</v>
      </c>
      <c r="F725" s="271" t="s">
        <v>8630</v>
      </c>
      <c r="G725" s="271" t="s">
        <v>9493</v>
      </c>
      <c r="H725" s="271" t="s">
        <v>3951</v>
      </c>
      <c r="I725" s="271" t="s">
        <v>3952</v>
      </c>
      <c r="J725" s="271" t="s">
        <v>3953</v>
      </c>
      <c r="K725" s="269">
        <v>2</v>
      </c>
      <c r="L725" s="831">
        <v>44531</v>
      </c>
      <c r="M725" s="831">
        <v>44550</v>
      </c>
      <c r="N725" s="275">
        <f t="shared" si="23"/>
        <v>3</v>
      </c>
      <c r="O725" s="391">
        <v>2</v>
      </c>
      <c r="P725" s="271" t="s">
        <v>626</v>
      </c>
      <c r="Q725" s="294" t="s">
        <v>3962</v>
      </c>
      <c r="R725" s="44" t="s">
        <v>8634</v>
      </c>
      <c r="S725" s="387">
        <f t="shared" si="22"/>
        <v>201</v>
      </c>
      <c r="T725" s="327"/>
      <c r="U725" s="327"/>
      <c r="V725" s="327"/>
      <c r="W725" s="327"/>
      <c r="X725" s="327"/>
      <c r="Y725" s="327"/>
      <c r="Z725" s="327"/>
      <c r="AA725" s="297"/>
      <c r="AB725" s="297"/>
      <c r="AC725" s="297"/>
      <c r="AD725" s="297"/>
      <c r="AE725" s="297"/>
      <c r="AF725" s="297"/>
      <c r="AG725" s="297"/>
      <c r="AH725" s="297"/>
      <c r="AI725" s="297"/>
      <c r="AJ725" s="297"/>
      <c r="AK725" s="297"/>
      <c r="AL725" s="297" t="s">
        <v>1153</v>
      </c>
      <c r="AM725" s="297" t="s">
        <v>1153</v>
      </c>
      <c r="AN725" s="297" t="s">
        <v>1153</v>
      </c>
      <c r="AO725" s="141" t="s">
        <v>8535</v>
      </c>
      <c r="AP725" s="280" t="s">
        <v>4287</v>
      </c>
      <c r="AQ725" s="44" t="s">
        <v>8635</v>
      </c>
      <c r="AR725" s="141" t="s">
        <v>9412</v>
      </c>
      <c r="AS725" s="44" t="s">
        <v>8636</v>
      </c>
      <c r="AT725" s="44" t="s">
        <v>1153</v>
      </c>
      <c r="AU725" s="44" t="s">
        <v>4921</v>
      </c>
      <c r="AV725" s="44" t="s">
        <v>1153</v>
      </c>
      <c r="AW725" s="44" t="s">
        <v>4921</v>
      </c>
      <c r="AX725" s="44" t="s">
        <v>1153</v>
      </c>
      <c r="AY725" s="44" t="s">
        <v>4921</v>
      </c>
      <c r="AZ725" s="345" t="s">
        <v>902</v>
      </c>
      <c r="BA725" s="336">
        <v>44657</v>
      </c>
      <c r="BB725" s="269" t="s">
        <v>903</v>
      </c>
      <c r="BC725" s="340"/>
      <c r="BD725" s="297"/>
      <c r="BE725" s="297"/>
      <c r="BF725" s="297"/>
      <c r="BG725" s="297"/>
      <c r="BH725" s="141" t="s">
        <v>956</v>
      </c>
      <c r="BI725" s="340"/>
      <c r="BJ725" s="340"/>
      <c r="BO725" s="253" t="s">
        <v>5295</v>
      </c>
      <c r="BP725" s="253" t="s">
        <v>5297</v>
      </c>
      <c r="BQ725" s="253" t="s">
        <v>5544</v>
      </c>
      <c r="BR725" s="253" t="s">
        <v>5545</v>
      </c>
    </row>
    <row r="726" spans="1:70" s="298" customFormat="1" ht="90" customHeight="1">
      <c r="A726" s="309" t="s">
        <v>3991</v>
      </c>
      <c r="B726" s="253" t="s">
        <v>3999</v>
      </c>
      <c r="C726" s="336">
        <v>44439</v>
      </c>
      <c r="D726" s="336" t="s">
        <v>4402</v>
      </c>
      <c r="E726" s="309" t="s">
        <v>1035</v>
      </c>
      <c r="F726" s="253" t="s">
        <v>8628</v>
      </c>
      <c r="G726" s="253" t="s">
        <v>9493</v>
      </c>
      <c r="H726" s="253" t="s">
        <v>3954</v>
      </c>
      <c r="I726" s="253" t="s">
        <v>3921</v>
      </c>
      <c r="J726" s="271" t="s">
        <v>3922</v>
      </c>
      <c r="K726" s="269">
        <v>1</v>
      </c>
      <c r="L726" s="831">
        <v>44470</v>
      </c>
      <c r="M726" s="831">
        <v>44865</v>
      </c>
      <c r="N726" s="275">
        <f t="shared" si="23"/>
        <v>5</v>
      </c>
      <c r="O726" s="391">
        <v>1</v>
      </c>
      <c r="P726" s="271" t="s">
        <v>2199</v>
      </c>
      <c r="Q726" s="294" t="s">
        <v>112</v>
      </c>
      <c r="R726" s="44" t="s">
        <v>9413</v>
      </c>
      <c r="S726" s="387">
        <f t="shared" si="22"/>
        <v>172</v>
      </c>
      <c r="T726" s="327" t="s">
        <v>937</v>
      </c>
      <c r="U726" s="327" t="s">
        <v>937</v>
      </c>
      <c r="V726" s="327" t="s">
        <v>937</v>
      </c>
      <c r="W726" s="327" t="s">
        <v>937</v>
      </c>
      <c r="X726" s="327" t="s">
        <v>937</v>
      </c>
      <c r="Y726" s="327" t="s">
        <v>937</v>
      </c>
      <c r="Z726" s="327" t="s">
        <v>937</v>
      </c>
      <c r="AA726" s="327" t="s">
        <v>937</v>
      </c>
      <c r="AB726" s="327" t="s">
        <v>937</v>
      </c>
      <c r="AC726" s="327" t="s">
        <v>937</v>
      </c>
      <c r="AD726" s="327" t="s">
        <v>937</v>
      </c>
      <c r="AE726" s="327" t="s">
        <v>937</v>
      </c>
      <c r="AF726" s="327" t="s">
        <v>937</v>
      </c>
      <c r="AG726" s="327" t="s">
        <v>937</v>
      </c>
      <c r="AH726" s="327" t="s">
        <v>937</v>
      </c>
      <c r="AI726" s="327" t="s">
        <v>937</v>
      </c>
      <c r="AJ726" s="327" t="s">
        <v>937</v>
      </c>
      <c r="AK726" s="327" t="s">
        <v>937</v>
      </c>
      <c r="AL726" s="297" t="s">
        <v>1153</v>
      </c>
      <c r="AM726" s="297" t="s">
        <v>1153</v>
      </c>
      <c r="AN726" s="297" t="s">
        <v>1153</v>
      </c>
      <c r="AO726" s="141" t="s">
        <v>8535</v>
      </c>
      <c r="AP726" s="280" t="s">
        <v>4206</v>
      </c>
      <c r="AQ726" s="44" t="s">
        <v>8565</v>
      </c>
      <c r="AR726" s="141" t="s">
        <v>9414</v>
      </c>
      <c r="AS726" s="44" t="s">
        <v>8637</v>
      </c>
      <c r="AT726" s="44" t="s">
        <v>9415</v>
      </c>
      <c r="AU726" s="44" t="s">
        <v>8638</v>
      </c>
      <c r="AV726" s="44" t="s">
        <v>5603</v>
      </c>
      <c r="AW726" s="44" t="s">
        <v>8639</v>
      </c>
      <c r="AX726" s="44" t="s">
        <v>9416</v>
      </c>
      <c r="AY726" s="44" t="s">
        <v>8811</v>
      </c>
      <c r="AZ726" s="269" t="s">
        <v>781</v>
      </c>
      <c r="BA726" s="336">
        <v>44949</v>
      </c>
      <c r="BB726" s="269" t="s">
        <v>903</v>
      </c>
      <c r="BC726" s="340"/>
      <c r="BD726" s="297"/>
      <c r="BE726" s="297"/>
      <c r="BF726" s="297"/>
      <c r="BG726" s="297"/>
      <c r="BH726" s="141" t="s">
        <v>956</v>
      </c>
      <c r="BI726" s="340"/>
      <c r="BJ726" s="340"/>
      <c r="BO726" s="253" t="s">
        <v>5295</v>
      </c>
      <c r="BP726" s="253" t="s">
        <v>5297</v>
      </c>
      <c r="BQ726" s="253" t="s">
        <v>5544</v>
      </c>
      <c r="BR726" s="253" t="s">
        <v>5545</v>
      </c>
    </row>
    <row r="727" spans="1:70" s="298" customFormat="1" ht="90" hidden="1" customHeight="1">
      <c r="A727" s="272" t="s">
        <v>3992</v>
      </c>
      <c r="B727" s="271" t="s">
        <v>3999</v>
      </c>
      <c r="C727" s="283">
        <v>44439</v>
      </c>
      <c r="D727" s="283" t="s">
        <v>4402</v>
      </c>
      <c r="E727" s="272" t="s">
        <v>1035</v>
      </c>
      <c r="F727" s="271" t="s">
        <v>8630</v>
      </c>
      <c r="G727" s="271" t="s">
        <v>9493</v>
      </c>
      <c r="H727" s="271" t="s">
        <v>3923</v>
      </c>
      <c r="I727" s="271" t="s">
        <v>3955</v>
      </c>
      <c r="J727" s="271" t="s">
        <v>3925</v>
      </c>
      <c r="K727" s="269">
        <v>1</v>
      </c>
      <c r="L727" s="831">
        <v>44470</v>
      </c>
      <c r="M727" s="831">
        <v>44804</v>
      </c>
      <c r="N727" s="275">
        <f t="shared" si="23"/>
        <v>48</v>
      </c>
      <c r="O727" s="412">
        <v>0</v>
      </c>
      <c r="P727" s="271" t="s">
        <v>2199</v>
      </c>
      <c r="Q727" s="294" t="s">
        <v>112</v>
      </c>
      <c r="R727" s="44" t="s">
        <v>8640</v>
      </c>
      <c r="S727" s="387">
        <f t="shared" si="22"/>
        <v>179</v>
      </c>
      <c r="T727" s="327" t="s">
        <v>937</v>
      </c>
      <c r="U727" s="327" t="s">
        <v>937</v>
      </c>
      <c r="V727" s="327" t="s">
        <v>937</v>
      </c>
      <c r="W727" s="327" t="s">
        <v>937</v>
      </c>
      <c r="X727" s="327" t="s">
        <v>937</v>
      </c>
      <c r="Y727" s="327" t="s">
        <v>937</v>
      </c>
      <c r="Z727" s="327" t="s">
        <v>937</v>
      </c>
      <c r="AA727" s="327" t="s">
        <v>937</v>
      </c>
      <c r="AB727" s="327" t="s">
        <v>937</v>
      </c>
      <c r="AC727" s="327" t="s">
        <v>937</v>
      </c>
      <c r="AD727" s="327" t="s">
        <v>937</v>
      </c>
      <c r="AE727" s="327" t="s">
        <v>937</v>
      </c>
      <c r="AF727" s="327" t="s">
        <v>937</v>
      </c>
      <c r="AG727" s="327" t="s">
        <v>937</v>
      </c>
      <c r="AH727" s="327" t="s">
        <v>937</v>
      </c>
      <c r="AI727" s="327" t="s">
        <v>937</v>
      </c>
      <c r="AJ727" s="327" t="s">
        <v>937</v>
      </c>
      <c r="AK727" s="327" t="s">
        <v>937</v>
      </c>
      <c r="AL727" s="297" t="s">
        <v>1153</v>
      </c>
      <c r="AM727" s="297" t="s">
        <v>1153</v>
      </c>
      <c r="AN727" s="297" t="s">
        <v>1153</v>
      </c>
      <c r="AO727" s="141" t="s">
        <v>8535</v>
      </c>
      <c r="AP727" s="280" t="s">
        <v>4207</v>
      </c>
      <c r="AQ727" s="44" t="s">
        <v>8565</v>
      </c>
      <c r="AR727" s="141" t="s">
        <v>9417</v>
      </c>
      <c r="AS727" s="44" t="s">
        <v>8566</v>
      </c>
      <c r="AT727" s="329" t="s">
        <v>1153</v>
      </c>
      <c r="AU727" s="329" t="s">
        <v>4922</v>
      </c>
      <c r="AV727" s="329" t="s">
        <v>1153</v>
      </c>
      <c r="AW727" s="329" t="s">
        <v>4922</v>
      </c>
      <c r="AX727" s="329" t="s">
        <v>1153</v>
      </c>
      <c r="AY727" s="329" t="s">
        <v>4922</v>
      </c>
      <c r="AZ727" s="345" t="s">
        <v>1330</v>
      </c>
      <c r="BA727" s="336">
        <v>44677</v>
      </c>
      <c r="BB727" s="269" t="s">
        <v>1810</v>
      </c>
      <c r="BC727" s="336">
        <v>44677</v>
      </c>
      <c r="BD727" s="301" t="s">
        <v>4380</v>
      </c>
      <c r="BE727" s="141" t="s">
        <v>9161</v>
      </c>
      <c r="BF727" s="332" t="s">
        <v>1153</v>
      </c>
      <c r="BG727" s="332" t="s">
        <v>1153</v>
      </c>
      <c r="BH727" s="280" t="s">
        <v>4388</v>
      </c>
      <c r="BI727" s="340" t="s">
        <v>1153</v>
      </c>
      <c r="BJ727" s="340" t="s">
        <v>3992</v>
      </c>
      <c r="BO727" s="253" t="s">
        <v>5295</v>
      </c>
      <c r="BP727" s="253" t="s">
        <v>5297</v>
      </c>
      <c r="BQ727" s="253" t="s">
        <v>5544</v>
      </c>
      <c r="BR727" s="253" t="s">
        <v>5545</v>
      </c>
    </row>
    <row r="728" spans="1:70" s="298" customFormat="1" ht="90" customHeight="1">
      <c r="A728" s="309" t="s">
        <v>3992</v>
      </c>
      <c r="B728" s="253" t="s">
        <v>3999</v>
      </c>
      <c r="C728" s="336">
        <v>44439</v>
      </c>
      <c r="D728" s="336" t="s">
        <v>4402</v>
      </c>
      <c r="E728" s="309" t="s">
        <v>1035</v>
      </c>
      <c r="F728" s="253" t="s">
        <v>8628</v>
      </c>
      <c r="G728" s="253" t="s">
        <v>9493</v>
      </c>
      <c r="H728" s="253" t="s">
        <v>3923</v>
      </c>
      <c r="I728" s="253" t="s">
        <v>3955</v>
      </c>
      <c r="J728" s="271" t="s">
        <v>3925</v>
      </c>
      <c r="K728" s="269">
        <v>1</v>
      </c>
      <c r="L728" s="831">
        <v>44470</v>
      </c>
      <c r="M728" s="836">
        <v>44926</v>
      </c>
      <c r="N728" s="275">
        <f t="shared" si="23"/>
        <v>14</v>
      </c>
      <c r="O728" s="391">
        <v>1</v>
      </c>
      <c r="P728" s="271" t="s">
        <v>2199</v>
      </c>
      <c r="Q728" s="294" t="s">
        <v>112</v>
      </c>
      <c r="R728" s="44" t="s">
        <v>8809</v>
      </c>
      <c r="S728" s="387">
        <f t="shared" si="22"/>
        <v>172</v>
      </c>
      <c r="T728" s="327" t="s">
        <v>937</v>
      </c>
      <c r="U728" s="327" t="s">
        <v>937</v>
      </c>
      <c r="V728" s="327" t="s">
        <v>937</v>
      </c>
      <c r="W728" s="327" t="s">
        <v>937</v>
      </c>
      <c r="X728" s="327" t="s">
        <v>937</v>
      </c>
      <c r="Y728" s="327" t="s">
        <v>937</v>
      </c>
      <c r="Z728" s="327" t="s">
        <v>937</v>
      </c>
      <c r="AA728" s="327" t="s">
        <v>937</v>
      </c>
      <c r="AB728" s="327" t="s">
        <v>937</v>
      </c>
      <c r="AC728" s="327" t="s">
        <v>937</v>
      </c>
      <c r="AD728" s="327" t="s">
        <v>937</v>
      </c>
      <c r="AE728" s="327" t="s">
        <v>937</v>
      </c>
      <c r="AF728" s="327" t="s">
        <v>937</v>
      </c>
      <c r="AG728" s="327" t="s">
        <v>937</v>
      </c>
      <c r="AH728" s="327" t="s">
        <v>937</v>
      </c>
      <c r="AI728" s="327" t="s">
        <v>937</v>
      </c>
      <c r="AJ728" s="327" t="s">
        <v>937</v>
      </c>
      <c r="AK728" s="327" t="s">
        <v>937</v>
      </c>
      <c r="AL728" s="297" t="s">
        <v>1153</v>
      </c>
      <c r="AM728" s="297" t="s">
        <v>1153</v>
      </c>
      <c r="AN728" s="297" t="s">
        <v>1153</v>
      </c>
      <c r="AO728" s="141" t="s">
        <v>8535</v>
      </c>
      <c r="AP728" s="280" t="s">
        <v>4207</v>
      </c>
      <c r="AQ728" s="44" t="s">
        <v>8565</v>
      </c>
      <c r="AR728" s="141" t="s">
        <v>9417</v>
      </c>
      <c r="AS728" s="44" t="s">
        <v>8568</v>
      </c>
      <c r="AT728" s="44" t="s">
        <v>9391</v>
      </c>
      <c r="AU728" s="329" t="s">
        <v>8641</v>
      </c>
      <c r="AV728" s="329" t="s">
        <v>5604</v>
      </c>
      <c r="AW728" s="44" t="s">
        <v>8570</v>
      </c>
      <c r="AX728" s="2" t="s">
        <v>8808</v>
      </c>
      <c r="AY728" s="2" t="s">
        <v>9517</v>
      </c>
      <c r="AZ728" s="269" t="s">
        <v>781</v>
      </c>
      <c r="BA728" s="512">
        <v>44944</v>
      </c>
      <c r="BB728" s="269" t="s">
        <v>903</v>
      </c>
      <c r="BC728" s="340"/>
      <c r="BD728" s="297"/>
      <c r="BE728" s="297"/>
      <c r="BF728" s="297"/>
      <c r="BG728" s="297"/>
      <c r="BH728" s="141" t="s">
        <v>956</v>
      </c>
      <c r="BI728" s="340"/>
      <c r="BJ728" s="340"/>
      <c r="BO728" s="253" t="s">
        <v>5295</v>
      </c>
      <c r="BP728" s="253" t="s">
        <v>5297</v>
      </c>
      <c r="BQ728" s="253" t="s">
        <v>5544</v>
      </c>
      <c r="BR728" s="253" t="s">
        <v>5545</v>
      </c>
    </row>
    <row r="729" spans="1:70" s="298" customFormat="1" ht="90" customHeight="1">
      <c r="A729" s="309" t="s">
        <v>3993</v>
      </c>
      <c r="B729" s="253" t="s">
        <v>3999</v>
      </c>
      <c r="C729" s="336">
        <v>44439</v>
      </c>
      <c r="D729" s="336" t="s">
        <v>4308</v>
      </c>
      <c r="E729" s="309" t="s">
        <v>1036</v>
      </c>
      <c r="F729" s="253" t="s">
        <v>8642</v>
      </c>
      <c r="G729" s="324" t="s">
        <v>3956</v>
      </c>
      <c r="H729" s="324" t="s">
        <v>3909</v>
      </c>
      <c r="I729" s="324" t="s">
        <v>3909</v>
      </c>
      <c r="J729" s="285" t="s">
        <v>3910</v>
      </c>
      <c r="K729" s="413">
        <v>1</v>
      </c>
      <c r="L729" s="831">
        <v>44484</v>
      </c>
      <c r="M729" s="831">
        <v>44910</v>
      </c>
      <c r="N729" s="275">
        <f t="shared" si="23"/>
        <v>9</v>
      </c>
      <c r="O729" s="391">
        <v>1</v>
      </c>
      <c r="P729" s="285" t="s">
        <v>44</v>
      </c>
      <c r="Q729" s="487" t="s">
        <v>3960</v>
      </c>
      <c r="R729" s="44" t="s">
        <v>8783</v>
      </c>
      <c r="S729" s="387">
        <f t="shared" si="22"/>
        <v>361</v>
      </c>
      <c r="T729" s="327" t="s">
        <v>937</v>
      </c>
      <c r="U729" s="327" t="s">
        <v>937</v>
      </c>
      <c r="V729" s="327" t="s">
        <v>937</v>
      </c>
      <c r="W729" s="327" t="s">
        <v>937</v>
      </c>
      <c r="X729" s="327" t="s">
        <v>937</v>
      </c>
      <c r="Y729" s="327" t="s">
        <v>937</v>
      </c>
      <c r="Z729" s="327" t="s">
        <v>937</v>
      </c>
      <c r="AA729" s="327" t="s">
        <v>937</v>
      </c>
      <c r="AB729" s="327" t="s">
        <v>937</v>
      </c>
      <c r="AC729" s="327" t="s">
        <v>937</v>
      </c>
      <c r="AD729" s="327" t="s">
        <v>937</v>
      </c>
      <c r="AE729" s="327" t="s">
        <v>937</v>
      </c>
      <c r="AF729" s="327" t="s">
        <v>937</v>
      </c>
      <c r="AG729" s="327" t="s">
        <v>937</v>
      </c>
      <c r="AH729" s="327" t="s">
        <v>937</v>
      </c>
      <c r="AI729" s="327" t="s">
        <v>937</v>
      </c>
      <c r="AJ729" s="327" t="s">
        <v>937</v>
      </c>
      <c r="AK729" s="327" t="s">
        <v>937</v>
      </c>
      <c r="AL729" s="327" t="s">
        <v>937</v>
      </c>
      <c r="AM729" s="297" t="s">
        <v>1153</v>
      </c>
      <c r="AN729" s="297" t="s">
        <v>1153</v>
      </c>
      <c r="AO729" s="141" t="s">
        <v>8535</v>
      </c>
      <c r="AP729" s="141" t="s">
        <v>9382</v>
      </c>
      <c r="AQ729" s="44" t="s">
        <v>8579</v>
      </c>
      <c r="AR729" s="253" t="s">
        <v>4342</v>
      </c>
      <c r="AS729" s="334" t="s">
        <v>8539</v>
      </c>
      <c r="AT729" s="317" t="s">
        <v>5074</v>
      </c>
      <c r="AU729" s="334" t="s">
        <v>8629</v>
      </c>
      <c r="AV729" s="334" t="s">
        <v>9383</v>
      </c>
      <c r="AW729" s="334" t="s">
        <v>8551</v>
      </c>
      <c r="AX729" s="392" t="s">
        <v>9384</v>
      </c>
      <c r="AY729" s="334" t="s">
        <v>8786</v>
      </c>
      <c r="AZ729" s="269" t="s">
        <v>781</v>
      </c>
      <c r="BA729" s="336">
        <v>44946</v>
      </c>
      <c r="BB729" s="269" t="s">
        <v>903</v>
      </c>
      <c r="BC729" s="340"/>
      <c r="BD729" s="297"/>
      <c r="BE729" s="297"/>
      <c r="BF729" s="297"/>
      <c r="BG729" s="297"/>
      <c r="BH729" s="141" t="s">
        <v>956</v>
      </c>
      <c r="BI729" s="340"/>
      <c r="BJ729" s="340"/>
      <c r="BO729" s="253" t="s">
        <v>5440</v>
      </c>
      <c r="BP729" s="253" t="s">
        <v>5546</v>
      </c>
      <c r="BQ729" s="253" t="s">
        <v>5547</v>
      </c>
      <c r="BR729" s="253" t="s">
        <v>5548</v>
      </c>
    </row>
    <row r="730" spans="1:70" s="298" customFormat="1" ht="90" hidden="1" customHeight="1">
      <c r="A730" s="272" t="s">
        <v>3994</v>
      </c>
      <c r="B730" s="271" t="s">
        <v>3999</v>
      </c>
      <c r="C730" s="283">
        <v>44439</v>
      </c>
      <c r="D730" s="283" t="s">
        <v>4307</v>
      </c>
      <c r="E730" s="272" t="s">
        <v>1061</v>
      </c>
      <c r="F730" s="271" t="s">
        <v>8643</v>
      </c>
      <c r="G730" s="285" t="s">
        <v>9481</v>
      </c>
      <c r="H730" s="285" t="s">
        <v>3913</v>
      </c>
      <c r="I730" s="285" t="s">
        <v>3914</v>
      </c>
      <c r="J730" s="285" t="s">
        <v>3915</v>
      </c>
      <c r="K730" s="413">
        <v>1</v>
      </c>
      <c r="L730" s="831">
        <v>44481</v>
      </c>
      <c r="M730" s="831">
        <v>44561</v>
      </c>
      <c r="N730" s="275">
        <f t="shared" si="23"/>
        <v>12</v>
      </c>
      <c r="O730" s="391">
        <v>1</v>
      </c>
      <c r="P730" s="271" t="s">
        <v>60</v>
      </c>
      <c r="Q730" s="294"/>
      <c r="R730" s="44" t="s">
        <v>8545</v>
      </c>
      <c r="S730" s="387">
        <f t="shared" si="22"/>
        <v>286</v>
      </c>
      <c r="T730" s="327"/>
      <c r="U730" s="327"/>
      <c r="V730" s="327"/>
      <c r="W730" s="327"/>
      <c r="X730" s="327"/>
      <c r="Y730" s="327"/>
      <c r="Z730" s="327"/>
      <c r="AA730" s="297"/>
      <c r="AB730" s="297"/>
      <c r="AC730" s="297"/>
      <c r="AD730" s="297"/>
      <c r="AE730" s="297"/>
      <c r="AF730" s="297"/>
      <c r="AG730" s="297"/>
      <c r="AH730" s="297"/>
      <c r="AI730" s="297"/>
      <c r="AJ730" s="297"/>
      <c r="AK730" s="297"/>
      <c r="AL730" s="297" t="s">
        <v>1153</v>
      </c>
      <c r="AM730" s="297" t="s">
        <v>1153</v>
      </c>
      <c r="AN730" s="297" t="s">
        <v>1153</v>
      </c>
      <c r="AO730" s="44" t="s">
        <v>8598</v>
      </c>
      <c r="AP730" s="44" t="s">
        <v>4215</v>
      </c>
      <c r="AQ730" s="44" t="s">
        <v>8546</v>
      </c>
      <c r="AR730" s="44" t="s">
        <v>1153</v>
      </c>
      <c r="AS730" s="44" t="s">
        <v>4297</v>
      </c>
      <c r="AT730" s="44" t="s">
        <v>1153</v>
      </c>
      <c r="AU730" s="44" t="s">
        <v>4297</v>
      </c>
      <c r="AV730" s="44" t="s">
        <v>1153</v>
      </c>
      <c r="AW730" s="44" t="s">
        <v>4297</v>
      </c>
      <c r="AX730" s="44" t="s">
        <v>1153</v>
      </c>
      <c r="AY730" s="44" t="s">
        <v>4297</v>
      </c>
      <c r="AZ730" s="345" t="s">
        <v>781</v>
      </c>
      <c r="BA730" s="336">
        <v>44574</v>
      </c>
      <c r="BB730" s="269" t="s">
        <v>903</v>
      </c>
      <c r="BC730" s="340"/>
      <c r="BD730" s="297"/>
      <c r="BE730" s="297"/>
      <c r="BF730" s="297"/>
      <c r="BG730" s="297"/>
      <c r="BH730" s="141" t="s">
        <v>956</v>
      </c>
      <c r="BI730" s="340"/>
      <c r="BJ730" s="340"/>
      <c r="BO730" s="253" t="s">
        <v>5295</v>
      </c>
      <c r="BP730" s="253" t="s">
        <v>5520</v>
      </c>
      <c r="BQ730" s="327"/>
      <c r="BR730" s="327"/>
    </row>
    <row r="731" spans="1:70" s="298" customFormat="1" ht="90" hidden="1" customHeight="1">
      <c r="A731" s="272" t="s">
        <v>3995</v>
      </c>
      <c r="B731" s="271" t="s">
        <v>3999</v>
      </c>
      <c r="C731" s="283">
        <v>44439</v>
      </c>
      <c r="D731" s="283" t="s">
        <v>4307</v>
      </c>
      <c r="E731" s="272" t="s">
        <v>1061</v>
      </c>
      <c r="F731" s="271" t="s">
        <v>8643</v>
      </c>
      <c r="G731" s="285" t="s">
        <v>9481</v>
      </c>
      <c r="H731" s="285" t="s">
        <v>3913</v>
      </c>
      <c r="I731" s="253" t="s">
        <v>4349</v>
      </c>
      <c r="J731" s="271" t="s">
        <v>1246</v>
      </c>
      <c r="K731" s="269">
        <v>1</v>
      </c>
      <c r="L731" s="831">
        <v>44481</v>
      </c>
      <c r="M731" s="831">
        <v>44651</v>
      </c>
      <c r="N731" s="275">
        <f t="shared" si="23"/>
        <v>25</v>
      </c>
      <c r="O731" s="391">
        <v>1</v>
      </c>
      <c r="P731" s="271" t="s">
        <v>60</v>
      </c>
      <c r="Q731" s="487" t="s">
        <v>3961</v>
      </c>
      <c r="R731" s="44" t="s">
        <v>8547</v>
      </c>
      <c r="S731" s="387">
        <f t="shared" si="22"/>
        <v>262</v>
      </c>
      <c r="T731" s="327"/>
      <c r="U731" s="327"/>
      <c r="V731" s="327"/>
      <c r="W731" s="327"/>
      <c r="X731" s="327"/>
      <c r="Y731" s="327"/>
      <c r="Z731" s="327"/>
      <c r="AA731" s="297"/>
      <c r="AB731" s="297"/>
      <c r="AC731" s="297"/>
      <c r="AD731" s="297"/>
      <c r="AE731" s="297"/>
      <c r="AF731" s="297"/>
      <c r="AG731" s="297"/>
      <c r="AH731" s="297"/>
      <c r="AI731" s="297"/>
      <c r="AJ731" s="297"/>
      <c r="AK731" s="297"/>
      <c r="AL731" s="297" t="s">
        <v>1153</v>
      </c>
      <c r="AM731" s="297" t="s">
        <v>1153</v>
      </c>
      <c r="AN731" s="297" t="s">
        <v>1153</v>
      </c>
      <c r="AO731" s="44" t="s">
        <v>8598</v>
      </c>
      <c r="AP731" s="44" t="s">
        <v>9385</v>
      </c>
      <c r="AQ731" s="44" t="s">
        <v>8548</v>
      </c>
      <c r="AR731" s="141" t="s">
        <v>4325</v>
      </c>
      <c r="AS731" s="141" t="s">
        <v>8549</v>
      </c>
      <c r="AT731" s="44" t="s">
        <v>1153</v>
      </c>
      <c r="AU731" s="44" t="s">
        <v>4921</v>
      </c>
      <c r="AV731" s="44" t="s">
        <v>1153</v>
      </c>
      <c r="AW731" s="44" t="s">
        <v>4921</v>
      </c>
      <c r="AX731" s="44" t="s">
        <v>1153</v>
      </c>
      <c r="AY731" s="44" t="s">
        <v>4921</v>
      </c>
      <c r="AZ731" s="345" t="s">
        <v>781</v>
      </c>
      <c r="BA731" s="336">
        <v>44657</v>
      </c>
      <c r="BB731" s="269" t="s">
        <v>903</v>
      </c>
      <c r="BC731" s="340"/>
      <c r="BD731" s="297"/>
      <c r="BE731" s="297"/>
      <c r="BF731" s="297"/>
      <c r="BG731" s="297"/>
      <c r="BH731" s="141" t="s">
        <v>956</v>
      </c>
      <c r="BI731" s="340"/>
      <c r="BJ731" s="340"/>
      <c r="BO731" s="253" t="s">
        <v>5440</v>
      </c>
      <c r="BP731" s="253" t="s">
        <v>5546</v>
      </c>
      <c r="BQ731" s="253" t="s">
        <v>5549</v>
      </c>
      <c r="BR731" s="253" t="s">
        <v>5550</v>
      </c>
    </row>
    <row r="732" spans="1:70" s="298" customFormat="1" ht="90" hidden="1" customHeight="1">
      <c r="A732" s="272" t="s">
        <v>3996</v>
      </c>
      <c r="B732" s="271" t="s">
        <v>3999</v>
      </c>
      <c r="C732" s="283">
        <v>44439</v>
      </c>
      <c r="D732" s="283" t="s">
        <v>4402</v>
      </c>
      <c r="E732" s="272" t="s">
        <v>1062</v>
      </c>
      <c r="F732" s="271" t="s">
        <v>8644</v>
      </c>
      <c r="G732" s="271" t="s">
        <v>9495</v>
      </c>
      <c r="H732" s="271" t="s">
        <v>3950</v>
      </c>
      <c r="I732" s="253" t="s">
        <v>4350</v>
      </c>
      <c r="J732" s="271" t="s">
        <v>9496</v>
      </c>
      <c r="K732" s="269">
        <v>2</v>
      </c>
      <c r="L732" s="831">
        <v>44499</v>
      </c>
      <c r="M732" s="831">
        <v>44530</v>
      </c>
      <c r="N732" s="275">
        <f t="shared" si="23"/>
        <v>5</v>
      </c>
      <c r="O732" s="391">
        <v>2</v>
      </c>
      <c r="P732" s="271" t="s">
        <v>626</v>
      </c>
      <c r="Q732" s="294" t="s">
        <v>3962</v>
      </c>
      <c r="R732" s="44" t="s">
        <v>8631</v>
      </c>
      <c r="S732" s="387">
        <f t="shared" si="22"/>
        <v>254</v>
      </c>
      <c r="T732" s="327"/>
      <c r="U732" s="327"/>
      <c r="V732" s="327"/>
      <c r="W732" s="327"/>
      <c r="X732" s="327"/>
      <c r="Y732" s="327"/>
      <c r="Z732" s="327"/>
      <c r="AA732" s="297"/>
      <c r="AB732" s="297"/>
      <c r="AC732" s="297"/>
      <c r="AD732" s="297"/>
      <c r="AE732" s="297"/>
      <c r="AF732" s="297"/>
      <c r="AG732" s="297"/>
      <c r="AH732" s="297"/>
      <c r="AI732" s="297"/>
      <c r="AJ732" s="297"/>
      <c r="AK732" s="297"/>
      <c r="AL732" s="297" t="s">
        <v>1153</v>
      </c>
      <c r="AM732" s="297" t="s">
        <v>1153</v>
      </c>
      <c r="AN732" s="297" t="s">
        <v>1153</v>
      </c>
      <c r="AO732" s="141" t="s">
        <v>8535</v>
      </c>
      <c r="AP732" s="280" t="s">
        <v>9411</v>
      </c>
      <c r="AQ732" s="44" t="s">
        <v>8632</v>
      </c>
      <c r="AR732" s="141" t="s">
        <v>4348</v>
      </c>
      <c r="AS732" s="44" t="s">
        <v>8633</v>
      </c>
      <c r="AT732" s="44" t="s">
        <v>1153</v>
      </c>
      <c r="AU732" s="44" t="s">
        <v>4921</v>
      </c>
      <c r="AV732" s="44" t="s">
        <v>1153</v>
      </c>
      <c r="AW732" s="44" t="s">
        <v>4921</v>
      </c>
      <c r="AX732" s="44" t="s">
        <v>1153</v>
      </c>
      <c r="AY732" s="44" t="s">
        <v>4921</v>
      </c>
      <c r="AZ732" s="345" t="s">
        <v>902</v>
      </c>
      <c r="BA732" s="336">
        <v>44657</v>
      </c>
      <c r="BB732" s="269" t="s">
        <v>903</v>
      </c>
      <c r="BC732" s="340"/>
      <c r="BD732" s="297"/>
      <c r="BE732" s="297"/>
      <c r="BF732" s="297"/>
      <c r="BG732" s="297"/>
      <c r="BH732" s="141" t="s">
        <v>956</v>
      </c>
      <c r="BI732" s="340"/>
      <c r="BJ732" s="340"/>
      <c r="BO732" s="253" t="s">
        <v>5295</v>
      </c>
      <c r="BP732" s="253" t="s">
        <v>5297</v>
      </c>
      <c r="BQ732" s="253" t="s">
        <v>5551</v>
      </c>
      <c r="BR732" s="327"/>
    </row>
    <row r="733" spans="1:70" s="298" customFormat="1" ht="90" hidden="1" customHeight="1">
      <c r="A733" s="272" t="s">
        <v>3997</v>
      </c>
      <c r="B733" s="271" t="s">
        <v>3999</v>
      </c>
      <c r="C733" s="283">
        <v>44439</v>
      </c>
      <c r="D733" s="283" t="s">
        <v>4402</v>
      </c>
      <c r="E733" s="272" t="s">
        <v>1062</v>
      </c>
      <c r="F733" s="271" t="s">
        <v>8644</v>
      </c>
      <c r="G733" s="271" t="s">
        <v>9495</v>
      </c>
      <c r="H733" s="285" t="s">
        <v>3951</v>
      </c>
      <c r="I733" s="271" t="s">
        <v>3957</v>
      </c>
      <c r="J733" s="271" t="s">
        <v>3953</v>
      </c>
      <c r="K733" s="269">
        <v>2</v>
      </c>
      <c r="L733" s="831">
        <v>44531</v>
      </c>
      <c r="M733" s="831">
        <v>44550</v>
      </c>
      <c r="N733" s="275">
        <f t="shared" si="23"/>
        <v>3</v>
      </c>
      <c r="O733" s="391">
        <v>2</v>
      </c>
      <c r="P733" s="271" t="s">
        <v>626</v>
      </c>
      <c r="Q733" s="294" t="s">
        <v>3962</v>
      </c>
      <c r="R733" s="44" t="s">
        <v>8634</v>
      </c>
      <c r="S733" s="387">
        <f t="shared" si="22"/>
        <v>201</v>
      </c>
      <c r="T733" s="327"/>
      <c r="U733" s="327"/>
      <c r="V733" s="327"/>
      <c r="W733" s="327"/>
      <c r="X733" s="327"/>
      <c r="Y733" s="327"/>
      <c r="Z733" s="327"/>
      <c r="AA733" s="297"/>
      <c r="AB733" s="297"/>
      <c r="AC733" s="297"/>
      <c r="AD733" s="297"/>
      <c r="AE733" s="297"/>
      <c r="AF733" s="297"/>
      <c r="AG733" s="297"/>
      <c r="AH733" s="297"/>
      <c r="AI733" s="297"/>
      <c r="AJ733" s="297"/>
      <c r="AK733" s="297"/>
      <c r="AL733" s="297" t="s">
        <v>1153</v>
      </c>
      <c r="AM733" s="297" t="s">
        <v>1153</v>
      </c>
      <c r="AN733" s="297" t="s">
        <v>1153</v>
      </c>
      <c r="AO733" s="141" t="s">
        <v>8535</v>
      </c>
      <c r="AP733" s="280" t="s">
        <v>4287</v>
      </c>
      <c r="AQ733" s="44" t="s">
        <v>8645</v>
      </c>
      <c r="AR733" s="141" t="s">
        <v>9418</v>
      </c>
      <c r="AS733" s="44" t="s">
        <v>8636</v>
      </c>
      <c r="AT733" s="44" t="s">
        <v>1153</v>
      </c>
      <c r="AU733" s="44" t="s">
        <v>4921</v>
      </c>
      <c r="AV733" s="44" t="s">
        <v>1153</v>
      </c>
      <c r="AW733" s="44" t="s">
        <v>4921</v>
      </c>
      <c r="AX733" s="44" t="s">
        <v>1153</v>
      </c>
      <c r="AY733" s="44" t="s">
        <v>4921</v>
      </c>
      <c r="AZ733" s="345" t="s">
        <v>902</v>
      </c>
      <c r="BA733" s="336">
        <v>44657</v>
      </c>
      <c r="BB733" s="269" t="s">
        <v>903</v>
      </c>
      <c r="BC733" s="340"/>
      <c r="BD733" s="297"/>
      <c r="BE733" s="297"/>
      <c r="BF733" s="297"/>
      <c r="BG733" s="297"/>
      <c r="BH733" s="141" t="s">
        <v>956</v>
      </c>
      <c r="BI733" s="340"/>
      <c r="BJ733" s="340"/>
      <c r="BO733" s="253" t="s">
        <v>5295</v>
      </c>
      <c r="BP733" s="253" t="s">
        <v>5297</v>
      </c>
      <c r="BQ733" s="253" t="s">
        <v>5551</v>
      </c>
      <c r="BR733" s="327"/>
    </row>
    <row r="734" spans="1:70" s="298" customFormat="1" ht="90" hidden="1" customHeight="1">
      <c r="A734" s="272" t="s">
        <v>3998</v>
      </c>
      <c r="B734" s="271" t="s">
        <v>3999</v>
      </c>
      <c r="C734" s="283">
        <v>44439</v>
      </c>
      <c r="D734" s="283" t="s">
        <v>4402</v>
      </c>
      <c r="E734" s="272" t="s">
        <v>1062</v>
      </c>
      <c r="F734" s="271" t="s">
        <v>8644</v>
      </c>
      <c r="G734" s="271" t="s">
        <v>9495</v>
      </c>
      <c r="H734" s="271" t="s">
        <v>3958</v>
      </c>
      <c r="I734" s="271" t="s">
        <v>3959</v>
      </c>
      <c r="J734" s="271" t="s">
        <v>9497</v>
      </c>
      <c r="K734" s="269">
        <v>1</v>
      </c>
      <c r="L734" s="831">
        <v>44470</v>
      </c>
      <c r="M734" s="831">
        <v>44561</v>
      </c>
      <c r="N734" s="275">
        <f t="shared" si="23"/>
        <v>13</v>
      </c>
      <c r="O734" s="391">
        <v>1</v>
      </c>
      <c r="P734" s="271" t="s">
        <v>626</v>
      </c>
      <c r="Q734" s="294" t="s">
        <v>3962</v>
      </c>
      <c r="R734" s="44" t="s">
        <v>8646</v>
      </c>
      <c r="S734" s="387">
        <f t="shared" si="22"/>
        <v>375</v>
      </c>
      <c r="T734" s="327"/>
      <c r="U734" s="327"/>
      <c r="V734" s="327"/>
      <c r="W734" s="327"/>
      <c r="X734" s="327"/>
      <c r="Y734" s="327"/>
      <c r="Z734" s="327"/>
      <c r="AA734" s="297"/>
      <c r="AB734" s="297"/>
      <c r="AC734" s="297"/>
      <c r="AD734" s="297"/>
      <c r="AE734" s="297"/>
      <c r="AF734" s="297"/>
      <c r="AG734" s="297"/>
      <c r="AH734" s="297"/>
      <c r="AI734" s="297"/>
      <c r="AJ734" s="297"/>
      <c r="AK734" s="297"/>
      <c r="AL734" s="297" t="s">
        <v>1153</v>
      </c>
      <c r="AM734" s="297" t="s">
        <v>1153</v>
      </c>
      <c r="AN734" s="297" t="s">
        <v>1153</v>
      </c>
      <c r="AO734" s="141" t="s">
        <v>8535</v>
      </c>
      <c r="AP734" s="280" t="s">
        <v>9419</v>
      </c>
      <c r="AQ734" s="44" t="s">
        <v>8647</v>
      </c>
      <c r="AR734" s="141" t="s">
        <v>9420</v>
      </c>
      <c r="AS734" s="44" t="s">
        <v>8648</v>
      </c>
      <c r="AT734" s="44" t="s">
        <v>1153</v>
      </c>
      <c r="AU734" s="44" t="s">
        <v>4921</v>
      </c>
      <c r="AV734" s="44" t="s">
        <v>1153</v>
      </c>
      <c r="AW734" s="44" t="s">
        <v>4921</v>
      </c>
      <c r="AX734" s="44" t="s">
        <v>1153</v>
      </c>
      <c r="AY734" s="44" t="s">
        <v>4921</v>
      </c>
      <c r="AZ734" s="345" t="s">
        <v>902</v>
      </c>
      <c r="BA734" s="336">
        <v>44664</v>
      </c>
      <c r="BB734" s="269" t="s">
        <v>903</v>
      </c>
      <c r="BC734" s="340"/>
      <c r="BD734" s="297"/>
      <c r="BE734" s="297"/>
      <c r="BF734" s="297"/>
      <c r="BG734" s="297"/>
      <c r="BH734" s="141" t="s">
        <v>956</v>
      </c>
      <c r="BI734" s="340"/>
      <c r="BJ734" s="340"/>
      <c r="BO734" s="253" t="s">
        <v>5295</v>
      </c>
      <c r="BP734" s="253" t="s">
        <v>5297</v>
      </c>
      <c r="BQ734" s="253" t="s">
        <v>5551</v>
      </c>
      <c r="BR734" s="327"/>
    </row>
    <row r="735" spans="1:70" ht="90" customHeight="1">
      <c r="A735" s="342" t="s">
        <v>4361</v>
      </c>
      <c r="B735" s="253" t="s">
        <v>2421</v>
      </c>
      <c r="C735" s="336">
        <v>44183</v>
      </c>
      <c r="D735" s="336" t="s">
        <v>4308</v>
      </c>
      <c r="E735" s="342" t="s">
        <v>1032</v>
      </c>
      <c r="F735" s="325" t="s">
        <v>8649</v>
      </c>
      <c r="G735" s="326" t="s">
        <v>4365</v>
      </c>
      <c r="H735" s="326" t="s">
        <v>4366</v>
      </c>
      <c r="I735" s="326" t="s">
        <v>4411</v>
      </c>
      <c r="J735" s="427" t="s">
        <v>1246</v>
      </c>
      <c r="K735" s="434">
        <v>1</v>
      </c>
      <c r="L735" s="831">
        <v>44256</v>
      </c>
      <c r="M735" s="831">
        <v>44926</v>
      </c>
      <c r="N735" s="275">
        <f t="shared" si="23"/>
        <v>44</v>
      </c>
      <c r="O735" s="346" t="s">
        <v>5203</v>
      </c>
      <c r="P735" s="253" t="s">
        <v>48</v>
      </c>
      <c r="Q735" s="472"/>
      <c r="R735" s="325" t="s">
        <v>8819</v>
      </c>
      <c r="S735" s="387">
        <f t="shared" si="22"/>
        <v>318</v>
      </c>
      <c r="T735" s="327" t="s">
        <v>937</v>
      </c>
      <c r="U735" s="327" t="s">
        <v>937</v>
      </c>
      <c r="V735" s="327" t="s">
        <v>937</v>
      </c>
      <c r="W735" s="327" t="s">
        <v>937</v>
      </c>
      <c r="X735" s="327" t="s">
        <v>937</v>
      </c>
      <c r="Y735" s="327" t="s">
        <v>937</v>
      </c>
      <c r="Z735" s="327" t="s">
        <v>937</v>
      </c>
      <c r="AA735" s="327" t="s">
        <v>937</v>
      </c>
      <c r="AB735" s="327" t="s">
        <v>937</v>
      </c>
      <c r="AC735" s="327" t="s">
        <v>937</v>
      </c>
      <c r="AD735" s="327" t="s">
        <v>937</v>
      </c>
      <c r="AE735" s="327" t="s">
        <v>937</v>
      </c>
      <c r="AF735" s="327" t="s">
        <v>937</v>
      </c>
      <c r="AG735" s="327" t="s">
        <v>937</v>
      </c>
      <c r="AH735" s="327" t="s">
        <v>937</v>
      </c>
      <c r="AI735" s="327" t="s">
        <v>937</v>
      </c>
      <c r="AJ735" s="327" t="s">
        <v>937</v>
      </c>
      <c r="AK735" s="327" t="s">
        <v>937</v>
      </c>
      <c r="AL735" s="297" t="s">
        <v>1153</v>
      </c>
      <c r="AM735" s="297" t="s">
        <v>1153</v>
      </c>
      <c r="AN735" s="297" t="s">
        <v>1153</v>
      </c>
      <c r="AO735" s="297" t="s">
        <v>1153</v>
      </c>
      <c r="AP735" s="297" t="s">
        <v>1153</v>
      </c>
      <c r="AQ735" s="297" t="s">
        <v>1153</v>
      </c>
      <c r="AR735" s="297" t="s">
        <v>1153</v>
      </c>
      <c r="AS735" s="44" t="s">
        <v>8650</v>
      </c>
      <c r="AT735" s="44" t="s">
        <v>5054</v>
      </c>
      <c r="AU735" s="44" t="s">
        <v>8651</v>
      </c>
      <c r="AV735" s="44" t="s">
        <v>8652</v>
      </c>
      <c r="AW735" s="44" t="s">
        <v>8653</v>
      </c>
      <c r="AX735" s="44" t="s">
        <v>8705</v>
      </c>
      <c r="AY735" s="44" t="s">
        <v>8826</v>
      </c>
      <c r="AZ735" s="269" t="s">
        <v>1330</v>
      </c>
      <c r="BA735" s="336">
        <v>44950</v>
      </c>
      <c r="BB735" s="269" t="s">
        <v>1810</v>
      </c>
      <c r="BC735" s="336">
        <v>44950</v>
      </c>
      <c r="BD735" s="44" t="s">
        <v>9421</v>
      </c>
      <c r="BE735" s="141" t="s">
        <v>8820</v>
      </c>
      <c r="BF735" s="141" t="s">
        <v>8821</v>
      </c>
      <c r="BG735" s="297" t="s">
        <v>8822</v>
      </c>
      <c r="BH735" s="280" t="s">
        <v>4388</v>
      </c>
      <c r="BI735" s="340" t="s">
        <v>2586</v>
      </c>
      <c r="BJ735" s="345" t="s">
        <v>4361</v>
      </c>
      <c r="BO735" s="253" t="s">
        <v>5354</v>
      </c>
      <c r="BP735" s="253" t="s">
        <v>5480</v>
      </c>
      <c r="BQ735" s="253" t="s">
        <v>5481</v>
      </c>
      <c r="BR735" s="472"/>
    </row>
    <row r="736" spans="1:70" ht="90" customHeight="1">
      <c r="A736" s="342" t="s">
        <v>4361</v>
      </c>
      <c r="B736" s="253" t="s">
        <v>2421</v>
      </c>
      <c r="C736" s="336">
        <v>44183</v>
      </c>
      <c r="D736" s="336" t="s">
        <v>4308</v>
      </c>
      <c r="E736" s="342" t="s">
        <v>1032</v>
      </c>
      <c r="F736" s="325" t="s">
        <v>8649</v>
      </c>
      <c r="G736" s="326" t="s">
        <v>4365</v>
      </c>
      <c r="H736" s="326" t="s">
        <v>4366</v>
      </c>
      <c r="I736" s="326" t="s">
        <v>4411</v>
      </c>
      <c r="J736" s="427" t="s">
        <v>1246</v>
      </c>
      <c r="K736" s="434">
        <v>1</v>
      </c>
      <c r="L736" s="831">
        <v>44256</v>
      </c>
      <c r="M736" s="831">
        <v>45138</v>
      </c>
      <c r="N736" s="275">
        <v>44</v>
      </c>
      <c r="O736" s="348" t="s">
        <v>5203</v>
      </c>
      <c r="P736" s="253" t="s">
        <v>48</v>
      </c>
      <c r="Q736" s="472"/>
      <c r="R736" s="325" t="s">
        <v>9422</v>
      </c>
      <c r="S736" s="387">
        <v>170</v>
      </c>
      <c r="T736" s="327" t="s">
        <v>937</v>
      </c>
      <c r="U736" s="327" t="s">
        <v>937</v>
      </c>
      <c r="V736" s="327" t="s">
        <v>937</v>
      </c>
      <c r="W736" s="327" t="s">
        <v>937</v>
      </c>
      <c r="X736" s="327" t="s">
        <v>937</v>
      </c>
      <c r="Y736" s="327" t="s">
        <v>937</v>
      </c>
      <c r="Z736" s="327" t="s">
        <v>937</v>
      </c>
      <c r="AA736" s="327" t="s">
        <v>937</v>
      </c>
      <c r="AB736" s="327" t="s">
        <v>937</v>
      </c>
      <c r="AC736" s="327" t="s">
        <v>937</v>
      </c>
      <c r="AD736" s="327" t="s">
        <v>937</v>
      </c>
      <c r="AE736" s="327" t="s">
        <v>937</v>
      </c>
      <c r="AF736" s="327" t="s">
        <v>937</v>
      </c>
      <c r="AG736" s="327" t="s">
        <v>937</v>
      </c>
      <c r="AH736" s="327" t="s">
        <v>937</v>
      </c>
      <c r="AI736" s="327" t="s">
        <v>937</v>
      </c>
      <c r="AJ736" s="327" t="s">
        <v>937</v>
      </c>
      <c r="AK736" s="327" t="s">
        <v>937</v>
      </c>
      <c r="AL736" s="297" t="s">
        <v>1153</v>
      </c>
      <c r="AM736" s="297" t="s">
        <v>1153</v>
      </c>
      <c r="AN736" s="297" t="s">
        <v>1153</v>
      </c>
      <c r="AO736" s="297" t="s">
        <v>1153</v>
      </c>
      <c r="AP736" s="297" t="s">
        <v>1153</v>
      </c>
      <c r="AQ736" s="297" t="s">
        <v>1153</v>
      </c>
      <c r="AR736" s="297" t="s">
        <v>1153</v>
      </c>
      <c r="AS736" s="44" t="s">
        <v>8650</v>
      </c>
      <c r="AT736" s="44" t="s">
        <v>5054</v>
      </c>
      <c r="AU736" s="44" t="s">
        <v>8651</v>
      </c>
      <c r="AV736" s="44" t="s">
        <v>8652</v>
      </c>
      <c r="AW736" s="44" t="s">
        <v>8653</v>
      </c>
      <c r="AX736" s="44" t="s">
        <v>8705</v>
      </c>
      <c r="AY736" s="44" t="s">
        <v>8826</v>
      </c>
      <c r="AZ736" s="269" t="s">
        <v>2588</v>
      </c>
      <c r="BA736" s="336">
        <v>44950</v>
      </c>
      <c r="BB736" s="269" t="s">
        <v>783</v>
      </c>
      <c r="BC736" s="356"/>
      <c r="BD736" s="357"/>
      <c r="BE736" s="357"/>
      <c r="BF736" s="357"/>
      <c r="BG736" s="357"/>
      <c r="BH736" s="141" t="s">
        <v>956</v>
      </c>
      <c r="BI736" s="356"/>
      <c r="BJ736" s="356"/>
      <c r="BO736" s="253" t="s">
        <v>5354</v>
      </c>
      <c r="BP736" s="253" t="s">
        <v>5480</v>
      </c>
      <c r="BQ736" s="253" t="s">
        <v>5481</v>
      </c>
      <c r="BR736" s="472"/>
    </row>
    <row r="737" spans="1:70" ht="90" customHeight="1">
      <c r="A737" s="342" t="s">
        <v>4362</v>
      </c>
      <c r="B737" s="253" t="s">
        <v>2421</v>
      </c>
      <c r="C737" s="336">
        <v>44183</v>
      </c>
      <c r="D737" s="336" t="s">
        <v>4308</v>
      </c>
      <c r="E737" s="342" t="s">
        <v>1032</v>
      </c>
      <c r="F737" s="325" t="s">
        <v>8649</v>
      </c>
      <c r="G737" s="326" t="s">
        <v>4365</v>
      </c>
      <c r="H737" s="326" t="s">
        <v>4366</v>
      </c>
      <c r="I737" s="326" t="s">
        <v>4367</v>
      </c>
      <c r="J737" s="428" t="s">
        <v>612</v>
      </c>
      <c r="K737" s="413">
        <v>1</v>
      </c>
      <c r="L737" s="831">
        <v>44256</v>
      </c>
      <c r="M737" s="831">
        <v>45138</v>
      </c>
      <c r="N737" s="275">
        <f t="shared" si="23"/>
        <v>22</v>
      </c>
      <c r="O737" s="348">
        <v>0</v>
      </c>
      <c r="P737" s="253" t="s">
        <v>48</v>
      </c>
      <c r="Q737" s="472"/>
      <c r="R737" s="325" t="s">
        <v>9423</v>
      </c>
      <c r="S737" s="387">
        <f t="shared" si="22"/>
        <v>275</v>
      </c>
      <c r="T737" s="327" t="s">
        <v>937</v>
      </c>
      <c r="U737" s="327" t="s">
        <v>937</v>
      </c>
      <c r="V737" s="327" t="s">
        <v>937</v>
      </c>
      <c r="W737" s="327" t="s">
        <v>937</v>
      </c>
      <c r="X737" s="327" t="s">
        <v>937</v>
      </c>
      <c r="Y737" s="327" t="s">
        <v>937</v>
      </c>
      <c r="Z737" s="327" t="s">
        <v>937</v>
      </c>
      <c r="AA737" s="327" t="s">
        <v>937</v>
      </c>
      <c r="AB737" s="327" t="s">
        <v>937</v>
      </c>
      <c r="AC737" s="327" t="s">
        <v>937</v>
      </c>
      <c r="AD737" s="327" t="s">
        <v>937</v>
      </c>
      <c r="AE737" s="327" t="s">
        <v>937</v>
      </c>
      <c r="AF737" s="327" t="s">
        <v>937</v>
      </c>
      <c r="AG737" s="327" t="s">
        <v>937</v>
      </c>
      <c r="AH737" s="327" t="s">
        <v>937</v>
      </c>
      <c r="AI737" s="327" t="s">
        <v>937</v>
      </c>
      <c r="AJ737" s="327" t="s">
        <v>937</v>
      </c>
      <c r="AK737" s="297" t="s">
        <v>1153</v>
      </c>
      <c r="AL737" s="297" t="s">
        <v>1153</v>
      </c>
      <c r="AM737" s="297" t="s">
        <v>1153</v>
      </c>
      <c r="AN737" s="297" t="s">
        <v>1153</v>
      </c>
      <c r="AO737" s="297" t="s">
        <v>1153</v>
      </c>
      <c r="AP737" s="297" t="s">
        <v>1153</v>
      </c>
      <c r="AQ737" s="297" t="s">
        <v>1153</v>
      </c>
      <c r="AR737" s="297" t="s">
        <v>1153</v>
      </c>
      <c r="AS737" s="44" t="s">
        <v>8650</v>
      </c>
      <c r="AT737" s="44" t="s">
        <v>5055</v>
      </c>
      <c r="AU737" s="44" t="s">
        <v>8654</v>
      </c>
      <c r="AV737" s="44" t="s">
        <v>8655</v>
      </c>
      <c r="AW737" s="44" t="s">
        <v>8656</v>
      </c>
      <c r="AX737" s="44" t="s">
        <v>8706</v>
      </c>
      <c r="AY737" s="44" t="s">
        <v>8826</v>
      </c>
      <c r="AZ737" s="269" t="s">
        <v>2588</v>
      </c>
      <c r="BA737" s="336">
        <v>44950</v>
      </c>
      <c r="BB737" s="269" t="s">
        <v>783</v>
      </c>
      <c r="BC737" s="356"/>
      <c r="BD737" s="357"/>
      <c r="BE737" s="357"/>
      <c r="BF737" s="357"/>
      <c r="BG737" s="357"/>
      <c r="BH737" s="141" t="s">
        <v>956</v>
      </c>
      <c r="BI737" s="356"/>
      <c r="BJ737" s="356"/>
      <c r="BO737" s="253" t="s">
        <v>5354</v>
      </c>
      <c r="BP737" s="253" t="s">
        <v>5480</v>
      </c>
      <c r="BQ737" s="253" t="s">
        <v>5481</v>
      </c>
      <c r="BR737" s="472"/>
    </row>
    <row r="738" spans="1:70" ht="90" customHeight="1">
      <c r="A738" s="342" t="s">
        <v>4371</v>
      </c>
      <c r="B738" s="253" t="s">
        <v>2198</v>
      </c>
      <c r="C738" s="336">
        <v>44109</v>
      </c>
      <c r="D738" s="336" t="s">
        <v>4308</v>
      </c>
      <c r="E738" s="457" t="s">
        <v>1064</v>
      </c>
      <c r="F738" s="325" t="s">
        <v>8657</v>
      </c>
      <c r="G738" s="325" t="s">
        <v>2066</v>
      </c>
      <c r="H738" s="325" t="s">
        <v>4372</v>
      </c>
      <c r="I738" s="325" t="s">
        <v>4373</v>
      </c>
      <c r="J738" s="325" t="s">
        <v>4374</v>
      </c>
      <c r="K738" s="495">
        <v>1</v>
      </c>
      <c r="L738" s="825">
        <v>44287</v>
      </c>
      <c r="M738" s="836">
        <v>45648</v>
      </c>
      <c r="N738" s="275">
        <f t="shared" si="23"/>
        <v>39</v>
      </c>
      <c r="O738" s="348">
        <v>0</v>
      </c>
      <c r="P738" s="141" t="s">
        <v>44</v>
      </c>
      <c r="Q738" s="141" t="s">
        <v>1228</v>
      </c>
      <c r="R738" s="44" t="s">
        <v>8771</v>
      </c>
      <c r="S738" s="387">
        <f t="shared" si="22"/>
        <v>181</v>
      </c>
      <c r="T738" s="327" t="s">
        <v>937</v>
      </c>
      <c r="U738" s="327" t="s">
        <v>937</v>
      </c>
      <c r="V738" s="327" t="s">
        <v>937</v>
      </c>
      <c r="W738" s="327" t="s">
        <v>937</v>
      </c>
      <c r="X738" s="327" t="s">
        <v>937</v>
      </c>
      <c r="Y738" s="327" t="s">
        <v>937</v>
      </c>
      <c r="Z738" s="327" t="s">
        <v>937</v>
      </c>
      <c r="AA738" s="327" t="s">
        <v>937</v>
      </c>
      <c r="AB738" s="327" t="s">
        <v>937</v>
      </c>
      <c r="AC738" s="327" t="s">
        <v>937</v>
      </c>
      <c r="AD738" s="327" t="s">
        <v>937</v>
      </c>
      <c r="AE738" s="327" t="s">
        <v>937</v>
      </c>
      <c r="AF738" s="327" t="s">
        <v>937</v>
      </c>
      <c r="AG738" s="327" t="s">
        <v>937</v>
      </c>
      <c r="AH738" s="327" t="s">
        <v>937</v>
      </c>
      <c r="AI738" s="327" t="s">
        <v>937</v>
      </c>
      <c r="AJ738" s="327" t="s">
        <v>937</v>
      </c>
      <c r="AK738" s="297" t="s">
        <v>1153</v>
      </c>
      <c r="AL738" s="297" t="s">
        <v>1153</v>
      </c>
      <c r="AM738" s="297" t="s">
        <v>1153</v>
      </c>
      <c r="AN738" s="297" t="s">
        <v>1153</v>
      </c>
      <c r="AO738" s="297" t="s">
        <v>1153</v>
      </c>
      <c r="AP738" s="297" t="s">
        <v>1153</v>
      </c>
      <c r="AQ738" s="297" t="s">
        <v>1153</v>
      </c>
      <c r="AR738" s="297" t="s">
        <v>1153</v>
      </c>
      <c r="AS738" s="253" t="s">
        <v>8658</v>
      </c>
      <c r="AT738" s="253" t="s">
        <v>5081</v>
      </c>
      <c r="AU738" s="253" t="s">
        <v>8659</v>
      </c>
      <c r="AV738" s="253" t="s">
        <v>8660</v>
      </c>
      <c r="AW738" s="253" t="s">
        <v>8661</v>
      </c>
      <c r="AX738" s="317" t="s">
        <v>6455</v>
      </c>
      <c r="AY738" s="44" t="s">
        <v>8787</v>
      </c>
      <c r="AZ738" s="269" t="s">
        <v>2588</v>
      </c>
      <c r="BA738" s="336">
        <v>44945</v>
      </c>
      <c r="BB738" s="269" t="s">
        <v>783</v>
      </c>
      <c r="BC738" s="336"/>
      <c r="BD738" s="301"/>
      <c r="BE738" s="141"/>
      <c r="BF738" s="332"/>
      <c r="BG738" s="332"/>
      <c r="BH738" s="141" t="s">
        <v>956</v>
      </c>
      <c r="BI738" s="340"/>
      <c r="BJ738" s="356"/>
      <c r="BO738" s="253" t="s">
        <v>5457</v>
      </c>
      <c r="BP738" s="141" t="s">
        <v>5392</v>
      </c>
      <c r="BQ738" s="141" t="s">
        <v>5393</v>
      </c>
      <c r="BR738" s="141"/>
    </row>
    <row r="739" spans="1:70" ht="90" hidden="1" customHeight="1">
      <c r="A739" s="342" t="s">
        <v>4376</v>
      </c>
      <c r="B739" s="253" t="s">
        <v>1328</v>
      </c>
      <c r="C739" s="336">
        <v>43991</v>
      </c>
      <c r="D739" s="336" t="s">
        <v>4308</v>
      </c>
      <c r="E739" s="445" t="s">
        <v>1027</v>
      </c>
      <c r="F739" s="44" t="s">
        <v>7530</v>
      </c>
      <c r="G739" s="442" t="s">
        <v>1222</v>
      </c>
      <c r="H739" s="44" t="s">
        <v>4372</v>
      </c>
      <c r="I739" s="44" t="s">
        <v>4373</v>
      </c>
      <c r="J739" s="253" t="s">
        <v>4374</v>
      </c>
      <c r="K739" s="449">
        <v>1</v>
      </c>
      <c r="L739" s="829">
        <v>44229</v>
      </c>
      <c r="M739" s="836">
        <v>45648</v>
      </c>
      <c r="N739" s="275">
        <f t="shared" si="23"/>
        <v>47</v>
      </c>
      <c r="O739" s="346">
        <v>0</v>
      </c>
      <c r="P739" s="141" t="s">
        <v>44</v>
      </c>
      <c r="Q739" s="472"/>
      <c r="R739" s="44" t="s">
        <v>8662</v>
      </c>
      <c r="S739" s="387">
        <f t="shared" si="22"/>
        <v>379</v>
      </c>
      <c r="T739" s="327" t="s">
        <v>937</v>
      </c>
      <c r="U739" s="327" t="s">
        <v>937</v>
      </c>
      <c r="V739" s="327" t="s">
        <v>937</v>
      </c>
      <c r="W739" s="327" t="s">
        <v>937</v>
      </c>
      <c r="X739" s="327" t="s">
        <v>937</v>
      </c>
      <c r="Y739" s="327" t="s">
        <v>937</v>
      </c>
      <c r="Z739" s="327" t="s">
        <v>937</v>
      </c>
      <c r="AA739" s="327" t="s">
        <v>937</v>
      </c>
      <c r="AB739" s="327" t="s">
        <v>937</v>
      </c>
      <c r="AC739" s="327" t="s">
        <v>937</v>
      </c>
      <c r="AD739" s="327" t="s">
        <v>937</v>
      </c>
      <c r="AE739" s="327" t="s">
        <v>937</v>
      </c>
      <c r="AF739" s="327" t="s">
        <v>937</v>
      </c>
      <c r="AG739" s="327" t="s">
        <v>937</v>
      </c>
      <c r="AH739" s="327" t="s">
        <v>937</v>
      </c>
      <c r="AI739" s="327" t="s">
        <v>937</v>
      </c>
      <c r="AJ739" s="327" t="s">
        <v>937</v>
      </c>
      <c r="AK739" s="297" t="s">
        <v>1153</v>
      </c>
      <c r="AL739" s="297" t="s">
        <v>1153</v>
      </c>
      <c r="AM739" s="297" t="s">
        <v>1153</v>
      </c>
      <c r="AN739" s="297" t="s">
        <v>1153</v>
      </c>
      <c r="AO739" s="297" t="s">
        <v>1153</v>
      </c>
      <c r="AP739" s="297" t="s">
        <v>1153</v>
      </c>
      <c r="AQ739" s="297" t="s">
        <v>1153</v>
      </c>
      <c r="AR739" s="297" t="s">
        <v>1153</v>
      </c>
      <c r="AS739" s="329" t="s">
        <v>7524</v>
      </c>
      <c r="AT739" s="253" t="s">
        <v>5081</v>
      </c>
      <c r="AU739" s="253" t="s">
        <v>8663</v>
      </c>
      <c r="AV739" s="253" t="s">
        <v>1153</v>
      </c>
      <c r="AW739" s="301" t="s">
        <v>5233</v>
      </c>
      <c r="AX739" s="253" t="s">
        <v>1153</v>
      </c>
      <c r="AY739" s="301" t="s">
        <v>5233</v>
      </c>
      <c r="AZ739" s="345" t="s">
        <v>1330</v>
      </c>
      <c r="BA739" s="336">
        <v>44760</v>
      </c>
      <c r="BB739" s="269" t="s">
        <v>1810</v>
      </c>
      <c r="BC739" s="336">
        <v>44760</v>
      </c>
      <c r="BD739" s="301" t="s">
        <v>5629</v>
      </c>
      <c r="BE739" s="332" t="s">
        <v>5630</v>
      </c>
      <c r="BF739" s="332" t="s">
        <v>1153</v>
      </c>
      <c r="BG739" s="332" t="s">
        <v>1153</v>
      </c>
      <c r="BH739" s="280" t="s">
        <v>4388</v>
      </c>
      <c r="BI739" s="340"/>
      <c r="BJ739" s="340"/>
      <c r="BO739" s="253" t="s">
        <v>5272</v>
      </c>
      <c r="BP739" s="141" t="s">
        <v>5392</v>
      </c>
      <c r="BQ739" s="141" t="s">
        <v>5393</v>
      </c>
      <c r="BR739" s="141"/>
    </row>
    <row r="740" spans="1:70" ht="90" customHeight="1">
      <c r="A740" s="342" t="s">
        <v>4376</v>
      </c>
      <c r="B740" s="253" t="s">
        <v>1328</v>
      </c>
      <c r="C740" s="336">
        <v>43991</v>
      </c>
      <c r="D740" s="336" t="s">
        <v>4308</v>
      </c>
      <c r="E740" s="445" t="s">
        <v>1027</v>
      </c>
      <c r="F740" s="44" t="s">
        <v>8767</v>
      </c>
      <c r="G740" s="442" t="s">
        <v>1222</v>
      </c>
      <c r="H740" s="44" t="s">
        <v>4372</v>
      </c>
      <c r="I740" s="44" t="s">
        <v>5214</v>
      </c>
      <c r="J740" s="325" t="s">
        <v>4374</v>
      </c>
      <c r="K740" s="449">
        <v>1</v>
      </c>
      <c r="L740" s="829">
        <v>44229</v>
      </c>
      <c r="M740" s="836">
        <v>44926</v>
      </c>
      <c r="N740" s="275">
        <f t="shared" si="23"/>
        <v>48</v>
      </c>
      <c r="O740" s="346">
        <v>0</v>
      </c>
      <c r="P740" s="141" t="s">
        <v>44</v>
      </c>
      <c r="Q740" s="472"/>
      <c r="R740" s="44" t="s">
        <v>9533</v>
      </c>
      <c r="S740" s="387">
        <f t="shared" si="22"/>
        <v>284</v>
      </c>
      <c r="T740" s="327" t="s">
        <v>937</v>
      </c>
      <c r="U740" s="327" t="s">
        <v>937</v>
      </c>
      <c r="V740" s="327" t="s">
        <v>937</v>
      </c>
      <c r="W740" s="327" t="s">
        <v>937</v>
      </c>
      <c r="X740" s="327" t="s">
        <v>937</v>
      </c>
      <c r="Y740" s="327" t="s">
        <v>937</v>
      </c>
      <c r="Z740" s="327" t="s">
        <v>937</v>
      </c>
      <c r="AA740" s="327" t="s">
        <v>937</v>
      </c>
      <c r="AB740" s="327" t="s">
        <v>937</v>
      </c>
      <c r="AC740" s="327" t="s">
        <v>937</v>
      </c>
      <c r="AD740" s="327" t="s">
        <v>937</v>
      </c>
      <c r="AE740" s="327" t="s">
        <v>937</v>
      </c>
      <c r="AF740" s="327" t="s">
        <v>937</v>
      </c>
      <c r="AG740" s="327" t="s">
        <v>937</v>
      </c>
      <c r="AH740" s="327" t="s">
        <v>937</v>
      </c>
      <c r="AI740" s="327" t="s">
        <v>937</v>
      </c>
      <c r="AJ740" s="327" t="s">
        <v>937</v>
      </c>
      <c r="AK740" s="297" t="s">
        <v>1153</v>
      </c>
      <c r="AL740" s="297" t="s">
        <v>1153</v>
      </c>
      <c r="AM740" s="297" t="s">
        <v>1153</v>
      </c>
      <c r="AN740" s="297" t="s">
        <v>1153</v>
      </c>
      <c r="AO740" s="297" t="s">
        <v>1153</v>
      </c>
      <c r="AP740" s="297" t="s">
        <v>1153</v>
      </c>
      <c r="AQ740" s="297" t="s">
        <v>1153</v>
      </c>
      <c r="AR740" s="297" t="s">
        <v>1153</v>
      </c>
      <c r="AS740" s="329" t="s">
        <v>7524</v>
      </c>
      <c r="AT740" s="253" t="s">
        <v>5081</v>
      </c>
      <c r="AU740" s="253" t="s">
        <v>8766</v>
      </c>
      <c r="AV740" s="253" t="s">
        <v>8660</v>
      </c>
      <c r="AW740" s="253" t="s">
        <v>8661</v>
      </c>
      <c r="AX740" s="317" t="s">
        <v>6455</v>
      </c>
      <c r="AY740" s="44" t="s">
        <v>9531</v>
      </c>
      <c r="AZ740" s="345" t="s">
        <v>1330</v>
      </c>
      <c r="BA740" s="336">
        <v>44956</v>
      </c>
      <c r="BB740" s="269" t="s">
        <v>1810</v>
      </c>
      <c r="BC740" s="336">
        <v>44956</v>
      </c>
      <c r="BD740" s="301" t="s">
        <v>9532</v>
      </c>
      <c r="BE740" s="141" t="s">
        <v>9529</v>
      </c>
      <c r="BF740" s="332" t="s">
        <v>1153</v>
      </c>
      <c r="BG740" s="332" t="s">
        <v>1153</v>
      </c>
      <c r="BH740" s="280" t="s">
        <v>4388</v>
      </c>
      <c r="BI740" s="340"/>
      <c r="BJ740" s="356"/>
      <c r="BO740" s="253" t="s">
        <v>5272</v>
      </c>
      <c r="BP740" s="141" t="s">
        <v>5392</v>
      </c>
      <c r="BQ740" s="141" t="s">
        <v>5393</v>
      </c>
      <c r="BR740" s="141"/>
    </row>
    <row r="741" spans="1:70" ht="90" customHeight="1">
      <c r="A741" s="342" t="s">
        <v>4376</v>
      </c>
      <c r="B741" s="253" t="s">
        <v>1328</v>
      </c>
      <c r="C741" s="336">
        <v>43991</v>
      </c>
      <c r="D741" s="336" t="s">
        <v>4308</v>
      </c>
      <c r="E741" s="445" t="s">
        <v>1027</v>
      </c>
      <c r="F741" s="44" t="s">
        <v>8767</v>
      </c>
      <c r="G741" s="442" t="s">
        <v>1222</v>
      </c>
      <c r="H741" s="44" t="s">
        <v>4372</v>
      </c>
      <c r="I741" s="44" t="s">
        <v>5214</v>
      </c>
      <c r="J741" s="325" t="s">
        <v>4374</v>
      </c>
      <c r="K741" s="449">
        <v>1</v>
      </c>
      <c r="L741" s="829">
        <v>44229</v>
      </c>
      <c r="M741" s="836">
        <v>45657</v>
      </c>
      <c r="N741" s="275">
        <f t="shared" ref="N741" si="24">+WEEKNUM(M741-L741)</f>
        <v>48</v>
      </c>
      <c r="O741" s="348">
        <v>0</v>
      </c>
      <c r="P741" s="141" t="s">
        <v>44</v>
      </c>
      <c r="Q741" s="472"/>
      <c r="R741" s="44" t="s">
        <v>9534</v>
      </c>
      <c r="S741" s="387">
        <f t="shared" ref="S741" si="25">LEN(R741)</f>
        <v>285</v>
      </c>
      <c r="T741" s="327" t="s">
        <v>937</v>
      </c>
      <c r="U741" s="327" t="s">
        <v>937</v>
      </c>
      <c r="V741" s="327" t="s">
        <v>937</v>
      </c>
      <c r="W741" s="327" t="s">
        <v>937</v>
      </c>
      <c r="X741" s="327" t="s">
        <v>937</v>
      </c>
      <c r="Y741" s="327" t="s">
        <v>937</v>
      </c>
      <c r="Z741" s="327" t="s">
        <v>937</v>
      </c>
      <c r="AA741" s="327" t="s">
        <v>937</v>
      </c>
      <c r="AB741" s="327" t="s">
        <v>937</v>
      </c>
      <c r="AC741" s="327" t="s">
        <v>937</v>
      </c>
      <c r="AD741" s="327" t="s">
        <v>937</v>
      </c>
      <c r="AE741" s="327" t="s">
        <v>937</v>
      </c>
      <c r="AF741" s="327" t="s">
        <v>937</v>
      </c>
      <c r="AG741" s="327" t="s">
        <v>937</v>
      </c>
      <c r="AH741" s="327" t="s">
        <v>937</v>
      </c>
      <c r="AI741" s="327" t="s">
        <v>937</v>
      </c>
      <c r="AJ741" s="327" t="s">
        <v>937</v>
      </c>
      <c r="AK741" s="297" t="s">
        <v>1153</v>
      </c>
      <c r="AL741" s="297" t="s">
        <v>1153</v>
      </c>
      <c r="AM741" s="297" t="s">
        <v>1153</v>
      </c>
      <c r="AN741" s="297" t="s">
        <v>1153</v>
      </c>
      <c r="AO741" s="297" t="s">
        <v>1153</v>
      </c>
      <c r="AP741" s="297" t="s">
        <v>1153</v>
      </c>
      <c r="AQ741" s="297" t="s">
        <v>1153</v>
      </c>
      <c r="AR741" s="297" t="s">
        <v>1153</v>
      </c>
      <c r="AS741" s="329" t="s">
        <v>7524</v>
      </c>
      <c r="AT741" s="253" t="s">
        <v>5081</v>
      </c>
      <c r="AU741" s="253" t="s">
        <v>8766</v>
      </c>
      <c r="AV741" s="253" t="s">
        <v>8660</v>
      </c>
      <c r="AW741" s="253" t="s">
        <v>8661</v>
      </c>
      <c r="AX741" s="317" t="s">
        <v>6455</v>
      </c>
      <c r="AY741" s="44" t="s">
        <v>9530</v>
      </c>
      <c r="AZ741" s="269" t="s">
        <v>783</v>
      </c>
      <c r="BA741" s="336">
        <v>44956</v>
      </c>
      <c r="BB741" s="269" t="s">
        <v>903</v>
      </c>
      <c r="BC741" s="336"/>
      <c r="BD741" s="301"/>
      <c r="BE741" s="141"/>
      <c r="BF741" s="332"/>
      <c r="BG741" s="332"/>
      <c r="BH741" s="141" t="s">
        <v>956</v>
      </c>
      <c r="BI741" s="340"/>
      <c r="BJ741" s="356"/>
      <c r="BO741" s="253" t="s">
        <v>5272</v>
      </c>
      <c r="BP741" s="141" t="s">
        <v>5392</v>
      </c>
      <c r="BQ741" s="141" t="s">
        <v>5393</v>
      </c>
      <c r="BR741" s="141"/>
    </row>
    <row r="742" spans="1:70" ht="90" customHeight="1">
      <c r="A742" s="342" t="s">
        <v>4378</v>
      </c>
      <c r="B742" s="253" t="s">
        <v>2421</v>
      </c>
      <c r="C742" s="336">
        <v>44183</v>
      </c>
      <c r="D742" s="336" t="s">
        <v>4308</v>
      </c>
      <c r="E742" s="342" t="s">
        <v>1037</v>
      </c>
      <c r="F742" s="325" t="s">
        <v>8664</v>
      </c>
      <c r="G742" s="325" t="s">
        <v>2066</v>
      </c>
      <c r="H742" s="325" t="s">
        <v>4372</v>
      </c>
      <c r="I742" s="325" t="s">
        <v>4373</v>
      </c>
      <c r="J742" s="325" t="s">
        <v>4374</v>
      </c>
      <c r="K742" s="495">
        <v>1</v>
      </c>
      <c r="L742" s="825">
        <v>44229</v>
      </c>
      <c r="M742" s="836">
        <v>45648</v>
      </c>
      <c r="N742" s="275">
        <f t="shared" si="23"/>
        <v>47</v>
      </c>
      <c r="O742" s="348">
        <v>0</v>
      </c>
      <c r="P742" s="280" t="s">
        <v>44</v>
      </c>
      <c r="Q742" s="472"/>
      <c r="R742" s="44" t="s">
        <v>8806</v>
      </c>
      <c r="S742" s="387">
        <f t="shared" si="22"/>
        <v>181</v>
      </c>
      <c r="T742" s="327" t="s">
        <v>937</v>
      </c>
      <c r="U742" s="327" t="s">
        <v>937</v>
      </c>
      <c r="V742" s="327" t="s">
        <v>937</v>
      </c>
      <c r="W742" s="327" t="s">
        <v>937</v>
      </c>
      <c r="X742" s="327" t="s">
        <v>937</v>
      </c>
      <c r="Y742" s="327" t="s">
        <v>937</v>
      </c>
      <c r="Z742" s="327" t="s">
        <v>937</v>
      </c>
      <c r="AA742" s="327" t="s">
        <v>937</v>
      </c>
      <c r="AB742" s="327" t="s">
        <v>937</v>
      </c>
      <c r="AC742" s="327" t="s">
        <v>937</v>
      </c>
      <c r="AD742" s="327" t="s">
        <v>937</v>
      </c>
      <c r="AE742" s="327" t="s">
        <v>937</v>
      </c>
      <c r="AF742" s="327" t="s">
        <v>937</v>
      </c>
      <c r="AG742" s="327" t="s">
        <v>937</v>
      </c>
      <c r="AH742" s="327" t="s">
        <v>937</v>
      </c>
      <c r="AI742" s="327" t="s">
        <v>937</v>
      </c>
      <c r="AJ742" s="327" t="s">
        <v>937</v>
      </c>
      <c r="AK742" s="297" t="s">
        <v>1153</v>
      </c>
      <c r="AL742" s="297" t="s">
        <v>1153</v>
      </c>
      <c r="AM742" s="297" t="s">
        <v>1153</v>
      </c>
      <c r="AN742" s="297" t="s">
        <v>1153</v>
      </c>
      <c r="AO742" s="297" t="s">
        <v>1153</v>
      </c>
      <c r="AP742" s="297" t="s">
        <v>1153</v>
      </c>
      <c r="AQ742" s="297" t="s">
        <v>1153</v>
      </c>
      <c r="AR742" s="297" t="s">
        <v>1153</v>
      </c>
      <c r="AS742" s="141" t="s">
        <v>8172</v>
      </c>
      <c r="AT742" s="253" t="s">
        <v>5081</v>
      </c>
      <c r="AU742" s="253" t="s">
        <v>8665</v>
      </c>
      <c r="AV742" s="253" t="s">
        <v>8666</v>
      </c>
      <c r="AW742" s="253" t="s">
        <v>8661</v>
      </c>
      <c r="AX742" s="317" t="s">
        <v>6455</v>
      </c>
      <c r="AY742" s="44" t="s">
        <v>8788</v>
      </c>
      <c r="AZ742" s="269" t="s">
        <v>2588</v>
      </c>
      <c r="BA742" s="336">
        <v>44945</v>
      </c>
      <c r="BB742" s="269" t="s">
        <v>783</v>
      </c>
      <c r="BC742" s="356"/>
      <c r="BD742" s="357"/>
      <c r="BE742" s="357"/>
      <c r="BF742" s="357"/>
      <c r="BG742" s="357"/>
      <c r="BH742" s="141" t="s">
        <v>956</v>
      </c>
      <c r="BI742" s="356"/>
      <c r="BJ742" s="356"/>
      <c r="BO742" s="253" t="s">
        <v>5272</v>
      </c>
      <c r="BP742" s="141" t="s">
        <v>9304</v>
      </c>
      <c r="BQ742" s="253" t="s">
        <v>8167</v>
      </c>
      <c r="BR742" s="253"/>
    </row>
    <row r="743" spans="1:70" s="322" customFormat="1" ht="90" customHeight="1">
      <c r="A743" s="445" t="s">
        <v>5010</v>
      </c>
      <c r="B743" s="325" t="s">
        <v>4923</v>
      </c>
      <c r="C743" s="497">
        <v>44713</v>
      </c>
      <c r="D743" s="336" t="s">
        <v>4308</v>
      </c>
      <c r="E743" s="445" t="s">
        <v>1020</v>
      </c>
      <c r="F743" s="176" t="s">
        <v>5220</v>
      </c>
      <c r="G743" s="325" t="s">
        <v>4933</v>
      </c>
      <c r="H743" s="325" t="s">
        <v>4934</v>
      </c>
      <c r="I743" s="325" t="s">
        <v>4935</v>
      </c>
      <c r="J743" s="322" t="s">
        <v>1254</v>
      </c>
      <c r="K743" s="426">
        <v>2</v>
      </c>
      <c r="L743" s="838">
        <v>44743</v>
      </c>
      <c r="M743" s="838">
        <v>44925</v>
      </c>
      <c r="N743" s="275">
        <f t="shared" si="23"/>
        <v>26</v>
      </c>
      <c r="O743" s="501">
        <v>2</v>
      </c>
      <c r="P743" s="322" t="s">
        <v>116</v>
      </c>
      <c r="Q743" s="322" t="s">
        <v>60</v>
      </c>
      <c r="R743" s="322" t="s">
        <v>8728</v>
      </c>
      <c r="S743" s="387">
        <f t="shared" si="22"/>
        <v>256</v>
      </c>
      <c r="T743" s="322" t="s">
        <v>937</v>
      </c>
      <c r="U743" s="322" t="s">
        <v>937</v>
      </c>
      <c r="V743" s="322" t="s">
        <v>937</v>
      </c>
      <c r="W743" s="322" t="s">
        <v>937</v>
      </c>
      <c r="X743" s="322" t="s">
        <v>937</v>
      </c>
      <c r="Y743" s="322" t="s">
        <v>937</v>
      </c>
      <c r="Z743" s="322" t="s">
        <v>937</v>
      </c>
      <c r="AA743" s="322" t="s">
        <v>937</v>
      </c>
      <c r="AB743" s="322" t="s">
        <v>937</v>
      </c>
      <c r="AC743" s="322" t="s">
        <v>937</v>
      </c>
      <c r="AD743" s="322" t="s">
        <v>937</v>
      </c>
      <c r="AE743" s="322" t="s">
        <v>937</v>
      </c>
      <c r="AF743" s="322" t="s">
        <v>937</v>
      </c>
      <c r="AG743" s="322" t="s">
        <v>937</v>
      </c>
      <c r="AH743" s="322" t="s">
        <v>937</v>
      </c>
      <c r="AI743" s="322" t="s">
        <v>937</v>
      </c>
      <c r="AJ743" s="322" t="s">
        <v>937</v>
      </c>
      <c r="AK743" s="322" t="s">
        <v>937</v>
      </c>
      <c r="AL743" s="322" t="s">
        <v>937</v>
      </c>
      <c r="AM743" s="322" t="s">
        <v>937</v>
      </c>
      <c r="AN743" s="322" t="s">
        <v>937</v>
      </c>
      <c r="AO743" s="322" t="s">
        <v>937</v>
      </c>
      <c r="AP743" s="322" t="s">
        <v>937</v>
      </c>
      <c r="AQ743" s="322" t="s">
        <v>937</v>
      </c>
      <c r="AR743" s="322" t="s">
        <v>937</v>
      </c>
      <c r="AS743" s="322" t="s">
        <v>937</v>
      </c>
      <c r="AT743" s="322" t="s">
        <v>937</v>
      </c>
      <c r="AU743" s="322" t="s">
        <v>8668</v>
      </c>
      <c r="AV743" s="322" t="s">
        <v>9424</v>
      </c>
      <c r="AW743" s="322" t="s">
        <v>8669</v>
      </c>
      <c r="AX743" s="322" t="s">
        <v>9425</v>
      </c>
      <c r="AY743" s="322" t="s">
        <v>8750</v>
      </c>
      <c r="AZ743" s="269" t="s">
        <v>781</v>
      </c>
      <c r="BA743" s="351">
        <v>44943</v>
      </c>
      <c r="BB743" s="269" t="s">
        <v>903</v>
      </c>
      <c r="BC743" s="336"/>
      <c r="BD743" s="301"/>
      <c r="BE743" s="141"/>
      <c r="BF743" s="332"/>
      <c r="BG743" s="332"/>
      <c r="BH743" s="141" t="s">
        <v>956</v>
      </c>
      <c r="BI743" s="340"/>
      <c r="BJ743" s="340"/>
      <c r="BL743" s="499"/>
      <c r="BO743" s="253" t="s">
        <v>5552</v>
      </c>
      <c r="BP743" s="141" t="s">
        <v>5553</v>
      </c>
      <c r="BQ743" s="141" t="s">
        <v>5554</v>
      </c>
    </row>
    <row r="744" spans="1:70" s="322" customFormat="1" ht="90" customHeight="1">
      <c r="A744" s="445" t="s">
        <v>5011</v>
      </c>
      <c r="B744" s="325" t="s">
        <v>4923</v>
      </c>
      <c r="C744" s="497">
        <v>44713</v>
      </c>
      <c r="D744" s="336" t="s">
        <v>4308</v>
      </c>
      <c r="E744" s="445" t="s">
        <v>1020</v>
      </c>
      <c r="F744" s="325" t="s">
        <v>5220</v>
      </c>
      <c r="G744" s="325" t="s">
        <v>4933</v>
      </c>
      <c r="H744" s="325" t="s">
        <v>4934</v>
      </c>
      <c r="I744" s="325" t="s">
        <v>4936</v>
      </c>
      <c r="J744" s="322" t="s">
        <v>4937</v>
      </c>
      <c r="K744" s="426">
        <v>2</v>
      </c>
      <c r="L744" s="838">
        <v>44743</v>
      </c>
      <c r="M744" s="838">
        <v>44925</v>
      </c>
      <c r="N744" s="275">
        <f t="shared" si="23"/>
        <v>26</v>
      </c>
      <c r="O744" s="501">
        <v>2</v>
      </c>
      <c r="P744" s="322" t="s">
        <v>1134</v>
      </c>
      <c r="Q744" s="322" t="s">
        <v>60</v>
      </c>
      <c r="R744" s="322" t="s">
        <v>8727</v>
      </c>
      <c r="S744" s="387">
        <f t="shared" si="22"/>
        <v>206</v>
      </c>
      <c r="T744" s="322" t="s">
        <v>937</v>
      </c>
      <c r="U744" s="322" t="s">
        <v>937</v>
      </c>
      <c r="V744" s="322" t="s">
        <v>937</v>
      </c>
      <c r="W744" s="322" t="s">
        <v>937</v>
      </c>
      <c r="X744" s="322" t="s">
        <v>937</v>
      </c>
      <c r="Y744" s="322" t="s">
        <v>937</v>
      </c>
      <c r="Z744" s="322" t="s">
        <v>937</v>
      </c>
      <c r="AA744" s="322" t="s">
        <v>937</v>
      </c>
      <c r="AB744" s="322" t="s">
        <v>937</v>
      </c>
      <c r="AC744" s="322" t="s">
        <v>937</v>
      </c>
      <c r="AD744" s="322" t="s">
        <v>937</v>
      </c>
      <c r="AE744" s="322" t="s">
        <v>937</v>
      </c>
      <c r="AF744" s="322" t="s">
        <v>937</v>
      </c>
      <c r="AG744" s="322" t="s">
        <v>937</v>
      </c>
      <c r="AH744" s="322" t="s">
        <v>937</v>
      </c>
      <c r="AI744" s="322" t="s">
        <v>937</v>
      </c>
      <c r="AJ744" s="322" t="s">
        <v>937</v>
      </c>
      <c r="AK744" s="322" t="s">
        <v>937</v>
      </c>
      <c r="AL744" s="322" t="s">
        <v>937</v>
      </c>
      <c r="AM744" s="322" t="s">
        <v>937</v>
      </c>
      <c r="AN744" s="322" t="s">
        <v>937</v>
      </c>
      <c r="AO744" s="322" t="s">
        <v>937</v>
      </c>
      <c r="AP744" s="322" t="s">
        <v>937</v>
      </c>
      <c r="AQ744" s="322" t="s">
        <v>937</v>
      </c>
      <c r="AR744" s="322" t="s">
        <v>937</v>
      </c>
      <c r="AS744" s="322" t="s">
        <v>937</v>
      </c>
      <c r="AT744" s="322" t="s">
        <v>937</v>
      </c>
      <c r="AU744" s="322" t="s">
        <v>8670</v>
      </c>
      <c r="AV744" s="322" t="s">
        <v>5570</v>
      </c>
      <c r="AW744" s="322" t="s">
        <v>8671</v>
      </c>
      <c r="AX744" s="322" t="s">
        <v>8715</v>
      </c>
      <c r="AY744" s="322" t="s">
        <v>8751</v>
      </c>
      <c r="AZ744" s="269" t="s">
        <v>781</v>
      </c>
      <c r="BA744" s="351">
        <v>44943</v>
      </c>
      <c r="BB744" s="269" t="s">
        <v>903</v>
      </c>
      <c r="BC744" s="336"/>
      <c r="BD744" s="301"/>
      <c r="BE744" s="141"/>
      <c r="BF744" s="332"/>
      <c r="BG744" s="332"/>
      <c r="BH744" s="141" t="s">
        <v>956</v>
      </c>
      <c r="BI744" s="340"/>
      <c r="BJ744" s="340"/>
      <c r="BL744" s="499"/>
      <c r="BO744" s="253" t="s">
        <v>5552</v>
      </c>
      <c r="BP744" s="141" t="s">
        <v>5553</v>
      </c>
      <c r="BQ744" s="141" t="s">
        <v>5554</v>
      </c>
    </row>
    <row r="745" spans="1:70" s="322" customFormat="1" ht="90" customHeight="1">
      <c r="A745" s="445" t="s">
        <v>5012</v>
      </c>
      <c r="B745" s="325" t="s">
        <v>4923</v>
      </c>
      <c r="C745" s="497">
        <v>44713</v>
      </c>
      <c r="D745" s="336" t="s">
        <v>4308</v>
      </c>
      <c r="E745" s="445" t="s">
        <v>1020</v>
      </c>
      <c r="F745" s="325" t="s">
        <v>5220</v>
      </c>
      <c r="G745" s="325" t="s">
        <v>4938</v>
      </c>
      <c r="H745" s="325" t="s">
        <v>4934</v>
      </c>
      <c r="I745" s="325" t="s">
        <v>4939</v>
      </c>
      <c r="J745" s="322" t="s">
        <v>4940</v>
      </c>
      <c r="K745" s="426">
        <v>1</v>
      </c>
      <c r="L745" s="838">
        <v>44928</v>
      </c>
      <c r="M745" s="838">
        <v>44985</v>
      </c>
      <c r="N745" s="275">
        <f t="shared" si="23"/>
        <v>9</v>
      </c>
      <c r="O745" s="498">
        <v>0</v>
      </c>
      <c r="P745" s="322" t="s">
        <v>116</v>
      </c>
      <c r="Q745" s="322" t="s">
        <v>60</v>
      </c>
      <c r="R745" s="322" t="s">
        <v>8746</v>
      </c>
      <c r="S745" s="387">
        <f t="shared" si="22"/>
        <v>134</v>
      </c>
      <c r="T745" s="322" t="s">
        <v>937</v>
      </c>
      <c r="U745" s="322" t="s">
        <v>937</v>
      </c>
      <c r="V745" s="322" t="s">
        <v>937</v>
      </c>
      <c r="W745" s="322" t="s">
        <v>937</v>
      </c>
      <c r="X745" s="322" t="s">
        <v>937</v>
      </c>
      <c r="Y745" s="322" t="s">
        <v>937</v>
      </c>
      <c r="Z745" s="322" t="s">
        <v>937</v>
      </c>
      <c r="AA745" s="322" t="s">
        <v>937</v>
      </c>
      <c r="AB745" s="322" t="s">
        <v>937</v>
      </c>
      <c r="AC745" s="322" t="s">
        <v>937</v>
      </c>
      <c r="AD745" s="322" t="s">
        <v>937</v>
      </c>
      <c r="AE745" s="322" t="s">
        <v>937</v>
      </c>
      <c r="AF745" s="322" t="s">
        <v>937</v>
      </c>
      <c r="AG745" s="322" t="s">
        <v>937</v>
      </c>
      <c r="AH745" s="322" t="s">
        <v>937</v>
      </c>
      <c r="AI745" s="322" t="s">
        <v>937</v>
      </c>
      <c r="AJ745" s="322" t="s">
        <v>937</v>
      </c>
      <c r="AK745" s="322" t="s">
        <v>937</v>
      </c>
      <c r="AL745" s="322" t="s">
        <v>937</v>
      </c>
      <c r="AM745" s="322" t="s">
        <v>937</v>
      </c>
      <c r="AN745" s="322" t="s">
        <v>937</v>
      </c>
      <c r="AO745" s="322" t="s">
        <v>937</v>
      </c>
      <c r="AP745" s="322" t="s">
        <v>937</v>
      </c>
      <c r="AQ745" s="322" t="s">
        <v>937</v>
      </c>
      <c r="AR745" s="322" t="s">
        <v>937</v>
      </c>
      <c r="AS745" s="322" t="s">
        <v>937</v>
      </c>
      <c r="AT745" s="322" t="s">
        <v>937</v>
      </c>
      <c r="AU745" s="322" t="s">
        <v>8668</v>
      </c>
      <c r="AV745" s="322" t="s">
        <v>5571</v>
      </c>
      <c r="AW745" s="322" t="s">
        <v>8672</v>
      </c>
      <c r="AX745" s="322" t="s">
        <v>8716</v>
      </c>
      <c r="AY745" s="322" t="s">
        <v>8739</v>
      </c>
      <c r="AZ745" s="269" t="s">
        <v>2588</v>
      </c>
      <c r="BA745" s="351">
        <v>44944</v>
      </c>
      <c r="BB745" s="269" t="s">
        <v>783</v>
      </c>
      <c r="BC745" s="336"/>
      <c r="BD745" s="301"/>
      <c r="BE745" s="141"/>
      <c r="BF745" s="332"/>
      <c r="BG745" s="332"/>
      <c r="BH745" s="141" t="s">
        <v>956</v>
      </c>
      <c r="BI745" s="340"/>
      <c r="BJ745" s="340"/>
      <c r="BL745" s="499"/>
      <c r="BO745" s="253" t="s">
        <v>5552</v>
      </c>
      <c r="BP745" s="141" t="s">
        <v>5553</v>
      </c>
      <c r="BQ745" s="141" t="s">
        <v>5554</v>
      </c>
    </row>
    <row r="746" spans="1:70" s="322" customFormat="1" ht="90" customHeight="1">
      <c r="A746" s="445" t="s">
        <v>5013</v>
      </c>
      <c r="B746" s="325" t="s">
        <v>4923</v>
      </c>
      <c r="C746" s="497">
        <v>44713</v>
      </c>
      <c r="D746" s="336" t="s">
        <v>4308</v>
      </c>
      <c r="E746" s="445" t="s">
        <v>1020</v>
      </c>
      <c r="F746" s="325" t="s">
        <v>5220</v>
      </c>
      <c r="G746" s="325" t="s">
        <v>4933</v>
      </c>
      <c r="H746" s="325" t="s">
        <v>4941</v>
      </c>
      <c r="I746" s="325" t="s">
        <v>4941</v>
      </c>
      <c r="J746" s="322" t="s">
        <v>4942</v>
      </c>
      <c r="K746" s="426">
        <v>12</v>
      </c>
      <c r="L746" s="838">
        <v>44743</v>
      </c>
      <c r="M746" s="838">
        <v>45107</v>
      </c>
      <c r="N746" s="275">
        <f t="shared" si="23"/>
        <v>52</v>
      </c>
      <c r="O746" s="498">
        <v>2</v>
      </c>
      <c r="P746" s="322" t="s">
        <v>116</v>
      </c>
      <c r="Q746" s="322" t="s">
        <v>4943</v>
      </c>
      <c r="R746" s="322" t="s">
        <v>8735</v>
      </c>
      <c r="S746" s="387">
        <f t="shared" si="22"/>
        <v>344</v>
      </c>
      <c r="T746" s="322" t="s">
        <v>937</v>
      </c>
      <c r="U746" s="322" t="s">
        <v>937</v>
      </c>
      <c r="V746" s="322" t="s">
        <v>937</v>
      </c>
      <c r="W746" s="322" t="s">
        <v>937</v>
      </c>
      <c r="X746" s="322" t="s">
        <v>937</v>
      </c>
      <c r="Y746" s="322" t="s">
        <v>937</v>
      </c>
      <c r="Z746" s="322" t="s">
        <v>937</v>
      </c>
      <c r="AA746" s="322" t="s">
        <v>937</v>
      </c>
      <c r="AB746" s="322" t="s">
        <v>937</v>
      </c>
      <c r="AC746" s="322" t="s">
        <v>937</v>
      </c>
      <c r="AD746" s="322" t="s">
        <v>937</v>
      </c>
      <c r="AE746" s="322" t="s">
        <v>937</v>
      </c>
      <c r="AF746" s="322" t="s">
        <v>937</v>
      </c>
      <c r="AG746" s="322" t="s">
        <v>937</v>
      </c>
      <c r="AH746" s="322" t="s">
        <v>937</v>
      </c>
      <c r="AI746" s="322" t="s">
        <v>937</v>
      </c>
      <c r="AJ746" s="322" t="s">
        <v>937</v>
      </c>
      <c r="AK746" s="322" t="s">
        <v>937</v>
      </c>
      <c r="AL746" s="322" t="s">
        <v>937</v>
      </c>
      <c r="AM746" s="322" t="s">
        <v>937</v>
      </c>
      <c r="AN746" s="322" t="s">
        <v>937</v>
      </c>
      <c r="AO746" s="322" t="s">
        <v>937</v>
      </c>
      <c r="AP746" s="322" t="s">
        <v>937</v>
      </c>
      <c r="AQ746" s="322" t="s">
        <v>937</v>
      </c>
      <c r="AR746" s="322" t="s">
        <v>937</v>
      </c>
      <c r="AS746" s="322" t="s">
        <v>937</v>
      </c>
      <c r="AT746" s="322" t="s">
        <v>937</v>
      </c>
      <c r="AU746" s="322" t="s">
        <v>8668</v>
      </c>
      <c r="AV746" s="432" t="s">
        <v>9426</v>
      </c>
      <c r="AW746" s="458" t="s">
        <v>8673</v>
      </c>
      <c r="AX746" s="322" t="s">
        <v>9427</v>
      </c>
      <c r="AY746" s="458" t="s">
        <v>9519</v>
      </c>
      <c r="AZ746" s="269" t="s">
        <v>2588</v>
      </c>
      <c r="BA746" s="351">
        <v>44944</v>
      </c>
      <c r="BB746" s="269" t="s">
        <v>783</v>
      </c>
      <c r="BC746" s="336"/>
      <c r="BD746" s="301"/>
      <c r="BE746" s="141"/>
      <c r="BF746" s="332"/>
      <c r="BG746" s="332"/>
      <c r="BH746" s="141" t="s">
        <v>956</v>
      </c>
      <c r="BI746" s="340"/>
      <c r="BJ746" s="340"/>
      <c r="BL746" s="499"/>
      <c r="BO746" s="253" t="s">
        <v>5552</v>
      </c>
      <c r="BP746" s="141" t="s">
        <v>5553</v>
      </c>
      <c r="BQ746" s="141" t="s">
        <v>5554</v>
      </c>
    </row>
    <row r="747" spans="1:70" s="322" customFormat="1" ht="90" customHeight="1">
      <c r="A747" s="445" t="s">
        <v>5014</v>
      </c>
      <c r="B747" s="325" t="s">
        <v>4923</v>
      </c>
      <c r="C747" s="497">
        <v>44713</v>
      </c>
      <c r="D747" s="336" t="s">
        <v>4308</v>
      </c>
      <c r="E747" s="445" t="s">
        <v>1020</v>
      </c>
      <c r="F747" s="325" t="s">
        <v>8674</v>
      </c>
      <c r="G747" s="325" t="s">
        <v>5221</v>
      </c>
      <c r="H747" s="325" t="s">
        <v>4944</v>
      </c>
      <c r="I747" s="325" t="s">
        <v>4945</v>
      </c>
      <c r="J747" s="322" t="s">
        <v>4946</v>
      </c>
      <c r="K747" s="426">
        <v>10</v>
      </c>
      <c r="L747" s="838">
        <v>44772</v>
      </c>
      <c r="M747" s="838">
        <v>45046</v>
      </c>
      <c r="N747" s="275">
        <f t="shared" si="23"/>
        <v>40</v>
      </c>
      <c r="O747" s="498">
        <v>4</v>
      </c>
      <c r="P747" s="322" t="s">
        <v>48</v>
      </c>
      <c r="R747" s="322" t="s">
        <v>9428</v>
      </c>
      <c r="S747" s="387">
        <f t="shared" si="22"/>
        <v>363</v>
      </c>
      <c r="AR747" s="322" t="s">
        <v>937</v>
      </c>
      <c r="AS747" s="322" t="s">
        <v>937</v>
      </c>
      <c r="AT747" s="322" t="s">
        <v>937</v>
      </c>
      <c r="AU747" s="322" t="s">
        <v>8675</v>
      </c>
      <c r="AV747" s="458" t="s">
        <v>8676</v>
      </c>
      <c r="AW747" s="322" t="s">
        <v>8677</v>
      </c>
      <c r="AX747" s="325" t="s">
        <v>8707</v>
      </c>
      <c r="AY747" s="322" t="s">
        <v>8827</v>
      </c>
      <c r="AZ747" s="269" t="s">
        <v>2588</v>
      </c>
      <c r="BA747" s="336">
        <v>44936</v>
      </c>
      <c r="BB747" s="269" t="s">
        <v>783</v>
      </c>
      <c r="BC747" s="336"/>
      <c r="BD747" s="301"/>
      <c r="BE747" s="141"/>
      <c r="BF747" s="332"/>
      <c r="BG747" s="332"/>
      <c r="BH747" s="141" t="s">
        <v>956</v>
      </c>
      <c r="BI747" s="340"/>
      <c r="BJ747" s="340"/>
      <c r="BL747" s="499"/>
      <c r="BO747" s="253" t="s">
        <v>5552</v>
      </c>
      <c r="BP747" s="141" t="s">
        <v>5553</v>
      </c>
      <c r="BQ747" s="141" t="s">
        <v>5554</v>
      </c>
    </row>
    <row r="748" spans="1:70" s="322" customFormat="1" ht="90" customHeight="1">
      <c r="A748" s="445" t="s">
        <v>5015</v>
      </c>
      <c r="B748" s="325" t="s">
        <v>4923</v>
      </c>
      <c r="C748" s="497">
        <v>44713</v>
      </c>
      <c r="D748" s="336" t="s">
        <v>4308</v>
      </c>
      <c r="E748" s="445" t="s">
        <v>1108</v>
      </c>
      <c r="F748" s="176" t="s">
        <v>8708</v>
      </c>
      <c r="G748" s="325" t="s">
        <v>4947</v>
      </c>
      <c r="H748" s="325" t="s">
        <v>4934</v>
      </c>
      <c r="I748" s="325" t="s">
        <v>4935</v>
      </c>
      <c r="J748" s="322" t="s">
        <v>1254</v>
      </c>
      <c r="K748" s="426">
        <v>2</v>
      </c>
      <c r="L748" s="838">
        <v>44743</v>
      </c>
      <c r="M748" s="838">
        <v>44925</v>
      </c>
      <c r="N748" s="275">
        <f t="shared" si="23"/>
        <v>26</v>
      </c>
      <c r="O748" s="501">
        <v>2</v>
      </c>
      <c r="P748" s="322" t="s">
        <v>116</v>
      </c>
      <c r="Q748" s="322" t="s">
        <v>60</v>
      </c>
      <c r="R748" s="322" t="s">
        <v>8728</v>
      </c>
      <c r="S748" s="387">
        <f t="shared" si="22"/>
        <v>256</v>
      </c>
      <c r="T748" s="322" t="s">
        <v>937</v>
      </c>
      <c r="U748" s="322" t="s">
        <v>937</v>
      </c>
      <c r="V748" s="322" t="s">
        <v>937</v>
      </c>
      <c r="W748" s="322" t="s">
        <v>937</v>
      </c>
      <c r="X748" s="322" t="s">
        <v>937</v>
      </c>
      <c r="Y748" s="322" t="s">
        <v>937</v>
      </c>
      <c r="Z748" s="322" t="s">
        <v>937</v>
      </c>
      <c r="AA748" s="322" t="s">
        <v>937</v>
      </c>
      <c r="AB748" s="322" t="s">
        <v>937</v>
      </c>
      <c r="AC748" s="322" t="s">
        <v>937</v>
      </c>
      <c r="AD748" s="322" t="s">
        <v>937</v>
      </c>
      <c r="AE748" s="322" t="s">
        <v>937</v>
      </c>
      <c r="AF748" s="322" t="s">
        <v>937</v>
      </c>
      <c r="AG748" s="322" t="s">
        <v>937</v>
      </c>
      <c r="AH748" s="322" t="s">
        <v>937</v>
      </c>
      <c r="AI748" s="322" t="s">
        <v>937</v>
      </c>
      <c r="AJ748" s="322" t="s">
        <v>937</v>
      </c>
      <c r="AK748" s="322" t="s">
        <v>937</v>
      </c>
      <c r="AL748" s="322" t="s">
        <v>937</v>
      </c>
      <c r="AM748" s="322" t="s">
        <v>937</v>
      </c>
      <c r="AN748" s="322" t="s">
        <v>937</v>
      </c>
      <c r="AO748" s="322" t="s">
        <v>937</v>
      </c>
      <c r="AP748" s="322" t="s">
        <v>937</v>
      </c>
      <c r="AQ748" s="322" t="s">
        <v>937</v>
      </c>
      <c r="AR748" s="322" t="s">
        <v>937</v>
      </c>
      <c r="AS748" s="322" t="s">
        <v>937</v>
      </c>
      <c r="AT748" s="322" t="s">
        <v>937</v>
      </c>
      <c r="AU748" s="322" t="s">
        <v>8668</v>
      </c>
      <c r="AV748" s="322" t="s">
        <v>9424</v>
      </c>
      <c r="AW748" s="322" t="s">
        <v>8669</v>
      </c>
      <c r="AX748" s="322" t="s">
        <v>9425</v>
      </c>
      <c r="AY748" s="322" t="s">
        <v>8740</v>
      </c>
      <c r="AZ748" s="269" t="s">
        <v>781</v>
      </c>
      <c r="BA748" s="351">
        <v>44943</v>
      </c>
      <c r="BB748" s="269" t="s">
        <v>903</v>
      </c>
      <c r="BC748" s="336"/>
      <c r="BD748" s="301"/>
      <c r="BE748" s="141"/>
      <c r="BF748" s="332"/>
      <c r="BG748" s="332"/>
      <c r="BH748" s="141" t="s">
        <v>956</v>
      </c>
      <c r="BI748" s="340"/>
      <c r="BJ748" s="340"/>
      <c r="BL748" s="499"/>
      <c r="BO748" s="253" t="s">
        <v>5552</v>
      </c>
      <c r="BP748" s="141" t="s">
        <v>5553</v>
      </c>
      <c r="BQ748" s="141" t="s">
        <v>5555</v>
      </c>
    </row>
    <row r="749" spans="1:70" s="322" customFormat="1" ht="90" customHeight="1">
      <c r="A749" s="445" t="s">
        <v>5016</v>
      </c>
      <c r="B749" s="325" t="s">
        <v>4923</v>
      </c>
      <c r="C749" s="497">
        <v>44713</v>
      </c>
      <c r="D749" s="336" t="s">
        <v>4308</v>
      </c>
      <c r="E749" s="445" t="s">
        <v>1108</v>
      </c>
      <c r="F749" s="176" t="s">
        <v>8708</v>
      </c>
      <c r="G749" s="325" t="s">
        <v>4947</v>
      </c>
      <c r="H749" s="325" t="s">
        <v>4934</v>
      </c>
      <c r="I749" s="325" t="s">
        <v>4936</v>
      </c>
      <c r="J749" s="322" t="s">
        <v>4937</v>
      </c>
      <c r="K749" s="426">
        <v>2</v>
      </c>
      <c r="L749" s="838">
        <v>44743</v>
      </c>
      <c r="M749" s="838">
        <v>44925</v>
      </c>
      <c r="N749" s="275">
        <f t="shared" si="23"/>
        <v>26</v>
      </c>
      <c r="O749" s="501">
        <v>2</v>
      </c>
      <c r="P749" s="322" t="s">
        <v>1134</v>
      </c>
      <c r="Q749" s="322" t="s">
        <v>60</v>
      </c>
      <c r="R749" s="322" t="s">
        <v>8727</v>
      </c>
      <c r="S749" s="387">
        <f t="shared" si="22"/>
        <v>206</v>
      </c>
      <c r="T749" s="322" t="s">
        <v>937</v>
      </c>
      <c r="U749" s="322" t="s">
        <v>937</v>
      </c>
      <c r="V749" s="322" t="s">
        <v>937</v>
      </c>
      <c r="W749" s="322" t="s">
        <v>937</v>
      </c>
      <c r="X749" s="322" t="s">
        <v>937</v>
      </c>
      <c r="Y749" s="322" t="s">
        <v>937</v>
      </c>
      <c r="Z749" s="322" t="s">
        <v>937</v>
      </c>
      <c r="AA749" s="322" t="s">
        <v>937</v>
      </c>
      <c r="AB749" s="322" t="s">
        <v>937</v>
      </c>
      <c r="AC749" s="322" t="s">
        <v>937</v>
      </c>
      <c r="AD749" s="322" t="s">
        <v>937</v>
      </c>
      <c r="AE749" s="322" t="s">
        <v>937</v>
      </c>
      <c r="AF749" s="322" t="s">
        <v>937</v>
      </c>
      <c r="AG749" s="322" t="s">
        <v>937</v>
      </c>
      <c r="AH749" s="322" t="s">
        <v>937</v>
      </c>
      <c r="AI749" s="322" t="s">
        <v>937</v>
      </c>
      <c r="AJ749" s="322" t="s">
        <v>937</v>
      </c>
      <c r="AK749" s="322" t="s">
        <v>937</v>
      </c>
      <c r="AL749" s="322" t="s">
        <v>937</v>
      </c>
      <c r="AM749" s="322" t="s">
        <v>937</v>
      </c>
      <c r="AN749" s="322" t="s">
        <v>937</v>
      </c>
      <c r="AO749" s="322" t="s">
        <v>937</v>
      </c>
      <c r="AP749" s="322" t="s">
        <v>937</v>
      </c>
      <c r="AQ749" s="322" t="s">
        <v>937</v>
      </c>
      <c r="AR749" s="322" t="s">
        <v>937</v>
      </c>
      <c r="AS749" s="322" t="s">
        <v>937</v>
      </c>
      <c r="AT749" s="322" t="s">
        <v>937</v>
      </c>
      <c r="AU749" s="322" t="s">
        <v>8670</v>
      </c>
      <c r="AV749" s="322" t="s">
        <v>5570</v>
      </c>
      <c r="AW749" s="322" t="s">
        <v>8671</v>
      </c>
      <c r="AX749" s="322" t="s">
        <v>8715</v>
      </c>
      <c r="AY749" s="322" t="s">
        <v>8751</v>
      </c>
      <c r="AZ749" s="269" t="s">
        <v>781</v>
      </c>
      <c r="BA749" s="351">
        <v>44943</v>
      </c>
      <c r="BB749" s="269" t="s">
        <v>903</v>
      </c>
      <c r="BC749" s="336"/>
      <c r="BD749" s="301"/>
      <c r="BE749" s="141"/>
      <c r="BF749" s="332"/>
      <c r="BG749" s="332"/>
      <c r="BH749" s="141" t="s">
        <v>956</v>
      </c>
      <c r="BI749" s="340"/>
      <c r="BJ749" s="340"/>
      <c r="BL749" s="499"/>
      <c r="BO749" s="253" t="s">
        <v>5552</v>
      </c>
      <c r="BP749" s="141" t="s">
        <v>5553</v>
      </c>
      <c r="BQ749" s="141" t="s">
        <v>5555</v>
      </c>
    </row>
    <row r="750" spans="1:70" s="322" customFormat="1" ht="90" customHeight="1">
      <c r="A750" s="445" t="s">
        <v>5017</v>
      </c>
      <c r="B750" s="325" t="s">
        <v>4923</v>
      </c>
      <c r="C750" s="497">
        <v>44713</v>
      </c>
      <c r="D750" s="336" t="s">
        <v>4308</v>
      </c>
      <c r="E750" s="445" t="s">
        <v>1108</v>
      </c>
      <c r="F750" s="176" t="s">
        <v>8708</v>
      </c>
      <c r="G750" s="325" t="s">
        <v>4947</v>
      </c>
      <c r="H750" s="325" t="s">
        <v>4934</v>
      </c>
      <c r="I750" s="325" t="s">
        <v>4939</v>
      </c>
      <c r="J750" s="322" t="s">
        <v>4948</v>
      </c>
      <c r="K750" s="426">
        <v>1</v>
      </c>
      <c r="L750" s="838">
        <v>44928</v>
      </c>
      <c r="M750" s="838">
        <v>44985</v>
      </c>
      <c r="N750" s="275">
        <f t="shared" si="23"/>
        <v>9</v>
      </c>
      <c r="O750" s="498">
        <v>0</v>
      </c>
      <c r="P750" s="322" t="s">
        <v>1134</v>
      </c>
      <c r="Q750" s="322" t="s">
        <v>116</v>
      </c>
      <c r="R750" s="322" t="s">
        <v>8746</v>
      </c>
      <c r="S750" s="387">
        <f t="shared" si="22"/>
        <v>134</v>
      </c>
      <c r="T750" s="322" t="s">
        <v>937</v>
      </c>
      <c r="U750" s="322" t="s">
        <v>937</v>
      </c>
      <c r="V750" s="322" t="s">
        <v>937</v>
      </c>
      <c r="W750" s="322" t="s">
        <v>937</v>
      </c>
      <c r="X750" s="322" t="s">
        <v>937</v>
      </c>
      <c r="Y750" s="322" t="s">
        <v>937</v>
      </c>
      <c r="Z750" s="322" t="s">
        <v>937</v>
      </c>
      <c r="AA750" s="322" t="s">
        <v>937</v>
      </c>
      <c r="AB750" s="322" t="s">
        <v>937</v>
      </c>
      <c r="AC750" s="322" t="s">
        <v>937</v>
      </c>
      <c r="AD750" s="322" t="s">
        <v>937</v>
      </c>
      <c r="AE750" s="322" t="s">
        <v>937</v>
      </c>
      <c r="AF750" s="322" t="s">
        <v>937</v>
      </c>
      <c r="AG750" s="322" t="s">
        <v>937</v>
      </c>
      <c r="AH750" s="322" t="s">
        <v>937</v>
      </c>
      <c r="AI750" s="322" t="s">
        <v>937</v>
      </c>
      <c r="AJ750" s="322" t="s">
        <v>937</v>
      </c>
      <c r="AK750" s="322" t="s">
        <v>937</v>
      </c>
      <c r="AL750" s="322" t="s">
        <v>937</v>
      </c>
      <c r="AM750" s="322" t="s">
        <v>937</v>
      </c>
      <c r="AN750" s="322" t="s">
        <v>937</v>
      </c>
      <c r="AO750" s="322" t="s">
        <v>937</v>
      </c>
      <c r="AP750" s="322" t="s">
        <v>937</v>
      </c>
      <c r="AQ750" s="322" t="s">
        <v>937</v>
      </c>
      <c r="AR750" s="322" t="s">
        <v>937</v>
      </c>
      <c r="AS750" s="322" t="s">
        <v>937</v>
      </c>
      <c r="AT750" s="322" t="s">
        <v>937</v>
      </c>
      <c r="AU750" s="322" t="s">
        <v>8670</v>
      </c>
      <c r="AV750" s="322" t="s">
        <v>5571</v>
      </c>
      <c r="AW750" s="322" t="s">
        <v>8672</v>
      </c>
      <c r="AX750" s="322" t="s">
        <v>8716</v>
      </c>
      <c r="AY750" s="322" t="s">
        <v>8739</v>
      </c>
      <c r="AZ750" s="269" t="s">
        <v>2588</v>
      </c>
      <c r="BA750" s="351">
        <v>44944</v>
      </c>
      <c r="BB750" s="269" t="s">
        <v>783</v>
      </c>
      <c r="BC750" s="336"/>
      <c r="BD750" s="301"/>
      <c r="BE750" s="141"/>
      <c r="BF750" s="332"/>
      <c r="BG750" s="332"/>
      <c r="BH750" s="141" t="s">
        <v>956</v>
      </c>
      <c r="BI750" s="340"/>
      <c r="BJ750" s="340"/>
      <c r="BL750" s="499"/>
      <c r="BO750" s="253" t="s">
        <v>5552</v>
      </c>
      <c r="BP750" s="141" t="s">
        <v>5553</v>
      </c>
      <c r="BQ750" s="141" t="s">
        <v>5555</v>
      </c>
    </row>
    <row r="751" spans="1:70" s="322" customFormat="1" ht="90" customHeight="1">
      <c r="A751" s="445" t="s">
        <v>5018</v>
      </c>
      <c r="B751" s="325" t="s">
        <v>4923</v>
      </c>
      <c r="C751" s="497">
        <v>44713</v>
      </c>
      <c r="D751" s="336" t="s">
        <v>4308</v>
      </c>
      <c r="E751" s="445" t="s">
        <v>1108</v>
      </c>
      <c r="F751" s="176" t="s">
        <v>8709</v>
      </c>
      <c r="G751" s="325" t="s">
        <v>4947</v>
      </c>
      <c r="H751" s="325" t="s">
        <v>4949</v>
      </c>
      <c r="I751" s="325" t="s">
        <v>4949</v>
      </c>
      <c r="J751" s="322" t="s">
        <v>4950</v>
      </c>
      <c r="K751" s="426">
        <v>4</v>
      </c>
      <c r="L751" s="838">
        <v>44743</v>
      </c>
      <c r="M751" s="838">
        <v>45138</v>
      </c>
      <c r="N751" s="275">
        <f t="shared" si="23"/>
        <v>5</v>
      </c>
      <c r="O751" s="498">
        <v>0</v>
      </c>
      <c r="P751" s="322" t="s">
        <v>48</v>
      </c>
      <c r="R751" s="322" t="s">
        <v>8825</v>
      </c>
      <c r="S751" s="387">
        <f t="shared" si="22"/>
        <v>386</v>
      </c>
      <c r="AR751" s="322" t="s">
        <v>937</v>
      </c>
      <c r="AS751" s="322" t="s">
        <v>937</v>
      </c>
      <c r="AT751" s="322" t="s">
        <v>937</v>
      </c>
      <c r="AU751" s="322" t="s">
        <v>8675</v>
      </c>
      <c r="AV751" s="322" t="s">
        <v>9429</v>
      </c>
      <c r="AW751" s="322" t="s">
        <v>8678</v>
      </c>
      <c r="AX751" s="325" t="s">
        <v>9430</v>
      </c>
      <c r="AY751" s="322" t="s">
        <v>8742</v>
      </c>
      <c r="AZ751" s="269" t="s">
        <v>2588</v>
      </c>
      <c r="BA751" s="336">
        <v>44936</v>
      </c>
      <c r="BB751" s="269" t="s">
        <v>783</v>
      </c>
      <c r="BC751" s="336"/>
      <c r="BD751" s="301"/>
      <c r="BE751" s="141"/>
      <c r="BF751" s="332"/>
      <c r="BG751" s="332"/>
      <c r="BH751" s="141" t="s">
        <v>956</v>
      </c>
      <c r="BI751" s="340"/>
      <c r="BJ751" s="340"/>
      <c r="BL751" s="499"/>
      <c r="BO751" s="253" t="s">
        <v>5552</v>
      </c>
      <c r="BP751" s="141" t="s">
        <v>5553</v>
      </c>
      <c r="BQ751" s="141" t="s">
        <v>5555</v>
      </c>
    </row>
    <row r="752" spans="1:70" s="322" customFormat="1" ht="90" customHeight="1">
      <c r="A752" s="445" t="s">
        <v>5019</v>
      </c>
      <c r="B752" s="325" t="s">
        <v>4923</v>
      </c>
      <c r="C752" s="497">
        <v>44713</v>
      </c>
      <c r="D752" s="336" t="s">
        <v>4308</v>
      </c>
      <c r="E752" s="445" t="s">
        <v>1108</v>
      </c>
      <c r="F752" s="176" t="s">
        <v>8708</v>
      </c>
      <c r="G752" s="325" t="s">
        <v>4947</v>
      </c>
      <c r="H752" s="325" t="s">
        <v>4951</v>
      </c>
      <c r="I752" s="325" t="s">
        <v>4952</v>
      </c>
      <c r="J752" s="322" t="s">
        <v>4953</v>
      </c>
      <c r="K752" s="426">
        <v>2</v>
      </c>
      <c r="L752" s="838">
        <v>44835</v>
      </c>
      <c r="M752" s="838">
        <v>45107</v>
      </c>
      <c r="N752" s="275">
        <f t="shared" si="23"/>
        <v>39</v>
      </c>
      <c r="O752" s="498">
        <v>1</v>
      </c>
      <c r="P752" s="322" t="s">
        <v>758</v>
      </c>
      <c r="Q752" s="322" t="s">
        <v>116</v>
      </c>
      <c r="R752" s="322" t="s">
        <v>9512</v>
      </c>
      <c r="S752" s="387">
        <f t="shared" si="22"/>
        <v>282</v>
      </c>
      <c r="AR752" s="322" t="s">
        <v>937</v>
      </c>
      <c r="AS752" s="322" t="s">
        <v>937</v>
      </c>
      <c r="AT752" s="322" t="s">
        <v>937</v>
      </c>
      <c r="AU752" s="322" t="s">
        <v>8675</v>
      </c>
      <c r="AV752" s="322" t="s">
        <v>9431</v>
      </c>
      <c r="AW752" s="322" t="s">
        <v>8679</v>
      </c>
      <c r="AX752" s="325" t="s">
        <v>6453</v>
      </c>
      <c r="AY752" s="322" t="s">
        <v>9511</v>
      </c>
      <c r="AZ752" s="269" t="s">
        <v>2588</v>
      </c>
      <c r="BA752" s="336">
        <v>44952</v>
      </c>
      <c r="BB752" s="269" t="s">
        <v>783</v>
      </c>
      <c r="BC752" s="336"/>
      <c r="BD752" s="301"/>
      <c r="BE752" s="141"/>
      <c r="BF752" s="332"/>
      <c r="BG752" s="332"/>
      <c r="BH752" s="141" t="s">
        <v>956</v>
      </c>
      <c r="BI752" s="340"/>
      <c r="BJ752" s="340"/>
      <c r="BL752" s="499"/>
      <c r="BO752" s="253" t="s">
        <v>5552</v>
      </c>
      <c r="BP752" s="141" t="s">
        <v>5553</v>
      </c>
      <c r="BQ752" s="141" t="s">
        <v>5555</v>
      </c>
    </row>
    <row r="753" spans="1:16384" s="322" customFormat="1" ht="90" customHeight="1">
      <c r="A753" s="309" t="s">
        <v>5020</v>
      </c>
      <c r="B753" s="253" t="s">
        <v>4923</v>
      </c>
      <c r="C753" s="336">
        <v>44713</v>
      </c>
      <c r="D753" s="336" t="s">
        <v>4308</v>
      </c>
      <c r="E753" s="309" t="s">
        <v>1108</v>
      </c>
      <c r="F753" s="176" t="s">
        <v>8708</v>
      </c>
      <c r="G753" s="253" t="s">
        <v>4947</v>
      </c>
      <c r="H753" s="253" t="s">
        <v>4954</v>
      </c>
      <c r="I753" s="253" t="s">
        <v>4955</v>
      </c>
      <c r="J753" s="271" t="s">
        <v>4956</v>
      </c>
      <c r="K753" s="269">
        <v>4</v>
      </c>
      <c r="L753" s="831">
        <v>44986</v>
      </c>
      <c r="M753" s="836">
        <v>45291</v>
      </c>
      <c r="N753" s="275">
        <f t="shared" si="23"/>
        <v>44</v>
      </c>
      <c r="O753" s="446">
        <v>0</v>
      </c>
      <c r="P753" s="271" t="s">
        <v>112</v>
      </c>
      <c r="Q753" s="294" t="s">
        <v>4957</v>
      </c>
      <c r="R753" s="273" t="s">
        <v>8681</v>
      </c>
      <c r="S753" s="387">
        <f t="shared" si="22"/>
        <v>127</v>
      </c>
      <c r="T753" s="329" t="s">
        <v>937</v>
      </c>
      <c r="U753" s="345" t="s">
        <v>937</v>
      </c>
      <c r="V753" s="336" t="s">
        <v>937</v>
      </c>
      <c r="W753" s="269" t="s">
        <v>937</v>
      </c>
      <c r="X753" s="340" t="s">
        <v>937</v>
      </c>
      <c r="Y753" s="297" t="s">
        <v>937</v>
      </c>
      <c r="Z753" s="297" t="s">
        <v>937</v>
      </c>
      <c r="AA753" s="297" t="s">
        <v>937</v>
      </c>
      <c r="AB753" s="297" t="s">
        <v>937</v>
      </c>
      <c r="AC753" s="141" t="s">
        <v>937</v>
      </c>
      <c r="AD753" s="340" t="s">
        <v>937</v>
      </c>
      <c r="AE753" s="297" t="s">
        <v>937</v>
      </c>
      <c r="AF753" s="297" t="s">
        <v>937</v>
      </c>
      <c r="AG753" s="253" t="s">
        <v>937</v>
      </c>
      <c r="AH753" s="253" t="s">
        <v>937</v>
      </c>
      <c r="AI753" s="253" t="s">
        <v>937</v>
      </c>
      <c r="AJ753" s="253" t="s">
        <v>937</v>
      </c>
      <c r="AK753" s="297" t="s">
        <v>937</v>
      </c>
      <c r="AL753" s="297" t="s">
        <v>1153</v>
      </c>
      <c r="AM753" s="297" t="s">
        <v>1153</v>
      </c>
      <c r="AN753" s="297" t="s">
        <v>1153</v>
      </c>
      <c r="AO753" s="297" t="s">
        <v>1153</v>
      </c>
      <c r="AP753" s="297" t="s">
        <v>1153</v>
      </c>
      <c r="AQ753" s="297" t="s">
        <v>1153</v>
      </c>
      <c r="AR753" s="297" t="s">
        <v>937</v>
      </c>
      <c r="AS753" s="297" t="s">
        <v>937</v>
      </c>
      <c r="AT753" s="297" t="s">
        <v>937</v>
      </c>
      <c r="AU753" s="280" t="s">
        <v>8680</v>
      </c>
      <c r="AV753" s="280" t="s">
        <v>5605</v>
      </c>
      <c r="AW753" s="280" t="s">
        <v>8681</v>
      </c>
      <c r="AX753" s="141" t="s">
        <v>9432</v>
      </c>
      <c r="AY753" s="273" t="s">
        <v>8681</v>
      </c>
      <c r="AZ753" s="269" t="s">
        <v>2588</v>
      </c>
      <c r="BA753" s="336">
        <v>44949</v>
      </c>
      <c r="BB753" s="340" t="s">
        <v>783</v>
      </c>
      <c r="BC753" s="297"/>
      <c r="BD753" s="297"/>
      <c r="BE753" s="297"/>
      <c r="BF753" s="297"/>
      <c r="BG753" s="297"/>
      <c r="BH753" s="297" t="s">
        <v>956</v>
      </c>
      <c r="BI753" s="340"/>
      <c r="BJ753" s="340"/>
      <c r="BK753" s="298"/>
      <c r="BL753" s="298"/>
      <c r="BM753" s="298"/>
      <c r="BN753" s="298"/>
      <c r="BO753" s="480" t="s">
        <v>5552</v>
      </c>
      <c r="BP753" s="480" t="s">
        <v>5553</v>
      </c>
      <c r="BQ753" s="480" t="s">
        <v>5555</v>
      </c>
      <c r="BR753" s="480"/>
      <c r="BS753" s="298"/>
      <c r="BT753" s="298"/>
      <c r="BU753" s="298"/>
      <c r="BV753" s="298"/>
      <c r="BW753" s="298"/>
      <c r="BX753" s="298"/>
      <c r="BY753" s="298"/>
      <c r="BZ753" s="298"/>
      <c r="CA753" s="298"/>
      <c r="CB753" s="298"/>
      <c r="CC753" s="298"/>
      <c r="CD753" s="298"/>
      <c r="CE753" s="298"/>
      <c r="CF753" s="298"/>
      <c r="CG753" s="298"/>
      <c r="CH753" s="298"/>
      <c r="CI753" s="298"/>
      <c r="CJ753" s="298"/>
      <c r="CK753" s="298"/>
      <c r="CL753" s="298"/>
      <c r="CM753" s="298"/>
      <c r="CN753" s="298"/>
      <c r="CO753" s="298"/>
      <c r="CP753" s="298"/>
      <c r="CQ753" s="298"/>
      <c r="CR753" s="298"/>
      <c r="CS753" s="298"/>
      <c r="CT753" s="298"/>
      <c r="CU753" s="298"/>
      <c r="CV753" s="298"/>
      <c r="CW753" s="298"/>
      <c r="CX753" s="298"/>
      <c r="CY753" s="298"/>
      <c r="CZ753" s="298"/>
      <c r="DA753" s="298"/>
      <c r="DB753" s="298"/>
      <c r="DC753" s="298"/>
      <c r="DD753" s="298"/>
      <c r="DE753" s="298"/>
      <c r="DF753" s="298"/>
      <c r="DG753" s="298"/>
      <c r="DH753" s="298"/>
      <c r="DI753" s="298"/>
      <c r="DJ753" s="298"/>
      <c r="DK753" s="298"/>
      <c r="DL753" s="298"/>
      <c r="DM753" s="298"/>
      <c r="DN753" s="298"/>
      <c r="DO753" s="298"/>
      <c r="DP753" s="298"/>
      <c r="DQ753" s="298"/>
      <c r="DR753" s="298"/>
      <c r="DS753" s="298"/>
      <c r="DT753" s="298"/>
      <c r="DU753" s="298"/>
      <c r="DV753" s="298"/>
      <c r="DW753" s="298"/>
      <c r="DX753" s="298"/>
      <c r="DY753" s="298"/>
      <c r="DZ753" s="298"/>
      <c r="EA753" s="298"/>
      <c r="EB753" s="298"/>
      <c r="EC753" s="298"/>
      <c r="ED753" s="298"/>
      <c r="EE753" s="298"/>
      <c r="EF753" s="298"/>
      <c r="EG753" s="298"/>
      <c r="EH753" s="298"/>
      <c r="EI753" s="298"/>
      <c r="EJ753" s="298"/>
      <c r="EK753" s="298"/>
      <c r="EL753" s="298"/>
      <c r="EM753" s="298"/>
      <c r="EN753" s="298"/>
      <c r="EO753" s="298"/>
      <c r="EP753" s="298"/>
      <c r="EQ753" s="298"/>
      <c r="ER753" s="298"/>
      <c r="ES753" s="298"/>
      <c r="ET753" s="298"/>
      <c r="EU753" s="298"/>
      <c r="EV753" s="298"/>
      <c r="EW753" s="298"/>
      <c r="EX753" s="298"/>
      <c r="EY753" s="298"/>
      <c r="EZ753" s="298"/>
      <c r="FA753" s="298"/>
      <c r="FB753" s="298"/>
      <c r="FC753" s="298"/>
      <c r="FD753" s="298"/>
      <c r="FE753" s="298"/>
      <c r="FF753" s="298"/>
      <c r="FG753" s="298"/>
      <c r="FH753" s="298"/>
      <c r="FI753" s="298"/>
      <c r="FJ753" s="298"/>
      <c r="FK753" s="298"/>
      <c r="FL753" s="298"/>
      <c r="FM753" s="298"/>
      <c r="FN753" s="298"/>
      <c r="FO753" s="298"/>
      <c r="FP753" s="298"/>
      <c r="FQ753" s="298"/>
      <c r="FR753" s="298"/>
      <c r="FS753" s="298"/>
      <c r="FT753" s="298"/>
      <c r="FU753" s="298"/>
      <c r="FV753" s="298"/>
      <c r="FW753" s="298"/>
      <c r="FX753" s="298"/>
      <c r="FY753" s="298"/>
      <c r="FZ753" s="298"/>
      <c r="GA753" s="298"/>
      <c r="GB753" s="298"/>
      <c r="GC753" s="298"/>
      <c r="GD753" s="298"/>
      <c r="GE753" s="298"/>
      <c r="GF753" s="298"/>
      <c r="GG753" s="298"/>
      <c r="GH753" s="298"/>
      <c r="GI753" s="298"/>
      <c r="GJ753" s="298"/>
      <c r="GK753" s="298"/>
      <c r="GL753" s="298"/>
      <c r="GM753" s="298"/>
      <c r="GN753" s="298"/>
      <c r="GO753" s="298"/>
      <c r="GP753" s="298"/>
      <c r="GQ753" s="298"/>
      <c r="GR753" s="298"/>
      <c r="GS753" s="298"/>
      <c r="GT753" s="298"/>
      <c r="GU753" s="298"/>
      <c r="GV753" s="298"/>
      <c r="GW753" s="298"/>
      <c r="GX753" s="298"/>
      <c r="GY753" s="298"/>
      <c r="GZ753" s="298"/>
      <c r="HA753" s="298"/>
      <c r="HB753" s="298"/>
      <c r="HC753" s="298"/>
      <c r="HD753" s="298"/>
      <c r="HE753" s="298"/>
      <c r="HF753" s="298"/>
      <c r="HG753" s="298"/>
      <c r="HH753" s="298"/>
      <c r="HI753" s="298"/>
      <c r="HJ753" s="298"/>
      <c r="HK753" s="298"/>
      <c r="HL753" s="298"/>
      <c r="HM753" s="298"/>
      <c r="HN753" s="298"/>
      <c r="HO753" s="298"/>
      <c r="HP753" s="298"/>
      <c r="HQ753" s="298"/>
      <c r="HR753" s="298"/>
      <c r="HS753" s="298"/>
      <c r="HT753" s="298"/>
      <c r="HU753" s="298"/>
      <c r="HV753" s="298"/>
      <c r="HW753" s="298"/>
      <c r="HX753" s="298"/>
      <c r="HY753" s="298"/>
      <c r="HZ753" s="298"/>
      <c r="IA753" s="298"/>
      <c r="IB753" s="298"/>
      <c r="IC753" s="298"/>
      <c r="ID753" s="298"/>
      <c r="IE753" s="298"/>
      <c r="IF753" s="298"/>
      <c r="IG753" s="298"/>
      <c r="IH753" s="298"/>
      <c r="II753" s="298"/>
      <c r="IJ753" s="298"/>
      <c r="IK753" s="298"/>
      <c r="IL753" s="298"/>
      <c r="IM753" s="298"/>
      <c r="IN753" s="298"/>
      <c r="IO753" s="298"/>
      <c r="IP753" s="298"/>
      <c r="IQ753" s="298"/>
      <c r="IR753" s="298"/>
      <c r="IS753" s="298"/>
      <c r="IT753" s="298"/>
      <c r="IU753" s="298"/>
      <c r="IV753" s="298"/>
      <c r="IW753" s="298"/>
      <c r="IX753" s="298"/>
      <c r="IY753" s="298"/>
      <c r="IZ753" s="298"/>
      <c r="JA753" s="298"/>
      <c r="JB753" s="298"/>
      <c r="JC753" s="298"/>
      <c r="JD753" s="298"/>
      <c r="JE753" s="298"/>
      <c r="JF753" s="298"/>
      <c r="JG753" s="298"/>
      <c r="JH753" s="298"/>
      <c r="JI753" s="298"/>
      <c r="JJ753" s="298"/>
      <c r="JK753" s="298"/>
      <c r="JL753" s="298"/>
      <c r="JM753" s="298"/>
      <c r="JN753" s="298"/>
      <c r="JO753" s="298"/>
      <c r="JP753" s="298"/>
      <c r="JQ753" s="298"/>
      <c r="JR753" s="298"/>
      <c r="JS753" s="298"/>
      <c r="JT753" s="298"/>
      <c r="JU753" s="298"/>
      <c r="JV753" s="298"/>
      <c r="JW753" s="298"/>
      <c r="JX753" s="298"/>
      <c r="JY753" s="298"/>
      <c r="JZ753" s="298"/>
      <c r="KA753" s="298"/>
      <c r="KB753" s="298"/>
      <c r="KC753" s="298"/>
      <c r="KD753" s="298"/>
      <c r="KE753" s="298"/>
      <c r="KF753" s="298"/>
      <c r="KG753" s="298"/>
      <c r="KH753" s="298"/>
      <c r="KI753" s="298"/>
      <c r="KJ753" s="298"/>
      <c r="KK753" s="298"/>
      <c r="KL753" s="298"/>
      <c r="KM753" s="298"/>
      <c r="KN753" s="298"/>
      <c r="KO753" s="298"/>
      <c r="KP753" s="298"/>
      <c r="KQ753" s="298"/>
      <c r="KR753" s="298"/>
      <c r="KS753" s="298"/>
      <c r="KT753" s="298"/>
      <c r="KU753" s="298"/>
      <c r="KV753" s="298"/>
      <c r="KW753" s="298"/>
      <c r="KX753" s="298"/>
      <c r="KY753" s="298"/>
      <c r="KZ753" s="298"/>
      <c r="LA753" s="298"/>
      <c r="LB753" s="298"/>
      <c r="LC753" s="298"/>
      <c r="LD753" s="298"/>
      <c r="LE753" s="298"/>
      <c r="LF753" s="298"/>
      <c r="LG753" s="298"/>
      <c r="LH753" s="298"/>
      <c r="LI753" s="298"/>
      <c r="LJ753" s="298"/>
      <c r="LK753" s="298"/>
      <c r="LL753" s="298"/>
      <c r="LM753" s="298"/>
      <c r="LN753" s="298"/>
      <c r="LO753" s="298"/>
      <c r="LP753" s="298"/>
      <c r="LQ753" s="298"/>
      <c r="LR753" s="298"/>
      <c r="LS753" s="298"/>
      <c r="LT753" s="298"/>
      <c r="LU753" s="298"/>
      <c r="LV753" s="298"/>
      <c r="LW753" s="298"/>
      <c r="LX753" s="298"/>
      <c r="LY753" s="298"/>
      <c r="LZ753" s="298"/>
      <c r="MA753" s="298"/>
      <c r="MB753" s="298"/>
      <c r="MC753" s="298"/>
      <c r="MD753" s="298"/>
      <c r="ME753" s="298"/>
      <c r="MF753" s="298"/>
      <c r="MG753" s="298"/>
      <c r="MH753" s="298"/>
      <c r="MI753" s="298"/>
      <c r="MJ753" s="298"/>
      <c r="MK753" s="298"/>
      <c r="ML753" s="298"/>
      <c r="MM753" s="298"/>
      <c r="MN753" s="298"/>
      <c r="MO753" s="298"/>
      <c r="MP753" s="298"/>
      <c r="MQ753" s="298"/>
      <c r="MR753" s="298"/>
      <c r="MS753" s="298"/>
      <c r="MT753" s="298"/>
      <c r="MU753" s="298"/>
      <c r="MV753" s="298"/>
      <c r="MW753" s="298"/>
      <c r="MX753" s="298"/>
      <c r="MY753" s="298"/>
      <c r="MZ753" s="298"/>
      <c r="NA753" s="298"/>
      <c r="NB753" s="298"/>
      <c r="NC753" s="298"/>
      <c r="ND753" s="298"/>
      <c r="NE753" s="298"/>
      <c r="NF753" s="298"/>
      <c r="NG753" s="298"/>
      <c r="NH753" s="298"/>
      <c r="NI753" s="298"/>
      <c r="NJ753" s="298"/>
      <c r="NK753" s="298"/>
      <c r="NL753" s="298"/>
      <c r="NM753" s="298"/>
      <c r="NN753" s="298"/>
      <c r="NO753" s="298"/>
      <c r="NP753" s="298"/>
      <c r="NQ753" s="298"/>
      <c r="NR753" s="298"/>
      <c r="NS753" s="298"/>
      <c r="NT753" s="298"/>
      <c r="NU753" s="298"/>
      <c r="NV753" s="298"/>
      <c r="NW753" s="298"/>
      <c r="NX753" s="298"/>
      <c r="NY753" s="298"/>
      <c r="NZ753" s="298"/>
      <c r="OA753" s="298"/>
      <c r="OB753" s="298"/>
      <c r="OC753" s="298"/>
      <c r="OD753" s="298"/>
      <c r="OE753" s="298"/>
      <c r="OF753" s="298"/>
      <c r="OG753" s="298"/>
      <c r="OH753" s="298"/>
      <c r="OI753" s="298"/>
      <c r="OJ753" s="298"/>
      <c r="OK753" s="298"/>
      <c r="OL753" s="298"/>
      <c r="OM753" s="298"/>
      <c r="ON753" s="298"/>
      <c r="OO753" s="298"/>
      <c r="OP753" s="298"/>
      <c r="OQ753" s="298"/>
      <c r="OR753" s="298"/>
      <c r="OS753" s="298"/>
      <c r="OT753" s="298"/>
      <c r="OU753" s="298"/>
      <c r="OV753" s="298"/>
      <c r="OW753" s="298"/>
      <c r="OX753" s="298"/>
      <c r="OY753" s="298"/>
      <c r="OZ753" s="298"/>
      <c r="PA753" s="298"/>
      <c r="PB753" s="298"/>
      <c r="PC753" s="298"/>
      <c r="PD753" s="298"/>
      <c r="PE753" s="298"/>
      <c r="PF753" s="298"/>
      <c r="PG753" s="298"/>
      <c r="PH753" s="298"/>
      <c r="PI753" s="298"/>
      <c r="PJ753" s="298"/>
      <c r="PK753" s="298"/>
      <c r="PL753" s="298"/>
      <c r="PM753" s="298"/>
      <c r="PN753" s="298"/>
      <c r="PO753" s="298"/>
      <c r="PP753" s="298"/>
      <c r="PQ753" s="298"/>
      <c r="PR753" s="298"/>
      <c r="PS753" s="298"/>
      <c r="PT753" s="298"/>
      <c r="PU753" s="298"/>
      <c r="PV753" s="298"/>
      <c r="PW753" s="298"/>
      <c r="PX753" s="298"/>
      <c r="PY753" s="298"/>
      <c r="PZ753" s="298"/>
      <c r="QA753" s="298"/>
      <c r="QB753" s="298"/>
      <c r="QC753" s="298"/>
      <c r="QD753" s="298"/>
      <c r="QE753" s="298"/>
      <c r="QF753" s="298"/>
      <c r="QG753" s="298"/>
      <c r="QH753" s="298"/>
      <c r="QI753" s="298"/>
      <c r="QJ753" s="298"/>
      <c r="QK753" s="298"/>
      <c r="QL753" s="298"/>
      <c r="QM753" s="298"/>
      <c r="QN753" s="298"/>
      <c r="QO753" s="298"/>
      <c r="QP753" s="298"/>
      <c r="QQ753" s="298"/>
      <c r="QR753" s="298"/>
      <c r="QS753" s="298"/>
      <c r="QT753" s="298"/>
      <c r="QU753" s="298"/>
      <c r="QV753" s="298"/>
      <c r="QW753" s="298"/>
      <c r="QX753" s="298"/>
      <c r="QY753" s="298"/>
      <c r="QZ753" s="298"/>
      <c r="RA753" s="298"/>
      <c r="RB753" s="298"/>
      <c r="RC753" s="298"/>
      <c r="RD753" s="298"/>
      <c r="RE753" s="298"/>
      <c r="RF753" s="298"/>
      <c r="RG753" s="298"/>
      <c r="RH753" s="298"/>
      <c r="RI753" s="298"/>
      <c r="RJ753" s="298"/>
      <c r="RK753" s="298"/>
      <c r="RL753" s="298"/>
      <c r="RM753" s="298"/>
      <c r="RN753" s="298"/>
      <c r="RO753" s="298"/>
      <c r="RP753" s="298"/>
      <c r="RQ753" s="298"/>
      <c r="RR753" s="298"/>
      <c r="RS753" s="298"/>
      <c r="RT753" s="298"/>
      <c r="RU753" s="298"/>
      <c r="RV753" s="298"/>
      <c r="RW753" s="298"/>
      <c r="RX753" s="298"/>
      <c r="RY753" s="298"/>
      <c r="RZ753" s="298"/>
      <c r="SA753" s="298"/>
      <c r="SB753" s="298"/>
      <c r="SC753" s="298"/>
      <c r="SD753" s="298"/>
      <c r="SE753" s="298"/>
      <c r="SF753" s="298"/>
      <c r="SG753" s="298"/>
      <c r="SH753" s="298"/>
      <c r="SI753" s="298"/>
      <c r="SJ753" s="298"/>
      <c r="SK753" s="298"/>
      <c r="SL753" s="298"/>
      <c r="SM753" s="298"/>
      <c r="SN753" s="298"/>
      <c r="SO753" s="298"/>
      <c r="SP753" s="298"/>
      <c r="SQ753" s="298"/>
      <c r="SR753" s="298"/>
      <c r="SS753" s="298"/>
      <c r="ST753" s="298"/>
      <c r="SU753" s="298"/>
      <c r="SV753" s="298"/>
      <c r="SW753" s="298"/>
      <c r="SX753" s="298"/>
      <c r="SY753" s="298"/>
      <c r="SZ753" s="298"/>
      <c r="TA753" s="298"/>
      <c r="TB753" s="298"/>
      <c r="TC753" s="298"/>
      <c r="TD753" s="298"/>
      <c r="TE753" s="298"/>
      <c r="TF753" s="298"/>
      <c r="TG753" s="298"/>
      <c r="TH753" s="298"/>
      <c r="TI753" s="298"/>
      <c r="TJ753" s="298"/>
      <c r="TK753" s="298"/>
      <c r="TL753" s="298"/>
      <c r="TM753" s="298"/>
      <c r="TN753" s="298"/>
      <c r="TO753" s="298"/>
      <c r="TP753" s="298"/>
      <c r="TQ753" s="298"/>
      <c r="TR753" s="298"/>
      <c r="TS753" s="298"/>
      <c r="TT753" s="298"/>
      <c r="TU753" s="298"/>
      <c r="TV753" s="298"/>
      <c r="TW753" s="298"/>
      <c r="TX753" s="298"/>
      <c r="TY753" s="298"/>
      <c r="TZ753" s="298"/>
      <c r="UA753" s="298"/>
      <c r="UB753" s="298"/>
      <c r="UC753" s="298"/>
      <c r="UD753" s="298"/>
      <c r="UE753" s="298"/>
      <c r="UF753" s="298"/>
      <c r="UG753" s="298"/>
      <c r="UH753" s="298"/>
      <c r="UI753" s="298"/>
      <c r="UJ753" s="298"/>
      <c r="UK753" s="298"/>
      <c r="UL753" s="298"/>
      <c r="UM753" s="298"/>
      <c r="UN753" s="298"/>
      <c r="UO753" s="298"/>
      <c r="UP753" s="298"/>
      <c r="UQ753" s="298"/>
      <c r="UR753" s="298"/>
      <c r="US753" s="298"/>
      <c r="UT753" s="298"/>
      <c r="UU753" s="298"/>
      <c r="UV753" s="298"/>
      <c r="UW753" s="298"/>
      <c r="UX753" s="298"/>
      <c r="UY753" s="298"/>
      <c r="UZ753" s="298"/>
      <c r="VA753" s="298"/>
      <c r="VB753" s="298"/>
      <c r="VC753" s="298"/>
      <c r="VD753" s="298"/>
      <c r="VE753" s="298"/>
      <c r="VF753" s="298"/>
      <c r="VG753" s="298"/>
      <c r="VH753" s="298"/>
      <c r="VI753" s="298"/>
      <c r="VJ753" s="298"/>
      <c r="VK753" s="298"/>
      <c r="VL753" s="298"/>
      <c r="VM753" s="298"/>
      <c r="VN753" s="298"/>
      <c r="VO753" s="298"/>
      <c r="VP753" s="298"/>
      <c r="VQ753" s="298"/>
      <c r="VR753" s="298"/>
      <c r="VS753" s="298"/>
      <c r="VT753" s="298"/>
      <c r="VU753" s="298"/>
      <c r="VV753" s="298"/>
      <c r="VW753" s="298"/>
      <c r="VX753" s="298"/>
      <c r="VY753" s="298"/>
      <c r="VZ753" s="298"/>
      <c r="WA753" s="298"/>
      <c r="WB753" s="298"/>
      <c r="WC753" s="298"/>
      <c r="WD753" s="298"/>
      <c r="WE753" s="298"/>
      <c r="WF753" s="298"/>
      <c r="WG753" s="298"/>
      <c r="WH753" s="298"/>
      <c r="WI753" s="298"/>
      <c r="WJ753" s="298"/>
      <c r="WK753" s="298"/>
      <c r="WL753" s="298"/>
      <c r="WM753" s="298"/>
      <c r="WN753" s="298"/>
      <c r="WO753" s="298"/>
      <c r="WP753" s="298"/>
      <c r="WQ753" s="298"/>
      <c r="WR753" s="298"/>
      <c r="WS753" s="298"/>
      <c r="WT753" s="298"/>
      <c r="WU753" s="298"/>
      <c r="WV753" s="298"/>
      <c r="WW753" s="298"/>
      <c r="WX753" s="298"/>
      <c r="WY753" s="298"/>
      <c r="WZ753" s="298"/>
      <c r="XA753" s="298"/>
      <c r="XB753" s="298"/>
      <c r="XC753" s="298"/>
      <c r="XD753" s="298"/>
      <c r="XE753" s="298"/>
      <c r="XF753" s="298"/>
      <c r="XG753" s="298"/>
      <c r="XH753" s="298"/>
      <c r="XI753" s="298"/>
      <c r="XJ753" s="298"/>
      <c r="XK753" s="298"/>
      <c r="XL753" s="298"/>
      <c r="XM753" s="298"/>
      <c r="XN753" s="298"/>
      <c r="XO753" s="298"/>
      <c r="XP753" s="298"/>
      <c r="XQ753" s="298"/>
      <c r="XR753" s="298"/>
      <c r="XS753" s="298"/>
      <c r="XT753" s="298"/>
      <c r="XU753" s="298"/>
      <c r="XV753" s="298"/>
      <c r="XW753" s="298"/>
      <c r="XX753" s="298"/>
      <c r="XY753" s="298"/>
      <c r="XZ753" s="298"/>
      <c r="YA753" s="298"/>
      <c r="YB753" s="298"/>
      <c r="YC753" s="298"/>
      <c r="YD753" s="298"/>
      <c r="YE753" s="298"/>
      <c r="YF753" s="298"/>
      <c r="YG753" s="298"/>
      <c r="YH753" s="298"/>
      <c r="YI753" s="298"/>
      <c r="YJ753" s="298"/>
      <c r="YK753" s="298"/>
      <c r="YL753" s="298"/>
      <c r="YM753" s="298"/>
      <c r="YN753" s="298"/>
      <c r="YO753" s="298"/>
      <c r="YP753" s="298"/>
      <c r="YQ753" s="298"/>
      <c r="YR753" s="298"/>
      <c r="YS753" s="298"/>
      <c r="YT753" s="298"/>
      <c r="YU753" s="298"/>
      <c r="YV753" s="298"/>
      <c r="YW753" s="298"/>
      <c r="YX753" s="298"/>
      <c r="YY753" s="298"/>
      <c r="YZ753" s="298"/>
      <c r="ZA753" s="298"/>
      <c r="ZB753" s="298"/>
      <c r="ZC753" s="298"/>
      <c r="ZD753" s="298"/>
      <c r="ZE753" s="298"/>
      <c r="ZF753" s="298"/>
      <c r="ZG753" s="298"/>
      <c r="ZH753" s="298"/>
      <c r="ZI753" s="298"/>
      <c r="ZJ753" s="298"/>
      <c r="ZK753" s="298"/>
      <c r="ZL753" s="298"/>
      <c r="ZM753" s="298"/>
      <c r="ZN753" s="298"/>
      <c r="ZO753" s="298"/>
      <c r="ZP753" s="298"/>
      <c r="ZQ753" s="298"/>
      <c r="ZR753" s="298"/>
      <c r="ZS753" s="298"/>
      <c r="ZT753" s="298"/>
      <c r="ZU753" s="298"/>
      <c r="ZV753" s="298"/>
      <c r="ZW753" s="298"/>
      <c r="ZX753" s="298"/>
      <c r="ZY753" s="298"/>
      <c r="ZZ753" s="298"/>
      <c r="AAA753" s="298"/>
      <c r="AAB753" s="298"/>
      <c r="AAC753" s="298"/>
      <c r="AAD753" s="298"/>
      <c r="AAE753" s="298"/>
      <c r="AAF753" s="298"/>
      <c r="AAG753" s="298"/>
      <c r="AAH753" s="298"/>
      <c r="AAI753" s="298"/>
      <c r="AAJ753" s="298"/>
      <c r="AAK753" s="298"/>
      <c r="AAL753" s="298"/>
      <c r="AAM753" s="298"/>
      <c r="AAN753" s="298"/>
      <c r="AAO753" s="298"/>
      <c r="AAP753" s="298"/>
      <c r="AAQ753" s="298"/>
      <c r="AAR753" s="298"/>
      <c r="AAS753" s="298"/>
      <c r="AAT753" s="298"/>
      <c r="AAU753" s="298"/>
      <c r="AAV753" s="298"/>
      <c r="AAW753" s="298"/>
      <c r="AAX753" s="298"/>
      <c r="AAY753" s="298"/>
      <c r="AAZ753" s="298"/>
      <c r="ABA753" s="298"/>
      <c r="ABB753" s="298"/>
      <c r="ABC753" s="298"/>
      <c r="ABD753" s="298"/>
      <c r="ABE753" s="298"/>
      <c r="ABF753" s="298"/>
      <c r="ABG753" s="298"/>
      <c r="ABH753" s="298"/>
      <c r="ABI753" s="298"/>
      <c r="ABJ753" s="298"/>
      <c r="ABK753" s="298"/>
      <c r="ABL753" s="298"/>
      <c r="ABM753" s="298"/>
      <c r="ABN753" s="298"/>
      <c r="ABO753" s="298"/>
      <c r="ABP753" s="298"/>
      <c r="ABQ753" s="298"/>
      <c r="ABR753" s="298"/>
      <c r="ABS753" s="298"/>
      <c r="ABT753" s="298"/>
      <c r="ABU753" s="298"/>
      <c r="ABV753" s="298"/>
      <c r="ABW753" s="298"/>
      <c r="ABX753" s="298"/>
      <c r="ABY753" s="298"/>
      <c r="ABZ753" s="298"/>
      <c r="ACA753" s="298"/>
      <c r="ACB753" s="298"/>
      <c r="ACC753" s="298"/>
      <c r="ACD753" s="298"/>
      <c r="ACE753" s="298"/>
      <c r="ACF753" s="298"/>
      <c r="ACG753" s="298"/>
      <c r="ACH753" s="298"/>
      <c r="ACI753" s="298"/>
      <c r="ACJ753" s="298"/>
      <c r="ACK753" s="298"/>
      <c r="ACL753" s="298"/>
      <c r="ACM753" s="298"/>
      <c r="ACN753" s="298"/>
      <c r="ACO753" s="298"/>
      <c r="ACP753" s="298"/>
      <c r="ACQ753" s="298"/>
      <c r="ACR753" s="298"/>
      <c r="ACS753" s="298"/>
      <c r="ACT753" s="298"/>
      <c r="ACU753" s="298"/>
      <c r="ACV753" s="298"/>
      <c r="ACW753" s="298"/>
      <c r="ACX753" s="298"/>
      <c r="ACY753" s="298"/>
      <c r="ACZ753" s="298"/>
      <c r="ADA753" s="298"/>
      <c r="ADB753" s="298"/>
      <c r="ADC753" s="298"/>
      <c r="ADD753" s="298"/>
      <c r="ADE753" s="298"/>
      <c r="ADF753" s="298"/>
      <c r="ADG753" s="298"/>
      <c r="ADH753" s="298"/>
      <c r="ADI753" s="298"/>
      <c r="ADJ753" s="298"/>
      <c r="ADK753" s="298"/>
      <c r="ADL753" s="298"/>
      <c r="ADM753" s="298"/>
      <c r="ADN753" s="298"/>
      <c r="ADO753" s="298"/>
      <c r="ADP753" s="298"/>
      <c r="ADQ753" s="298"/>
      <c r="ADR753" s="298"/>
      <c r="ADS753" s="298"/>
      <c r="ADT753" s="298"/>
      <c r="ADU753" s="298"/>
      <c r="ADV753" s="298"/>
      <c r="ADW753" s="298"/>
      <c r="ADX753" s="298"/>
      <c r="ADY753" s="298"/>
      <c r="ADZ753" s="298"/>
      <c r="AEA753" s="298"/>
      <c r="AEB753" s="298"/>
      <c r="AEC753" s="298"/>
      <c r="AED753" s="298"/>
      <c r="AEE753" s="298"/>
      <c r="AEF753" s="298"/>
      <c r="AEG753" s="298"/>
      <c r="AEH753" s="298"/>
      <c r="AEI753" s="298"/>
      <c r="AEJ753" s="298"/>
      <c r="AEK753" s="298"/>
      <c r="AEL753" s="298"/>
      <c r="AEM753" s="298"/>
      <c r="AEN753" s="298"/>
      <c r="AEO753" s="298"/>
      <c r="AEP753" s="298"/>
      <c r="AEQ753" s="298"/>
      <c r="AER753" s="298"/>
      <c r="AES753" s="298"/>
      <c r="AET753" s="298"/>
      <c r="AEU753" s="298"/>
      <c r="AEV753" s="298"/>
      <c r="AEW753" s="298"/>
      <c r="AEX753" s="298"/>
      <c r="AEY753" s="298"/>
      <c r="AEZ753" s="298"/>
      <c r="AFA753" s="298"/>
      <c r="AFB753" s="298"/>
      <c r="AFC753" s="298"/>
      <c r="AFD753" s="298"/>
      <c r="AFE753" s="298"/>
      <c r="AFF753" s="298"/>
      <c r="AFG753" s="298"/>
      <c r="AFH753" s="298"/>
      <c r="AFI753" s="298"/>
      <c r="AFJ753" s="298"/>
      <c r="AFK753" s="298"/>
      <c r="AFL753" s="298"/>
      <c r="AFM753" s="298"/>
      <c r="AFN753" s="298"/>
      <c r="AFO753" s="298"/>
      <c r="AFP753" s="298"/>
      <c r="AFQ753" s="298"/>
      <c r="AFR753" s="298"/>
      <c r="AFS753" s="298"/>
      <c r="AFT753" s="298"/>
      <c r="AFU753" s="298"/>
      <c r="AFV753" s="298"/>
      <c r="AFW753" s="298"/>
      <c r="AFX753" s="298"/>
      <c r="AFY753" s="298"/>
      <c r="AFZ753" s="298"/>
      <c r="AGA753" s="298"/>
      <c r="AGB753" s="298"/>
      <c r="AGC753" s="298"/>
      <c r="AGD753" s="298"/>
      <c r="AGE753" s="298"/>
      <c r="AGF753" s="298"/>
      <c r="AGG753" s="298"/>
      <c r="AGH753" s="298"/>
      <c r="AGI753" s="298"/>
      <c r="AGJ753" s="298"/>
      <c r="AGK753" s="298"/>
      <c r="AGL753" s="298"/>
      <c r="AGM753" s="298"/>
      <c r="AGN753" s="298"/>
      <c r="AGO753" s="298"/>
      <c r="AGP753" s="298"/>
      <c r="AGQ753" s="298"/>
      <c r="AGR753" s="298"/>
      <c r="AGS753" s="298"/>
      <c r="AGT753" s="298"/>
      <c r="AGU753" s="298"/>
      <c r="AGV753" s="298"/>
      <c r="AGW753" s="298"/>
      <c r="AGX753" s="298"/>
      <c r="AGY753" s="298"/>
      <c r="AGZ753" s="298"/>
      <c r="AHA753" s="298"/>
      <c r="AHB753" s="298"/>
      <c r="AHC753" s="298"/>
      <c r="AHD753" s="298"/>
      <c r="AHE753" s="298"/>
      <c r="AHF753" s="298"/>
      <c r="AHG753" s="298"/>
      <c r="AHH753" s="298"/>
      <c r="AHI753" s="298"/>
      <c r="AHJ753" s="298"/>
      <c r="AHK753" s="298"/>
      <c r="AHL753" s="298"/>
      <c r="AHM753" s="298"/>
      <c r="AHN753" s="298"/>
      <c r="AHO753" s="298"/>
      <c r="AHP753" s="298"/>
      <c r="AHQ753" s="298"/>
      <c r="AHR753" s="298"/>
      <c r="AHS753" s="298"/>
      <c r="AHT753" s="298"/>
      <c r="AHU753" s="298"/>
      <c r="AHV753" s="298"/>
      <c r="AHW753" s="298"/>
      <c r="AHX753" s="298"/>
      <c r="AHY753" s="298"/>
      <c r="AHZ753" s="298"/>
      <c r="AIA753" s="298"/>
      <c r="AIB753" s="298"/>
      <c r="AIC753" s="298"/>
      <c r="AID753" s="298"/>
      <c r="AIE753" s="298"/>
      <c r="AIF753" s="298"/>
      <c r="AIG753" s="298"/>
      <c r="AIH753" s="298"/>
      <c r="AII753" s="298"/>
      <c r="AIJ753" s="298"/>
      <c r="AIK753" s="298"/>
      <c r="AIL753" s="298"/>
      <c r="AIM753" s="298"/>
      <c r="AIN753" s="298"/>
      <c r="AIO753" s="298"/>
      <c r="AIP753" s="298"/>
      <c r="AIQ753" s="298"/>
      <c r="AIR753" s="298"/>
      <c r="AIS753" s="298"/>
      <c r="AIT753" s="298"/>
      <c r="AIU753" s="298"/>
      <c r="AIV753" s="298"/>
      <c r="AIW753" s="298"/>
      <c r="AIX753" s="298"/>
      <c r="AIY753" s="298"/>
      <c r="AIZ753" s="298"/>
      <c r="AJA753" s="298"/>
      <c r="AJB753" s="298"/>
      <c r="AJC753" s="298"/>
      <c r="AJD753" s="298"/>
      <c r="AJE753" s="298"/>
      <c r="AJF753" s="298"/>
      <c r="AJG753" s="298"/>
      <c r="AJH753" s="298"/>
      <c r="AJI753" s="298"/>
      <c r="AJJ753" s="298"/>
      <c r="AJK753" s="298"/>
      <c r="AJL753" s="298"/>
      <c r="AJM753" s="298"/>
      <c r="AJN753" s="298"/>
      <c r="AJO753" s="298"/>
      <c r="AJP753" s="298"/>
      <c r="AJQ753" s="298"/>
      <c r="AJR753" s="298"/>
      <c r="AJS753" s="298"/>
      <c r="AJT753" s="298"/>
      <c r="AJU753" s="298"/>
      <c r="AJV753" s="298"/>
      <c r="AJW753" s="298"/>
      <c r="AJX753" s="298"/>
      <c r="AJY753" s="298"/>
      <c r="AJZ753" s="298"/>
      <c r="AKA753" s="298"/>
      <c r="AKB753" s="298"/>
      <c r="AKC753" s="298"/>
      <c r="AKD753" s="298"/>
      <c r="AKE753" s="298"/>
      <c r="AKF753" s="298"/>
      <c r="AKG753" s="298"/>
      <c r="AKH753" s="298"/>
      <c r="AKI753" s="298"/>
      <c r="AKJ753" s="298"/>
      <c r="AKK753" s="298"/>
      <c r="AKL753" s="298"/>
      <c r="AKM753" s="298"/>
      <c r="AKN753" s="298"/>
      <c r="AKO753" s="298"/>
      <c r="AKP753" s="298"/>
      <c r="AKQ753" s="298"/>
      <c r="AKR753" s="298"/>
      <c r="AKS753" s="298"/>
      <c r="AKT753" s="298"/>
      <c r="AKU753" s="298"/>
      <c r="AKV753" s="298"/>
      <c r="AKW753" s="298"/>
      <c r="AKX753" s="298"/>
      <c r="AKY753" s="298"/>
      <c r="AKZ753" s="298"/>
      <c r="ALA753" s="298"/>
      <c r="ALB753" s="298"/>
      <c r="ALC753" s="298"/>
      <c r="ALD753" s="298"/>
      <c r="ALE753" s="298"/>
      <c r="ALF753" s="298"/>
      <c r="ALG753" s="298"/>
      <c r="ALH753" s="298"/>
      <c r="ALI753" s="298"/>
      <c r="ALJ753" s="298"/>
      <c r="ALK753" s="298"/>
      <c r="ALL753" s="298"/>
      <c r="ALM753" s="298"/>
      <c r="ALN753" s="298"/>
      <c r="ALO753" s="298"/>
      <c r="ALP753" s="298"/>
      <c r="ALQ753" s="298"/>
      <c r="ALR753" s="298"/>
      <c r="ALS753" s="298"/>
      <c r="ALT753" s="298"/>
      <c r="ALU753" s="298"/>
      <c r="ALV753" s="298"/>
      <c r="ALW753" s="298"/>
      <c r="ALX753" s="298"/>
      <c r="ALY753" s="298"/>
      <c r="ALZ753" s="298"/>
      <c r="AMA753" s="298"/>
      <c r="AMB753" s="298"/>
      <c r="AMC753" s="298"/>
      <c r="AMD753" s="298"/>
      <c r="AME753" s="298"/>
      <c r="AMF753" s="298"/>
      <c r="AMG753" s="298"/>
      <c r="AMH753" s="298"/>
      <c r="AMI753" s="298"/>
      <c r="AMJ753" s="298"/>
      <c r="AMK753" s="298"/>
      <c r="AML753" s="298"/>
      <c r="AMM753" s="298"/>
      <c r="AMN753" s="298"/>
      <c r="AMO753" s="298"/>
      <c r="AMP753" s="298"/>
      <c r="AMQ753" s="298"/>
      <c r="AMR753" s="298"/>
      <c r="AMS753" s="298"/>
      <c r="AMT753" s="298"/>
      <c r="AMU753" s="298"/>
      <c r="AMV753" s="298"/>
      <c r="AMW753" s="298"/>
      <c r="AMX753" s="298"/>
      <c r="AMY753" s="298"/>
      <c r="AMZ753" s="298"/>
      <c r="ANA753" s="298"/>
      <c r="ANB753" s="298"/>
      <c r="ANC753" s="298"/>
      <c r="AND753" s="298"/>
      <c r="ANE753" s="298"/>
      <c r="ANF753" s="298"/>
      <c r="ANG753" s="298"/>
      <c r="ANH753" s="298"/>
      <c r="ANI753" s="298"/>
      <c r="ANJ753" s="298"/>
      <c r="ANK753" s="298"/>
      <c r="ANL753" s="298"/>
      <c r="ANM753" s="298"/>
      <c r="ANN753" s="298"/>
      <c r="ANO753" s="298"/>
      <c r="ANP753" s="298"/>
      <c r="ANQ753" s="298"/>
      <c r="ANR753" s="298"/>
      <c r="ANS753" s="298"/>
      <c r="ANT753" s="298"/>
      <c r="ANU753" s="298"/>
      <c r="ANV753" s="298"/>
      <c r="ANW753" s="298"/>
      <c r="ANX753" s="298"/>
      <c r="ANY753" s="298"/>
      <c r="ANZ753" s="298"/>
      <c r="AOA753" s="298"/>
      <c r="AOB753" s="298"/>
      <c r="AOC753" s="298"/>
      <c r="AOD753" s="298"/>
      <c r="AOE753" s="298"/>
      <c r="AOF753" s="298"/>
      <c r="AOG753" s="298"/>
      <c r="AOH753" s="298"/>
      <c r="AOI753" s="298"/>
      <c r="AOJ753" s="298"/>
      <c r="AOK753" s="298"/>
      <c r="AOL753" s="298"/>
      <c r="AOM753" s="298"/>
      <c r="AON753" s="298"/>
      <c r="AOO753" s="298"/>
      <c r="AOP753" s="298"/>
      <c r="AOQ753" s="298"/>
      <c r="AOR753" s="298"/>
      <c r="AOS753" s="298"/>
      <c r="AOT753" s="298"/>
      <c r="AOU753" s="298"/>
      <c r="AOV753" s="298"/>
      <c r="AOW753" s="298"/>
      <c r="AOX753" s="298"/>
      <c r="AOY753" s="298"/>
      <c r="AOZ753" s="298"/>
      <c r="APA753" s="298"/>
      <c r="APB753" s="298"/>
      <c r="APC753" s="298"/>
      <c r="APD753" s="298"/>
      <c r="APE753" s="298"/>
      <c r="APF753" s="298"/>
      <c r="APG753" s="298"/>
      <c r="APH753" s="298"/>
      <c r="API753" s="298"/>
      <c r="APJ753" s="298"/>
      <c r="APK753" s="298"/>
      <c r="APL753" s="298"/>
      <c r="APM753" s="298"/>
      <c r="APN753" s="298"/>
      <c r="APO753" s="298"/>
      <c r="APP753" s="298"/>
      <c r="APQ753" s="298"/>
      <c r="APR753" s="298"/>
      <c r="APS753" s="298"/>
      <c r="APT753" s="298"/>
      <c r="APU753" s="298"/>
      <c r="APV753" s="298"/>
      <c r="APW753" s="298"/>
      <c r="APX753" s="298"/>
      <c r="APY753" s="298"/>
      <c r="APZ753" s="298"/>
      <c r="AQA753" s="298"/>
      <c r="AQB753" s="298"/>
      <c r="AQC753" s="298"/>
      <c r="AQD753" s="298"/>
      <c r="AQE753" s="298"/>
      <c r="AQF753" s="298"/>
      <c r="AQG753" s="298"/>
      <c r="AQH753" s="298"/>
      <c r="AQI753" s="298"/>
      <c r="AQJ753" s="298"/>
      <c r="AQK753" s="298"/>
      <c r="AQL753" s="298"/>
      <c r="AQM753" s="298"/>
      <c r="AQN753" s="298"/>
      <c r="AQO753" s="298"/>
      <c r="AQP753" s="298"/>
      <c r="AQQ753" s="298"/>
      <c r="AQR753" s="298"/>
      <c r="AQS753" s="298"/>
      <c r="AQT753" s="298"/>
      <c r="AQU753" s="298"/>
      <c r="AQV753" s="298"/>
      <c r="AQW753" s="298"/>
      <c r="AQX753" s="298"/>
      <c r="AQY753" s="298"/>
      <c r="AQZ753" s="298"/>
      <c r="ARA753" s="298"/>
      <c r="ARB753" s="298"/>
      <c r="ARC753" s="298"/>
      <c r="ARD753" s="298"/>
      <c r="ARE753" s="298"/>
      <c r="ARF753" s="298"/>
      <c r="ARG753" s="298"/>
      <c r="ARH753" s="298"/>
      <c r="ARI753" s="298"/>
      <c r="ARJ753" s="298"/>
      <c r="ARK753" s="298"/>
      <c r="ARL753" s="298"/>
      <c r="ARM753" s="298"/>
      <c r="ARN753" s="298"/>
      <c r="ARO753" s="298"/>
      <c r="ARP753" s="298"/>
      <c r="ARQ753" s="298"/>
      <c r="ARR753" s="298"/>
      <c r="ARS753" s="298"/>
      <c r="ART753" s="298"/>
      <c r="ARU753" s="298"/>
      <c r="ARV753" s="298"/>
      <c r="ARW753" s="298"/>
      <c r="ARX753" s="298"/>
      <c r="ARY753" s="298"/>
      <c r="ARZ753" s="298"/>
      <c r="ASA753" s="298"/>
      <c r="ASB753" s="298"/>
      <c r="ASC753" s="298"/>
      <c r="ASD753" s="298"/>
      <c r="ASE753" s="298"/>
      <c r="ASF753" s="298"/>
      <c r="ASG753" s="298"/>
      <c r="ASH753" s="298"/>
      <c r="ASI753" s="298"/>
      <c r="ASJ753" s="298"/>
      <c r="ASK753" s="298"/>
      <c r="ASL753" s="298"/>
      <c r="ASM753" s="298"/>
      <c r="ASN753" s="298"/>
      <c r="ASO753" s="298"/>
      <c r="ASP753" s="298"/>
      <c r="ASQ753" s="298"/>
      <c r="ASR753" s="298"/>
      <c r="ASS753" s="298"/>
      <c r="AST753" s="298"/>
      <c r="ASU753" s="298"/>
      <c r="ASV753" s="298"/>
      <c r="ASW753" s="298"/>
      <c r="ASX753" s="298"/>
      <c r="ASY753" s="298"/>
      <c r="ASZ753" s="298"/>
      <c r="ATA753" s="298"/>
      <c r="ATB753" s="298"/>
      <c r="ATC753" s="298"/>
      <c r="ATD753" s="298"/>
      <c r="ATE753" s="298"/>
      <c r="ATF753" s="298"/>
      <c r="ATG753" s="298"/>
      <c r="ATH753" s="298"/>
      <c r="ATI753" s="298"/>
      <c r="ATJ753" s="298"/>
      <c r="ATK753" s="298"/>
      <c r="ATL753" s="298"/>
      <c r="ATM753" s="298"/>
      <c r="ATN753" s="298"/>
      <c r="ATO753" s="298"/>
      <c r="ATP753" s="298"/>
      <c r="ATQ753" s="298"/>
      <c r="ATR753" s="298"/>
      <c r="ATS753" s="298"/>
      <c r="ATT753" s="298"/>
      <c r="ATU753" s="298"/>
      <c r="ATV753" s="298"/>
      <c r="ATW753" s="298"/>
      <c r="ATX753" s="298"/>
      <c r="ATY753" s="298"/>
      <c r="ATZ753" s="298"/>
      <c r="AUA753" s="298"/>
      <c r="AUB753" s="298"/>
      <c r="AUC753" s="298"/>
      <c r="AUD753" s="298"/>
      <c r="AUE753" s="298"/>
      <c r="AUF753" s="298"/>
      <c r="AUG753" s="298"/>
      <c r="AUH753" s="298"/>
      <c r="AUI753" s="298"/>
      <c r="AUJ753" s="298"/>
      <c r="AUK753" s="298"/>
      <c r="AUL753" s="298"/>
      <c r="AUM753" s="298"/>
      <c r="AUN753" s="298"/>
      <c r="AUO753" s="298"/>
      <c r="AUP753" s="298"/>
      <c r="AUQ753" s="298"/>
      <c r="AUR753" s="298"/>
      <c r="AUS753" s="298"/>
      <c r="AUT753" s="298"/>
      <c r="AUU753" s="298"/>
      <c r="AUV753" s="298"/>
      <c r="AUW753" s="298"/>
      <c r="AUX753" s="298"/>
      <c r="AUY753" s="298"/>
      <c r="AUZ753" s="298"/>
      <c r="AVA753" s="298"/>
      <c r="AVB753" s="298"/>
      <c r="AVC753" s="298"/>
      <c r="AVD753" s="298"/>
      <c r="AVE753" s="298"/>
      <c r="AVF753" s="298"/>
      <c r="AVG753" s="298"/>
      <c r="AVH753" s="298"/>
      <c r="AVI753" s="298"/>
      <c r="AVJ753" s="298"/>
      <c r="AVK753" s="298"/>
      <c r="AVL753" s="298"/>
      <c r="AVM753" s="298"/>
      <c r="AVN753" s="298"/>
      <c r="AVO753" s="298"/>
      <c r="AVP753" s="298"/>
      <c r="AVQ753" s="298"/>
      <c r="AVR753" s="298"/>
      <c r="AVS753" s="298"/>
      <c r="AVT753" s="298"/>
      <c r="AVU753" s="298"/>
      <c r="AVV753" s="298"/>
      <c r="AVW753" s="298"/>
      <c r="AVX753" s="298"/>
      <c r="AVY753" s="298"/>
      <c r="AVZ753" s="298"/>
      <c r="AWA753" s="298"/>
      <c r="AWB753" s="298"/>
      <c r="AWC753" s="298"/>
      <c r="AWD753" s="298"/>
      <c r="AWE753" s="298"/>
      <c r="AWF753" s="298"/>
      <c r="AWG753" s="298"/>
      <c r="AWH753" s="298"/>
      <c r="AWI753" s="298"/>
      <c r="AWJ753" s="298"/>
      <c r="AWK753" s="298"/>
      <c r="AWL753" s="298"/>
      <c r="AWM753" s="298"/>
      <c r="AWN753" s="298"/>
      <c r="AWO753" s="298"/>
      <c r="AWP753" s="298"/>
      <c r="AWQ753" s="298"/>
      <c r="AWR753" s="298"/>
      <c r="AWS753" s="298"/>
      <c r="AWT753" s="298"/>
      <c r="AWU753" s="298"/>
      <c r="AWV753" s="298"/>
      <c r="AWW753" s="298"/>
      <c r="AWX753" s="298"/>
      <c r="AWY753" s="298"/>
      <c r="AWZ753" s="298"/>
      <c r="AXA753" s="298"/>
      <c r="AXB753" s="298"/>
      <c r="AXC753" s="298"/>
      <c r="AXD753" s="298"/>
      <c r="AXE753" s="298"/>
      <c r="AXF753" s="298"/>
      <c r="AXG753" s="298"/>
      <c r="AXH753" s="298"/>
      <c r="AXI753" s="298"/>
      <c r="AXJ753" s="298"/>
      <c r="AXK753" s="298"/>
      <c r="AXL753" s="298"/>
      <c r="AXM753" s="298"/>
      <c r="AXN753" s="298"/>
      <c r="AXO753" s="298"/>
      <c r="AXP753" s="298"/>
      <c r="AXQ753" s="298"/>
      <c r="AXR753" s="298"/>
      <c r="AXS753" s="298"/>
      <c r="AXT753" s="298"/>
      <c r="AXU753" s="298"/>
      <c r="AXV753" s="298"/>
      <c r="AXW753" s="298"/>
      <c r="AXX753" s="298"/>
      <c r="AXY753" s="298"/>
      <c r="AXZ753" s="298"/>
      <c r="AYA753" s="298"/>
      <c r="AYB753" s="298"/>
      <c r="AYC753" s="298"/>
      <c r="AYD753" s="298"/>
      <c r="AYE753" s="298"/>
      <c r="AYF753" s="298"/>
      <c r="AYG753" s="298"/>
      <c r="AYH753" s="298"/>
      <c r="AYI753" s="298"/>
      <c r="AYJ753" s="298"/>
      <c r="AYK753" s="298"/>
      <c r="AYL753" s="298"/>
      <c r="AYM753" s="298"/>
      <c r="AYN753" s="298"/>
      <c r="AYO753" s="298"/>
      <c r="AYP753" s="298"/>
      <c r="AYQ753" s="298"/>
      <c r="AYR753" s="298"/>
      <c r="AYS753" s="298"/>
      <c r="AYT753" s="298"/>
      <c r="AYU753" s="298"/>
      <c r="AYV753" s="298"/>
      <c r="AYW753" s="298"/>
      <c r="AYX753" s="298"/>
      <c r="AYY753" s="298"/>
      <c r="AYZ753" s="298"/>
      <c r="AZA753" s="298"/>
      <c r="AZB753" s="298"/>
      <c r="AZC753" s="298"/>
      <c r="AZD753" s="298"/>
      <c r="AZE753" s="298"/>
      <c r="AZF753" s="298"/>
      <c r="AZG753" s="298"/>
      <c r="AZH753" s="298"/>
      <c r="AZI753" s="298"/>
      <c r="AZJ753" s="298"/>
      <c r="AZK753" s="298"/>
      <c r="AZL753" s="298"/>
      <c r="AZM753" s="298"/>
      <c r="AZN753" s="298"/>
      <c r="AZO753" s="298"/>
      <c r="AZP753" s="298"/>
      <c r="AZQ753" s="298"/>
      <c r="AZR753" s="298"/>
      <c r="AZS753" s="298"/>
      <c r="AZT753" s="298"/>
      <c r="AZU753" s="298"/>
      <c r="AZV753" s="298"/>
      <c r="AZW753" s="298"/>
      <c r="AZX753" s="298"/>
      <c r="AZY753" s="298"/>
      <c r="AZZ753" s="298"/>
      <c r="BAA753" s="298"/>
      <c r="BAB753" s="298"/>
      <c r="BAC753" s="298"/>
      <c r="BAD753" s="298"/>
      <c r="BAE753" s="298"/>
      <c r="BAF753" s="298"/>
      <c r="BAG753" s="298"/>
      <c r="BAH753" s="298"/>
      <c r="BAI753" s="298"/>
      <c r="BAJ753" s="298"/>
      <c r="BAK753" s="298"/>
      <c r="BAL753" s="298"/>
      <c r="BAM753" s="298"/>
      <c r="BAN753" s="298"/>
      <c r="BAO753" s="298"/>
      <c r="BAP753" s="298"/>
      <c r="BAQ753" s="298"/>
      <c r="BAR753" s="298"/>
      <c r="BAS753" s="298"/>
      <c r="BAT753" s="298"/>
      <c r="BAU753" s="298"/>
      <c r="BAV753" s="298"/>
      <c r="BAW753" s="298"/>
      <c r="BAX753" s="298"/>
      <c r="BAY753" s="298"/>
      <c r="BAZ753" s="298"/>
      <c r="BBA753" s="298"/>
      <c r="BBB753" s="298"/>
      <c r="BBC753" s="298"/>
      <c r="BBD753" s="298"/>
      <c r="BBE753" s="298"/>
      <c r="BBF753" s="298"/>
      <c r="BBG753" s="298"/>
      <c r="BBH753" s="298"/>
      <c r="BBI753" s="298"/>
      <c r="BBJ753" s="298"/>
      <c r="BBK753" s="298"/>
      <c r="BBL753" s="298"/>
      <c r="BBM753" s="298"/>
      <c r="BBN753" s="298"/>
      <c r="BBO753" s="298"/>
      <c r="BBP753" s="298"/>
      <c r="BBQ753" s="298"/>
      <c r="BBR753" s="298"/>
      <c r="BBS753" s="298"/>
      <c r="BBT753" s="298"/>
      <c r="BBU753" s="298"/>
      <c r="BBV753" s="298"/>
      <c r="BBW753" s="298"/>
      <c r="BBX753" s="298"/>
      <c r="BBY753" s="298"/>
      <c r="BBZ753" s="298"/>
      <c r="BCA753" s="298"/>
      <c r="BCB753" s="298"/>
      <c r="BCC753" s="298"/>
      <c r="BCD753" s="298"/>
      <c r="BCE753" s="298"/>
      <c r="BCF753" s="298"/>
      <c r="BCG753" s="298"/>
      <c r="BCH753" s="298"/>
      <c r="BCI753" s="298"/>
      <c r="BCJ753" s="298"/>
      <c r="BCK753" s="298"/>
      <c r="BCL753" s="298"/>
      <c r="BCM753" s="298"/>
      <c r="BCN753" s="298"/>
      <c r="BCO753" s="298"/>
      <c r="BCP753" s="298"/>
      <c r="BCQ753" s="298"/>
      <c r="BCR753" s="298"/>
      <c r="BCS753" s="298"/>
      <c r="BCT753" s="298"/>
      <c r="BCU753" s="298"/>
      <c r="BCV753" s="298"/>
      <c r="BCW753" s="298"/>
      <c r="BCX753" s="298"/>
      <c r="BCY753" s="298"/>
      <c r="BCZ753" s="298"/>
      <c r="BDA753" s="298"/>
      <c r="BDB753" s="298"/>
      <c r="BDC753" s="298"/>
      <c r="BDD753" s="298"/>
      <c r="BDE753" s="298"/>
      <c r="BDF753" s="298"/>
      <c r="BDG753" s="298"/>
      <c r="BDH753" s="298"/>
      <c r="BDI753" s="298"/>
      <c r="BDJ753" s="298"/>
      <c r="BDK753" s="298"/>
      <c r="BDL753" s="298"/>
      <c r="BDM753" s="298"/>
      <c r="BDN753" s="298"/>
      <c r="BDO753" s="298"/>
      <c r="BDP753" s="298"/>
      <c r="BDQ753" s="298"/>
      <c r="BDR753" s="298"/>
      <c r="BDS753" s="298"/>
      <c r="BDT753" s="298"/>
      <c r="BDU753" s="298"/>
      <c r="BDV753" s="298"/>
      <c r="BDW753" s="298"/>
      <c r="BDX753" s="298"/>
      <c r="BDY753" s="298"/>
      <c r="BDZ753" s="298"/>
      <c r="BEA753" s="298"/>
      <c r="BEB753" s="298"/>
      <c r="BEC753" s="298"/>
      <c r="BED753" s="298"/>
      <c r="BEE753" s="298"/>
      <c r="BEF753" s="298"/>
      <c r="BEG753" s="298"/>
      <c r="BEH753" s="298"/>
      <c r="BEI753" s="298"/>
      <c r="BEJ753" s="298"/>
      <c r="BEK753" s="298"/>
      <c r="BEL753" s="298"/>
      <c r="BEM753" s="298"/>
      <c r="BEN753" s="298"/>
      <c r="BEO753" s="298"/>
      <c r="BEP753" s="298"/>
      <c r="BEQ753" s="298"/>
      <c r="BER753" s="298"/>
      <c r="BES753" s="298"/>
      <c r="BET753" s="298"/>
      <c r="BEU753" s="298"/>
      <c r="BEV753" s="298"/>
      <c r="BEW753" s="298"/>
      <c r="BEX753" s="298"/>
      <c r="BEY753" s="298"/>
      <c r="BEZ753" s="298"/>
      <c r="BFA753" s="298"/>
      <c r="BFB753" s="298"/>
      <c r="BFC753" s="298"/>
      <c r="BFD753" s="298"/>
      <c r="BFE753" s="298"/>
      <c r="BFF753" s="298"/>
      <c r="BFG753" s="298"/>
      <c r="BFH753" s="298"/>
      <c r="BFI753" s="298"/>
      <c r="BFJ753" s="298"/>
      <c r="BFK753" s="298"/>
      <c r="BFL753" s="298"/>
      <c r="BFM753" s="298"/>
      <c r="BFN753" s="298"/>
      <c r="BFO753" s="298"/>
      <c r="BFP753" s="298"/>
      <c r="BFQ753" s="298"/>
      <c r="BFR753" s="298"/>
      <c r="BFS753" s="298"/>
      <c r="BFT753" s="298"/>
      <c r="BFU753" s="298"/>
      <c r="BFV753" s="298"/>
      <c r="BFW753" s="298"/>
      <c r="BFX753" s="298"/>
      <c r="BFY753" s="298"/>
      <c r="BFZ753" s="298"/>
      <c r="BGA753" s="298"/>
      <c r="BGB753" s="298"/>
      <c r="BGC753" s="298"/>
      <c r="BGD753" s="298"/>
      <c r="BGE753" s="298"/>
      <c r="BGF753" s="298"/>
      <c r="BGG753" s="298"/>
      <c r="BGH753" s="298"/>
      <c r="BGI753" s="298"/>
      <c r="BGJ753" s="298"/>
      <c r="BGK753" s="298"/>
      <c r="BGL753" s="298"/>
      <c r="BGM753" s="298"/>
      <c r="BGN753" s="298"/>
      <c r="BGO753" s="298"/>
      <c r="BGP753" s="298"/>
      <c r="BGQ753" s="298"/>
      <c r="BGR753" s="298"/>
      <c r="BGS753" s="298"/>
      <c r="BGT753" s="298"/>
      <c r="BGU753" s="298"/>
      <c r="BGV753" s="298"/>
      <c r="BGW753" s="298"/>
      <c r="BGX753" s="298"/>
      <c r="BGY753" s="298"/>
      <c r="BGZ753" s="298"/>
      <c r="BHA753" s="298"/>
      <c r="BHB753" s="298"/>
      <c r="BHC753" s="298"/>
      <c r="BHD753" s="298"/>
      <c r="BHE753" s="298"/>
      <c r="BHF753" s="298"/>
      <c r="BHG753" s="298"/>
      <c r="BHH753" s="298"/>
      <c r="BHI753" s="298"/>
      <c r="BHJ753" s="298"/>
      <c r="BHK753" s="298"/>
      <c r="BHL753" s="298"/>
      <c r="BHM753" s="298"/>
      <c r="BHN753" s="298"/>
      <c r="BHO753" s="298"/>
      <c r="BHP753" s="298"/>
      <c r="BHQ753" s="298"/>
      <c r="BHR753" s="298"/>
      <c r="BHS753" s="298"/>
      <c r="BHT753" s="298"/>
      <c r="BHU753" s="298"/>
      <c r="BHV753" s="298"/>
      <c r="BHW753" s="298"/>
      <c r="BHX753" s="298"/>
      <c r="BHY753" s="298"/>
      <c r="BHZ753" s="298"/>
      <c r="BIA753" s="298"/>
      <c r="BIB753" s="298"/>
      <c r="BIC753" s="298"/>
      <c r="BID753" s="298"/>
      <c r="BIE753" s="298"/>
      <c r="BIF753" s="298"/>
      <c r="BIG753" s="298"/>
      <c r="BIH753" s="298"/>
      <c r="BII753" s="298"/>
      <c r="BIJ753" s="298"/>
      <c r="BIK753" s="298"/>
      <c r="BIL753" s="298"/>
      <c r="BIM753" s="298"/>
      <c r="BIN753" s="298"/>
      <c r="BIO753" s="298"/>
      <c r="BIP753" s="298"/>
      <c r="BIQ753" s="298"/>
      <c r="BIR753" s="298"/>
      <c r="BIS753" s="298"/>
      <c r="BIT753" s="298"/>
      <c r="BIU753" s="298"/>
      <c r="BIV753" s="298"/>
      <c r="BIW753" s="298"/>
      <c r="BIX753" s="298"/>
      <c r="BIY753" s="298"/>
      <c r="BIZ753" s="298"/>
      <c r="BJA753" s="298"/>
      <c r="BJB753" s="298"/>
      <c r="BJC753" s="298"/>
      <c r="BJD753" s="298"/>
      <c r="BJE753" s="298"/>
      <c r="BJF753" s="298"/>
      <c r="BJG753" s="298"/>
      <c r="BJH753" s="298"/>
      <c r="BJI753" s="298"/>
      <c r="BJJ753" s="298"/>
      <c r="BJK753" s="298"/>
      <c r="BJL753" s="298"/>
      <c r="BJM753" s="298"/>
      <c r="BJN753" s="298"/>
      <c r="BJO753" s="298"/>
      <c r="BJP753" s="298"/>
      <c r="BJQ753" s="298"/>
      <c r="BJR753" s="298"/>
      <c r="BJS753" s="298"/>
      <c r="BJT753" s="298"/>
      <c r="BJU753" s="298"/>
      <c r="BJV753" s="298"/>
      <c r="BJW753" s="298"/>
      <c r="BJX753" s="298"/>
      <c r="BJY753" s="298"/>
      <c r="BJZ753" s="298"/>
      <c r="BKA753" s="298"/>
      <c r="BKB753" s="298"/>
      <c r="BKC753" s="298"/>
      <c r="BKD753" s="298"/>
      <c r="BKE753" s="298"/>
      <c r="BKF753" s="298"/>
      <c r="BKG753" s="298"/>
      <c r="BKH753" s="298"/>
      <c r="BKI753" s="298"/>
      <c r="BKJ753" s="298"/>
      <c r="BKK753" s="298"/>
      <c r="BKL753" s="298"/>
      <c r="BKM753" s="298"/>
      <c r="BKN753" s="298"/>
      <c r="BKO753" s="298"/>
      <c r="BKP753" s="298"/>
      <c r="BKQ753" s="298"/>
      <c r="BKR753" s="298"/>
      <c r="BKS753" s="298"/>
      <c r="BKT753" s="298"/>
      <c r="BKU753" s="298"/>
      <c r="BKV753" s="298"/>
      <c r="BKW753" s="298"/>
      <c r="BKX753" s="298"/>
      <c r="BKY753" s="298"/>
      <c r="BKZ753" s="298"/>
      <c r="BLA753" s="298"/>
      <c r="BLB753" s="298"/>
      <c r="BLC753" s="298"/>
      <c r="BLD753" s="298"/>
      <c r="BLE753" s="298"/>
      <c r="BLF753" s="298"/>
      <c r="BLG753" s="298"/>
      <c r="BLH753" s="298"/>
      <c r="BLI753" s="298"/>
      <c r="BLJ753" s="298"/>
      <c r="BLK753" s="298"/>
      <c r="BLL753" s="298"/>
      <c r="BLM753" s="298"/>
      <c r="BLN753" s="298"/>
      <c r="BLO753" s="298"/>
      <c r="BLP753" s="298"/>
      <c r="BLQ753" s="298"/>
      <c r="BLR753" s="298"/>
      <c r="BLS753" s="298"/>
      <c r="BLT753" s="298"/>
      <c r="BLU753" s="298"/>
      <c r="BLV753" s="298"/>
      <c r="BLW753" s="298"/>
      <c r="BLX753" s="298"/>
      <c r="BLY753" s="298"/>
      <c r="BLZ753" s="298"/>
      <c r="BMA753" s="298"/>
      <c r="BMB753" s="298"/>
      <c r="BMC753" s="298"/>
      <c r="BMD753" s="298"/>
      <c r="BME753" s="298"/>
      <c r="BMF753" s="298"/>
      <c r="BMG753" s="298"/>
      <c r="BMH753" s="298"/>
      <c r="BMI753" s="298"/>
      <c r="BMJ753" s="298"/>
      <c r="BMK753" s="298"/>
      <c r="BML753" s="298"/>
      <c r="BMM753" s="298"/>
      <c r="BMN753" s="298"/>
      <c r="BMO753" s="298"/>
      <c r="BMP753" s="298"/>
      <c r="BMQ753" s="298"/>
      <c r="BMR753" s="298"/>
      <c r="BMS753" s="298"/>
      <c r="BMT753" s="298"/>
      <c r="BMU753" s="298"/>
      <c r="BMV753" s="298"/>
      <c r="BMW753" s="298"/>
      <c r="BMX753" s="298"/>
      <c r="BMY753" s="298"/>
      <c r="BMZ753" s="298"/>
      <c r="BNA753" s="298"/>
      <c r="BNB753" s="298"/>
      <c r="BNC753" s="298"/>
      <c r="BND753" s="298"/>
      <c r="BNE753" s="298"/>
      <c r="BNF753" s="298"/>
      <c r="BNG753" s="298"/>
      <c r="BNH753" s="298"/>
      <c r="BNI753" s="298"/>
      <c r="BNJ753" s="298"/>
      <c r="BNK753" s="298"/>
      <c r="BNL753" s="298"/>
      <c r="BNM753" s="298"/>
      <c r="BNN753" s="298"/>
      <c r="BNO753" s="298"/>
      <c r="BNP753" s="298"/>
      <c r="BNQ753" s="298"/>
      <c r="BNR753" s="298"/>
      <c r="BNS753" s="298"/>
      <c r="BNT753" s="298"/>
      <c r="BNU753" s="298"/>
      <c r="BNV753" s="298"/>
      <c r="BNW753" s="298"/>
      <c r="BNX753" s="298"/>
      <c r="BNY753" s="298"/>
      <c r="BNZ753" s="298"/>
      <c r="BOA753" s="298"/>
      <c r="BOB753" s="298"/>
      <c r="BOC753" s="298"/>
      <c r="BOD753" s="298"/>
      <c r="BOE753" s="298"/>
      <c r="BOF753" s="298"/>
      <c r="BOG753" s="298"/>
      <c r="BOH753" s="298"/>
      <c r="BOI753" s="298"/>
      <c r="BOJ753" s="298"/>
      <c r="BOK753" s="298"/>
      <c r="BOL753" s="298"/>
      <c r="BOM753" s="298"/>
      <c r="BON753" s="298"/>
      <c r="BOO753" s="298"/>
      <c r="BOP753" s="298"/>
      <c r="BOQ753" s="298"/>
      <c r="BOR753" s="298"/>
      <c r="BOS753" s="298"/>
      <c r="BOT753" s="298"/>
      <c r="BOU753" s="298"/>
      <c r="BOV753" s="298"/>
      <c r="BOW753" s="298"/>
      <c r="BOX753" s="298"/>
      <c r="BOY753" s="298"/>
      <c r="BOZ753" s="298"/>
      <c r="BPA753" s="298"/>
      <c r="BPB753" s="298"/>
      <c r="BPC753" s="298"/>
      <c r="BPD753" s="298"/>
      <c r="BPE753" s="298"/>
      <c r="BPF753" s="298"/>
      <c r="BPG753" s="298"/>
      <c r="BPH753" s="298"/>
      <c r="BPI753" s="298"/>
      <c r="BPJ753" s="298"/>
      <c r="BPK753" s="298"/>
      <c r="BPL753" s="298"/>
      <c r="BPM753" s="298"/>
      <c r="BPN753" s="298"/>
      <c r="BPO753" s="298"/>
      <c r="BPP753" s="298"/>
      <c r="BPQ753" s="298"/>
      <c r="BPR753" s="298"/>
      <c r="BPS753" s="298"/>
      <c r="BPT753" s="298"/>
      <c r="BPU753" s="298"/>
      <c r="BPV753" s="298"/>
      <c r="BPW753" s="298"/>
      <c r="BPX753" s="298"/>
      <c r="BPY753" s="298"/>
      <c r="BPZ753" s="298"/>
      <c r="BQA753" s="298"/>
      <c r="BQB753" s="298"/>
      <c r="BQC753" s="298"/>
      <c r="BQD753" s="298"/>
      <c r="BQE753" s="298"/>
      <c r="BQF753" s="298"/>
      <c r="BQG753" s="298"/>
      <c r="BQH753" s="298"/>
      <c r="BQI753" s="298"/>
      <c r="BQJ753" s="298"/>
      <c r="BQK753" s="298"/>
      <c r="BQL753" s="298"/>
      <c r="BQM753" s="298"/>
      <c r="BQN753" s="298"/>
      <c r="BQO753" s="298"/>
      <c r="BQP753" s="298"/>
      <c r="BQQ753" s="298"/>
      <c r="BQR753" s="298"/>
      <c r="BQS753" s="298"/>
      <c r="BQT753" s="298"/>
      <c r="BQU753" s="298"/>
      <c r="BQV753" s="298"/>
      <c r="BQW753" s="298"/>
      <c r="BQX753" s="298"/>
      <c r="BQY753" s="298"/>
      <c r="BQZ753" s="298"/>
      <c r="BRA753" s="298"/>
      <c r="BRB753" s="298"/>
      <c r="BRC753" s="298"/>
      <c r="BRD753" s="298"/>
      <c r="BRE753" s="298"/>
      <c r="BRF753" s="298"/>
      <c r="BRG753" s="298"/>
      <c r="BRH753" s="298"/>
      <c r="BRI753" s="298"/>
      <c r="BRJ753" s="298"/>
      <c r="BRK753" s="298"/>
      <c r="BRL753" s="298"/>
      <c r="BRM753" s="298"/>
      <c r="BRN753" s="298"/>
      <c r="BRO753" s="298"/>
      <c r="BRP753" s="298"/>
      <c r="BRQ753" s="298"/>
      <c r="BRR753" s="298"/>
      <c r="BRS753" s="298"/>
      <c r="BRT753" s="298"/>
      <c r="BRU753" s="298"/>
      <c r="BRV753" s="298"/>
      <c r="BRW753" s="298"/>
      <c r="BRX753" s="298"/>
      <c r="BRY753" s="298"/>
      <c r="BRZ753" s="298"/>
      <c r="BSA753" s="298"/>
      <c r="BSB753" s="298"/>
      <c r="BSC753" s="298"/>
      <c r="BSD753" s="298"/>
      <c r="BSE753" s="298"/>
      <c r="BSF753" s="298"/>
      <c r="BSG753" s="298"/>
      <c r="BSH753" s="298"/>
      <c r="BSI753" s="298"/>
      <c r="BSJ753" s="298"/>
      <c r="BSK753" s="298"/>
      <c r="BSL753" s="298"/>
      <c r="BSM753" s="298"/>
      <c r="BSN753" s="298"/>
      <c r="BSO753" s="298"/>
      <c r="BSP753" s="298"/>
      <c r="BSQ753" s="298"/>
      <c r="BSR753" s="298"/>
      <c r="BSS753" s="298"/>
      <c r="BST753" s="298"/>
      <c r="BSU753" s="298"/>
      <c r="BSV753" s="298"/>
      <c r="BSW753" s="298"/>
      <c r="BSX753" s="298"/>
      <c r="BSY753" s="298"/>
      <c r="BSZ753" s="298"/>
      <c r="BTA753" s="298"/>
      <c r="BTB753" s="298"/>
      <c r="BTC753" s="298"/>
      <c r="BTD753" s="298"/>
      <c r="BTE753" s="298"/>
      <c r="BTF753" s="298"/>
      <c r="BTG753" s="298"/>
      <c r="BTH753" s="298"/>
      <c r="BTI753" s="298"/>
      <c r="BTJ753" s="298"/>
      <c r="BTK753" s="298"/>
      <c r="BTL753" s="298"/>
      <c r="BTM753" s="298"/>
      <c r="BTN753" s="298"/>
      <c r="BTO753" s="298"/>
      <c r="BTP753" s="298"/>
      <c r="BTQ753" s="298"/>
      <c r="BTR753" s="298"/>
      <c r="BTS753" s="298"/>
      <c r="BTT753" s="298"/>
      <c r="BTU753" s="298"/>
      <c r="BTV753" s="298"/>
      <c r="BTW753" s="298"/>
      <c r="BTX753" s="298"/>
      <c r="BTY753" s="298"/>
      <c r="BTZ753" s="298"/>
      <c r="BUA753" s="298"/>
      <c r="BUB753" s="298"/>
      <c r="BUC753" s="298"/>
      <c r="BUD753" s="298"/>
      <c r="BUE753" s="298"/>
      <c r="BUF753" s="298"/>
      <c r="BUG753" s="298"/>
      <c r="BUH753" s="298"/>
      <c r="BUI753" s="298"/>
      <c r="BUJ753" s="298"/>
      <c r="BUK753" s="298"/>
      <c r="BUL753" s="298"/>
      <c r="BUM753" s="298"/>
      <c r="BUN753" s="298"/>
      <c r="BUO753" s="298"/>
      <c r="BUP753" s="298"/>
      <c r="BUQ753" s="298"/>
      <c r="BUR753" s="298"/>
      <c r="BUS753" s="298"/>
      <c r="BUT753" s="298"/>
      <c r="BUU753" s="298"/>
      <c r="BUV753" s="298"/>
      <c r="BUW753" s="298"/>
      <c r="BUX753" s="298"/>
      <c r="BUY753" s="298"/>
      <c r="BUZ753" s="298"/>
      <c r="BVA753" s="298"/>
      <c r="BVB753" s="298"/>
      <c r="BVC753" s="298"/>
      <c r="BVD753" s="298"/>
      <c r="BVE753" s="298"/>
      <c r="BVF753" s="298"/>
      <c r="BVG753" s="298"/>
      <c r="BVH753" s="298"/>
      <c r="BVI753" s="298"/>
      <c r="BVJ753" s="298"/>
      <c r="BVK753" s="298"/>
      <c r="BVL753" s="298"/>
      <c r="BVM753" s="298"/>
      <c r="BVN753" s="298"/>
      <c r="BVO753" s="298"/>
      <c r="BVP753" s="298"/>
      <c r="BVQ753" s="298"/>
      <c r="BVR753" s="298"/>
      <c r="BVS753" s="298"/>
      <c r="BVT753" s="298"/>
      <c r="BVU753" s="298"/>
      <c r="BVV753" s="298"/>
      <c r="BVW753" s="298"/>
      <c r="BVX753" s="298"/>
      <c r="BVY753" s="298"/>
      <c r="BVZ753" s="298"/>
      <c r="BWA753" s="298"/>
      <c r="BWB753" s="298"/>
      <c r="BWC753" s="298"/>
      <c r="BWD753" s="298"/>
      <c r="BWE753" s="298"/>
      <c r="BWF753" s="298"/>
      <c r="BWG753" s="298"/>
      <c r="BWH753" s="298"/>
      <c r="BWI753" s="298"/>
      <c r="BWJ753" s="298"/>
      <c r="BWK753" s="298"/>
      <c r="BWL753" s="298"/>
      <c r="BWM753" s="298"/>
      <c r="BWN753" s="298"/>
      <c r="BWO753" s="298"/>
      <c r="BWP753" s="298"/>
      <c r="BWQ753" s="298"/>
      <c r="BWR753" s="298"/>
      <c r="BWS753" s="298"/>
      <c r="BWT753" s="298"/>
      <c r="BWU753" s="298"/>
      <c r="BWV753" s="298"/>
      <c r="BWW753" s="298"/>
      <c r="BWX753" s="298"/>
      <c r="BWY753" s="298"/>
      <c r="BWZ753" s="298"/>
      <c r="BXA753" s="298"/>
      <c r="BXB753" s="298"/>
      <c r="BXC753" s="298"/>
      <c r="BXD753" s="298"/>
      <c r="BXE753" s="298"/>
      <c r="BXF753" s="298"/>
      <c r="BXG753" s="298"/>
      <c r="BXH753" s="298"/>
      <c r="BXI753" s="298"/>
      <c r="BXJ753" s="298"/>
      <c r="BXK753" s="298"/>
      <c r="BXL753" s="298"/>
      <c r="BXM753" s="298"/>
      <c r="BXN753" s="298"/>
      <c r="BXO753" s="298"/>
      <c r="BXP753" s="298"/>
      <c r="BXQ753" s="298"/>
      <c r="BXR753" s="298"/>
      <c r="BXS753" s="298"/>
      <c r="BXT753" s="298"/>
      <c r="BXU753" s="298"/>
      <c r="BXV753" s="298"/>
      <c r="BXW753" s="298"/>
      <c r="BXX753" s="298"/>
      <c r="BXY753" s="298"/>
      <c r="BXZ753" s="298"/>
      <c r="BYA753" s="298"/>
      <c r="BYB753" s="298"/>
      <c r="BYC753" s="298"/>
      <c r="BYD753" s="298"/>
      <c r="BYE753" s="298"/>
      <c r="BYF753" s="298"/>
      <c r="BYG753" s="298"/>
      <c r="BYH753" s="298"/>
      <c r="BYI753" s="298"/>
      <c r="BYJ753" s="298"/>
      <c r="BYK753" s="298"/>
      <c r="BYL753" s="298"/>
      <c r="BYM753" s="298"/>
      <c r="BYN753" s="298"/>
      <c r="BYO753" s="298"/>
      <c r="BYP753" s="298"/>
      <c r="BYQ753" s="298"/>
      <c r="BYR753" s="298"/>
      <c r="BYS753" s="298"/>
      <c r="BYT753" s="298"/>
      <c r="BYU753" s="298"/>
      <c r="BYV753" s="298"/>
      <c r="BYW753" s="298"/>
      <c r="BYX753" s="298"/>
      <c r="BYY753" s="298"/>
      <c r="BYZ753" s="298"/>
      <c r="BZA753" s="298"/>
      <c r="BZB753" s="298"/>
      <c r="BZC753" s="298"/>
      <c r="BZD753" s="298"/>
      <c r="BZE753" s="298"/>
      <c r="BZF753" s="298"/>
      <c r="BZG753" s="298"/>
      <c r="BZH753" s="298"/>
      <c r="BZI753" s="298"/>
      <c r="BZJ753" s="298"/>
      <c r="BZK753" s="298"/>
      <c r="BZL753" s="298"/>
      <c r="BZM753" s="298"/>
      <c r="BZN753" s="298"/>
      <c r="BZO753" s="298"/>
      <c r="BZP753" s="298"/>
      <c r="BZQ753" s="298"/>
      <c r="BZR753" s="298"/>
      <c r="BZS753" s="298"/>
      <c r="BZT753" s="298"/>
      <c r="BZU753" s="298"/>
      <c r="BZV753" s="298"/>
      <c r="BZW753" s="298"/>
      <c r="BZX753" s="298"/>
      <c r="BZY753" s="298"/>
      <c r="BZZ753" s="298"/>
      <c r="CAA753" s="298"/>
      <c r="CAB753" s="298"/>
      <c r="CAC753" s="298"/>
      <c r="CAD753" s="298"/>
      <c r="CAE753" s="298"/>
      <c r="CAF753" s="298"/>
      <c r="CAG753" s="298"/>
      <c r="CAH753" s="298"/>
      <c r="CAI753" s="298"/>
      <c r="CAJ753" s="298"/>
      <c r="CAK753" s="298"/>
      <c r="CAL753" s="298"/>
      <c r="CAM753" s="298"/>
      <c r="CAN753" s="298"/>
      <c r="CAO753" s="298"/>
      <c r="CAP753" s="298"/>
      <c r="CAQ753" s="298"/>
      <c r="CAR753" s="298"/>
      <c r="CAS753" s="298"/>
      <c r="CAT753" s="298"/>
      <c r="CAU753" s="298"/>
      <c r="CAV753" s="298"/>
      <c r="CAW753" s="298"/>
      <c r="CAX753" s="298"/>
      <c r="CAY753" s="298"/>
      <c r="CAZ753" s="298"/>
      <c r="CBA753" s="298"/>
      <c r="CBB753" s="298"/>
      <c r="CBC753" s="298"/>
      <c r="CBD753" s="298"/>
      <c r="CBE753" s="298"/>
      <c r="CBF753" s="298"/>
      <c r="CBG753" s="298"/>
      <c r="CBH753" s="298"/>
      <c r="CBI753" s="298"/>
      <c r="CBJ753" s="298"/>
      <c r="CBK753" s="298"/>
      <c r="CBL753" s="298"/>
      <c r="CBM753" s="298"/>
      <c r="CBN753" s="298"/>
      <c r="CBO753" s="298"/>
      <c r="CBP753" s="298"/>
      <c r="CBQ753" s="298"/>
      <c r="CBR753" s="298"/>
      <c r="CBS753" s="298"/>
      <c r="CBT753" s="298"/>
      <c r="CBU753" s="298"/>
      <c r="CBV753" s="298"/>
      <c r="CBW753" s="298"/>
      <c r="CBX753" s="298"/>
      <c r="CBY753" s="298"/>
      <c r="CBZ753" s="298"/>
      <c r="CCA753" s="298"/>
      <c r="CCB753" s="298"/>
      <c r="CCC753" s="298"/>
      <c r="CCD753" s="298"/>
      <c r="CCE753" s="298"/>
      <c r="CCF753" s="298"/>
      <c r="CCG753" s="298"/>
      <c r="CCH753" s="298"/>
      <c r="CCI753" s="298"/>
      <c r="CCJ753" s="298"/>
      <c r="CCK753" s="298"/>
      <c r="CCL753" s="298"/>
      <c r="CCM753" s="298"/>
      <c r="CCN753" s="298"/>
      <c r="CCO753" s="298"/>
      <c r="CCP753" s="298"/>
      <c r="CCQ753" s="298"/>
      <c r="CCR753" s="298"/>
      <c r="CCS753" s="298"/>
      <c r="CCT753" s="298"/>
      <c r="CCU753" s="298"/>
      <c r="CCV753" s="298"/>
      <c r="CCW753" s="298"/>
      <c r="CCX753" s="298"/>
      <c r="CCY753" s="298"/>
      <c r="CCZ753" s="298"/>
      <c r="CDA753" s="298"/>
      <c r="CDB753" s="298"/>
      <c r="CDC753" s="298"/>
      <c r="CDD753" s="298"/>
      <c r="CDE753" s="298"/>
      <c r="CDF753" s="298"/>
      <c r="CDG753" s="298"/>
      <c r="CDH753" s="298"/>
      <c r="CDI753" s="298"/>
      <c r="CDJ753" s="298"/>
      <c r="CDK753" s="298"/>
      <c r="CDL753" s="298"/>
      <c r="CDM753" s="298"/>
      <c r="CDN753" s="298"/>
      <c r="CDO753" s="298"/>
      <c r="CDP753" s="298"/>
      <c r="CDQ753" s="298"/>
      <c r="CDR753" s="298"/>
      <c r="CDS753" s="298"/>
      <c r="CDT753" s="298"/>
      <c r="CDU753" s="298"/>
      <c r="CDV753" s="298"/>
      <c r="CDW753" s="298"/>
      <c r="CDX753" s="298"/>
      <c r="CDY753" s="298"/>
      <c r="CDZ753" s="298"/>
      <c r="CEA753" s="298"/>
      <c r="CEB753" s="298"/>
      <c r="CEC753" s="298"/>
      <c r="CED753" s="298"/>
      <c r="CEE753" s="298"/>
      <c r="CEF753" s="298"/>
      <c r="CEG753" s="298"/>
      <c r="CEH753" s="298"/>
      <c r="CEI753" s="298"/>
      <c r="CEJ753" s="298"/>
      <c r="CEK753" s="298"/>
      <c r="CEL753" s="298"/>
      <c r="CEM753" s="298"/>
      <c r="CEN753" s="298"/>
      <c r="CEO753" s="298"/>
      <c r="CEP753" s="298"/>
      <c r="CEQ753" s="298"/>
      <c r="CER753" s="298"/>
      <c r="CES753" s="298"/>
      <c r="CET753" s="298"/>
      <c r="CEU753" s="298"/>
      <c r="CEV753" s="298"/>
      <c r="CEW753" s="298"/>
      <c r="CEX753" s="298"/>
      <c r="CEY753" s="298"/>
      <c r="CEZ753" s="298"/>
      <c r="CFA753" s="298"/>
      <c r="CFB753" s="298"/>
      <c r="CFC753" s="298"/>
      <c r="CFD753" s="298"/>
      <c r="CFE753" s="298"/>
      <c r="CFF753" s="298"/>
      <c r="CFG753" s="298"/>
      <c r="CFH753" s="298"/>
      <c r="CFI753" s="298"/>
      <c r="CFJ753" s="298"/>
      <c r="CFK753" s="298"/>
      <c r="CFL753" s="298"/>
      <c r="CFM753" s="298"/>
      <c r="CFN753" s="298"/>
      <c r="CFO753" s="298"/>
      <c r="CFP753" s="298"/>
      <c r="CFQ753" s="298"/>
      <c r="CFR753" s="298"/>
      <c r="CFS753" s="298"/>
      <c r="CFT753" s="298"/>
      <c r="CFU753" s="298"/>
      <c r="CFV753" s="298"/>
      <c r="CFW753" s="298"/>
      <c r="CFX753" s="298"/>
      <c r="CFY753" s="298"/>
      <c r="CFZ753" s="298"/>
      <c r="CGA753" s="298"/>
      <c r="CGB753" s="298"/>
      <c r="CGC753" s="298"/>
      <c r="CGD753" s="298"/>
      <c r="CGE753" s="298"/>
      <c r="CGF753" s="298"/>
      <c r="CGG753" s="298"/>
      <c r="CGH753" s="298"/>
      <c r="CGI753" s="298"/>
      <c r="CGJ753" s="298"/>
      <c r="CGK753" s="298"/>
      <c r="CGL753" s="298"/>
      <c r="CGM753" s="298"/>
      <c r="CGN753" s="298"/>
      <c r="CGO753" s="298"/>
      <c r="CGP753" s="298"/>
      <c r="CGQ753" s="298"/>
      <c r="CGR753" s="298"/>
      <c r="CGS753" s="298"/>
      <c r="CGT753" s="298"/>
      <c r="CGU753" s="298"/>
      <c r="CGV753" s="298"/>
      <c r="CGW753" s="298"/>
      <c r="CGX753" s="298"/>
      <c r="CGY753" s="298"/>
      <c r="CGZ753" s="298"/>
      <c r="CHA753" s="298"/>
      <c r="CHB753" s="298"/>
      <c r="CHC753" s="298"/>
      <c r="CHD753" s="298"/>
      <c r="CHE753" s="298"/>
      <c r="CHF753" s="298"/>
      <c r="CHG753" s="298"/>
      <c r="CHH753" s="298"/>
      <c r="CHI753" s="298"/>
      <c r="CHJ753" s="298"/>
      <c r="CHK753" s="298"/>
      <c r="CHL753" s="298"/>
      <c r="CHM753" s="298"/>
      <c r="CHN753" s="298"/>
      <c r="CHO753" s="298"/>
      <c r="CHP753" s="298"/>
      <c r="CHQ753" s="298"/>
      <c r="CHR753" s="298"/>
      <c r="CHS753" s="298"/>
      <c r="CHT753" s="298"/>
      <c r="CHU753" s="298"/>
      <c r="CHV753" s="298"/>
      <c r="CHW753" s="298"/>
      <c r="CHX753" s="298"/>
      <c r="CHY753" s="298"/>
      <c r="CHZ753" s="298"/>
      <c r="CIA753" s="298"/>
      <c r="CIB753" s="298"/>
      <c r="CIC753" s="298"/>
      <c r="CID753" s="298"/>
      <c r="CIE753" s="298"/>
      <c r="CIF753" s="298"/>
      <c r="CIG753" s="298"/>
      <c r="CIH753" s="298"/>
      <c r="CII753" s="298"/>
      <c r="CIJ753" s="298"/>
      <c r="CIK753" s="298"/>
      <c r="CIL753" s="298"/>
      <c r="CIM753" s="298"/>
      <c r="CIN753" s="298"/>
      <c r="CIO753" s="298"/>
      <c r="CIP753" s="298"/>
      <c r="CIQ753" s="298"/>
      <c r="CIR753" s="298"/>
      <c r="CIS753" s="298"/>
      <c r="CIT753" s="298"/>
      <c r="CIU753" s="298"/>
      <c r="CIV753" s="298"/>
      <c r="CIW753" s="298"/>
      <c r="CIX753" s="298"/>
      <c r="CIY753" s="298"/>
      <c r="CIZ753" s="298"/>
      <c r="CJA753" s="298"/>
      <c r="CJB753" s="298"/>
      <c r="CJC753" s="298"/>
      <c r="CJD753" s="298"/>
      <c r="CJE753" s="298"/>
      <c r="CJF753" s="298"/>
      <c r="CJG753" s="298"/>
      <c r="CJH753" s="298"/>
      <c r="CJI753" s="298"/>
      <c r="CJJ753" s="298"/>
      <c r="CJK753" s="298"/>
      <c r="CJL753" s="298"/>
      <c r="CJM753" s="298"/>
      <c r="CJN753" s="298"/>
      <c r="CJO753" s="298"/>
      <c r="CJP753" s="298"/>
      <c r="CJQ753" s="298"/>
      <c r="CJR753" s="298"/>
      <c r="CJS753" s="298"/>
      <c r="CJT753" s="298"/>
      <c r="CJU753" s="298"/>
      <c r="CJV753" s="298"/>
      <c r="CJW753" s="298"/>
      <c r="CJX753" s="298"/>
      <c r="CJY753" s="298"/>
      <c r="CJZ753" s="298"/>
      <c r="CKA753" s="298"/>
      <c r="CKB753" s="298"/>
      <c r="CKC753" s="298"/>
      <c r="CKD753" s="298"/>
      <c r="CKE753" s="298"/>
      <c r="CKF753" s="298"/>
      <c r="CKG753" s="298"/>
      <c r="CKH753" s="298"/>
      <c r="CKI753" s="298"/>
      <c r="CKJ753" s="298"/>
      <c r="CKK753" s="298"/>
      <c r="CKL753" s="298"/>
      <c r="CKM753" s="298"/>
      <c r="CKN753" s="298"/>
      <c r="CKO753" s="298"/>
      <c r="CKP753" s="298"/>
      <c r="CKQ753" s="298"/>
      <c r="CKR753" s="298"/>
      <c r="CKS753" s="298"/>
      <c r="CKT753" s="298"/>
      <c r="CKU753" s="298"/>
      <c r="CKV753" s="298"/>
      <c r="CKW753" s="298"/>
      <c r="CKX753" s="298"/>
      <c r="CKY753" s="298"/>
      <c r="CKZ753" s="298"/>
      <c r="CLA753" s="298"/>
      <c r="CLB753" s="298"/>
      <c r="CLC753" s="298"/>
      <c r="CLD753" s="298"/>
      <c r="CLE753" s="298"/>
      <c r="CLF753" s="298"/>
      <c r="CLG753" s="298"/>
      <c r="CLH753" s="298"/>
      <c r="CLI753" s="298"/>
      <c r="CLJ753" s="298"/>
      <c r="CLK753" s="298"/>
      <c r="CLL753" s="298"/>
      <c r="CLM753" s="298"/>
      <c r="CLN753" s="298"/>
      <c r="CLO753" s="298"/>
      <c r="CLP753" s="298"/>
      <c r="CLQ753" s="298"/>
      <c r="CLR753" s="298"/>
      <c r="CLS753" s="298"/>
      <c r="CLT753" s="298"/>
      <c r="CLU753" s="298"/>
      <c r="CLV753" s="298"/>
      <c r="CLW753" s="298"/>
      <c r="CLX753" s="298"/>
      <c r="CLY753" s="298"/>
      <c r="CLZ753" s="298"/>
      <c r="CMA753" s="298"/>
      <c r="CMB753" s="298"/>
      <c r="CMC753" s="298"/>
      <c r="CMD753" s="298"/>
      <c r="CME753" s="298"/>
      <c r="CMF753" s="298"/>
      <c r="CMG753" s="298"/>
      <c r="CMH753" s="298"/>
      <c r="CMI753" s="298"/>
      <c r="CMJ753" s="298"/>
      <c r="CMK753" s="298"/>
      <c r="CML753" s="298"/>
      <c r="CMM753" s="298"/>
      <c r="CMN753" s="298"/>
      <c r="CMO753" s="298"/>
      <c r="CMP753" s="298"/>
      <c r="CMQ753" s="298"/>
      <c r="CMR753" s="298"/>
      <c r="CMS753" s="298"/>
      <c r="CMT753" s="298"/>
      <c r="CMU753" s="298"/>
      <c r="CMV753" s="298"/>
      <c r="CMW753" s="298"/>
      <c r="CMX753" s="298"/>
      <c r="CMY753" s="298"/>
      <c r="CMZ753" s="298"/>
      <c r="CNA753" s="298"/>
      <c r="CNB753" s="298"/>
      <c r="CNC753" s="298"/>
      <c r="CND753" s="298"/>
      <c r="CNE753" s="298"/>
      <c r="CNF753" s="298"/>
      <c r="CNG753" s="298"/>
      <c r="CNH753" s="298"/>
      <c r="CNI753" s="298"/>
      <c r="CNJ753" s="298"/>
      <c r="CNK753" s="298"/>
      <c r="CNL753" s="298"/>
      <c r="CNM753" s="298"/>
      <c r="CNN753" s="298"/>
      <c r="CNO753" s="298"/>
      <c r="CNP753" s="298"/>
      <c r="CNQ753" s="298"/>
      <c r="CNR753" s="298"/>
      <c r="CNS753" s="298"/>
      <c r="CNT753" s="298"/>
      <c r="CNU753" s="298"/>
      <c r="CNV753" s="298"/>
      <c r="CNW753" s="298"/>
      <c r="CNX753" s="298"/>
      <c r="CNY753" s="298"/>
      <c r="CNZ753" s="298"/>
      <c r="COA753" s="298"/>
      <c r="COB753" s="298"/>
      <c r="COC753" s="298"/>
      <c r="COD753" s="298"/>
      <c r="COE753" s="298"/>
      <c r="COF753" s="298"/>
      <c r="COG753" s="298"/>
      <c r="COH753" s="298"/>
      <c r="COI753" s="298"/>
      <c r="COJ753" s="298"/>
      <c r="COK753" s="298"/>
      <c r="COL753" s="298"/>
      <c r="COM753" s="298"/>
      <c r="CON753" s="298"/>
      <c r="COO753" s="298"/>
      <c r="COP753" s="298"/>
      <c r="COQ753" s="298"/>
      <c r="COR753" s="298"/>
      <c r="COS753" s="298"/>
      <c r="COT753" s="298"/>
      <c r="COU753" s="298"/>
      <c r="COV753" s="298"/>
      <c r="COW753" s="298"/>
      <c r="COX753" s="298"/>
      <c r="COY753" s="298"/>
      <c r="COZ753" s="298"/>
      <c r="CPA753" s="298"/>
      <c r="CPB753" s="298"/>
      <c r="CPC753" s="298"/>
      <c r="CPD753" s="298"/>
      <c r="CPE753" s="298"/>
      <c r="CPF753" s="298"/>
      <c r="CPG753" s="298"/>
      <c r="CPH753" s="298"/>
      <c r="CPI753" s="298"/>
      <c r="CPJ753" s="298"/>
      <c r="CPK753" s="298"/>
      <c r="CPL753" s="298"/>
      <c r="CPM753" s="298"/>
      <c r="CPN753" s="298"/>
      <c r="CPO753" s="298"/>
      <c r="CPP753" s="298"/>
      <c r="CPQ753" s="298"/>
      <c r="CPR753" s="298"/>
      <c r="CPS753" s="298"/>
      <c r="CPT753" s="298"/>
      <c r="CPU753" s="298"/>
      <c r="CPV753" s="298"/>
      <c r="CPW753" s="298"/>
      <c r="CPX753" s="298"/>
      <c r="CPY753" s="298"/>
      <c r="CPZ753" s="298"/>
      <c r="CQA753" s="298"/>
      <c r="CQB753" s="298"/>
      <c r="CQC753" s="298"/>
      <c r="CQD753" s="298"/>
      <c r="CQE753" s="298"/>
      <c r="CQF753" s="298"/>
      <c r="CQG753" s="298"/>
      <c r="CQH753" s="298"/>
      <c r="CQI753" s="298"/>
      <c r="CQJ753" s="298"/>
      <c r="CQK753" s="298"/>
      <c r="CQL753" s="298"/>
      <c r="CQM753" s="298"/>
      <c r="CQN753" s="298"/>
      <c r="CQO753" s="298"/>
      <c r="CQP753" s="298"/>
      <c r="CQQ753" s="298"/>
      <c r="CQR753" s="298"/>
      <c r="CQS753" s="298"/>
      <c r="CQT753" s="298"/>
      <c r="CQU753" s="298"/>
      <c r="CQV753" s="298"/>
      <c r="CQW753" s="298"/>
      <c r="CQX753" s="298"/>
      <c r="CQY753" s="298"/>
      <c r="CQZ753" s="298"/>
      <c r="CRA753" s="298"/>
      <c r="CRB753" s="298"/>
      <c r="CRC753" s="298"/>
      <c r="CRD753" s="298"/>
      <c r="CRE753" s="298"/>
      <c r="CRF753" s="298"/>
      <c r="CRG753" s="298"/>
      <c r="CRH753" s="298"/>
      <c r="CRI753" s="298"/>
      <c r="CRJ753" s="298"/>
      <c r="CRK753" s="298"/>
      <c r="CRL753" s="298"/>
      <c r="CRM753" s="298"/>
      <c r="CRN753" s="298"/>
      <c r="CRO753" s="298"/>
      <c r="CRP753" s="298"/>
      <c r="CRQ753" s="298"/>
      <c r="CRR753" s="298"/>
      <c r="CRS753" s="298"/>
      <c r="CRT753" s="298"/>
      <c r="CRU753" s="298"/>
      <c r="CRV753" s="298"/>
      <c r="CRW753" s="298"/>
      <c r="CRX753" s="298"/>
      <c r="CRY753" s="298"/>
      <c r="CRZ753" s="298"/>
      <c r="CSA753" s="298"/>
      <c r="CSB753" s="298"/>
      <c r="CSC753" s="298"/>
      <c r="CSD753" s="298"/>
      <c r="CSE753" s="298"/>
      <c r="CSF753" s="298"/>
      <c r="CSG753" s="298"/>
      <c r="CSH753" s="298"/>
      <c r="CSI753" s="298"/>
      <c r="CSJ753" s="298"/>
      <c r="CSK753" s="298"/>
      <c r="CSL753" s="298"/>
      <c r="CSM753" s="298"/>
      <c r="CSN753" s="298"/>
      <c r="CSO753" s="298"/>
      <c r="CSP753" s="298"/>
      <c r="CSQ753" s="298"/>
      <c r="CSR753" s="298"/>
      <c r="CSS753" s="298"/>
      <c r="CST753" s="298"/>
      <c r="CSU753" s="298"/>
      <c r="CSV753" s="298"/>
      <c r="CSW753" s="298"/>
      <c r="CSX753" s="298"/>
      <c r="CSY753" s="298"/>
      <c r="CSZ753" s="298"/>
      <c r="CTA753" s="298"/>
      <c r="CTB753" s="298"/>
      <c r="CTC753" s="298"/>
      <c r="CTD753" s="298"/>
      <c r="CTE753" s="298"/>
      <c r="CTF753" s="298"/>
      <c r="CTG753" s="298"/>
      <c r="CTH753" s="298"/>
      <c r="CTI753" s="298"/>
      <c r="CTJ753" s="298"/>
      <c r="CTK753" s="298"/>
      <c r="CTL753" s="298"/>
      <c r="CTM753" s="298"/>
      <c r="CTN753" s="298"/>
      <c r="CTO753" s="298"/>
      <c r="CTP753" s="298"/>
      <c r="CTQ753" s="298"/>
      <c r="CTR753" s="298"/>
      <c r="CTS753" s="298"/>
      <c r="CTT753" s="298"/>
      <c r="CTU753" s="298"/>
      <c r="CTV753" s="298"/>
      <c r="CTW753" s="298"/>
      <c r="CTX753" s="298"/>
      <c r="CTY753" s="298"/>
      <c r="CTZ753" s="298"/>
      <c r="CUA753" s="298"/>
      <c r="CUB753" s="298"/>
      <c r="CUC753" s="298"/>
      <c r="CUD753" s="298"/>
      <c r="CUE753" s="298"/>
      <c r="CUF753" s="298"/>
      <c r="CUG753" s="298"/>
      <c r="CUH753" s="298"/>
      <c r="CUI753" s="298"/>
      <c r="CUJ753" s="298"/>
      <c r="CUK753" s="298"/>
      <c r="CUL753" s="298"/>
      <c r="CUM753" s="298"/>
      <c r="CUN753" s="298"/>
      <c r="CUO753" s="298"/>
      <c r="CUP753" s="298"/>
      <c r="CUQ753" s="298"/>
      <c r="CUR753" s="298"/>
      <c r="CUS753" s="298"/>
      <c r="CUT753" s="298"/>
      <c r="CUU753" s="298"/>
      <c r="CUV753" s="298"/>
      <c r="CUW753" s="298"/>
      <c r="CUX753" s="298"/>
      <c r="CUY753" s="298"/>
      <c r="CUZ753" s="298"/>
      <c r="CVA753" s="298"/>
      <c r="CVB753" s="298"/>
      <c r="CVC753" s="298"/>
      <c r="CVD753" s="298"/>
      <c r="CVE753" s="298"/>
      <c r="CVF753" s="298"/>
      <c r="CVG753" s="298"/>
      <c r="CVH753" s="298"/>
      <c r="CVI753" s="298"/>
      <c r="CVJ753" s="298"/>
      <c r="CVK753" s="298"/>
      <c r="CVL753" s="298"/>
      <c r="CVM753" s="298"/>
      <c r="CVN753" s="298"/>
      <c r="CVO753" s="298"/>
      <c r="CVP753" s="298"/>
      <c r="CVQ753" s="298"/>
      <c r="CVR753" s="298"/>
      <c r="CVS753" s="298"/>
      <c r="CVT753" s="298"/>
      <c r="CVU753" s="298"/>
      <c r="CVV753" s="298"/>
      <c r="CVW753" s="298"/>
      <c r="CVX753" s="298"/>
      <c r="CVY753" s="298"/>
      <c r="CVZ753" s="298"/>
      <c r="CWA753" s="298"/>
      <c r="CWB753" s="298"/>
      <c r="CWC753" s="298"/>
      <c r="CWD753" s="298"/>
      <c r="CWE753" s="298"/>
      <c r="CWF753" s="298"/>
      <c r="CWG753" s="298"/>
      <c r="CWH753" s="298"/>
      <c r="CWI753" s="298"/>
      <c r="CWJ753" s="298"/>
      <c r="CWK753" s="298"/>
      <c r="CWL753" s="298"/>
      <c r="CWM753" s="298"/>
      <c r="CWN753" s="298"/>
      <c r="CWO753" s="298"/>
      <c r="CWP753" s="298"/>
      <c r="CWQ753" s="298"/>
      <c r="CWR753" s="298"/>
      <c r="CWS753" s="298"/>
      <c r="CWT753" s="298"/>
      <c r="CWU753" s="298"/>
      <c r="CWV753" s="298"/>
      <c r="CWW753" s="298"/>
      <c r="CWX753" s="298"/>
      <c r="CWY753" s="298"/>
      <c r="CWZ753" s="298"/>
      <c r="CXA753" s="298"/>
      <c r="CXB753" s="298"/>
      <c r="CXC753" s="298"/>
      <c r="CXD753" s="298"/>
      <c r="CXE753" s="298"/>
      <c r="CXF753" s="298"/>
      <c r="CXG753" s="298"/>
      <c r="CXH753" s="298"/>
      <c r="CXI753" s="298"/>
      <c r="CXJ753" s="298"/>
      <c r="CXK753" s="298"/>
      <c r="CXL753" s="298"/>
      <c r="CXM753" s="298"/>
      <c r="CXN753" s="298"/>
      <c r="CXO753" s="298"/>
      <c r="CXP753" s="298"/>
      <c r="CXQ753" s="298"/>
      <c r="CXR753" s="298"/>
      <c r="CXS753" s="298"/>
      <c r="CXT753" s="298"/>
      <c r="CXU753" s="298"/>
      <c r="CXV753" s="298"/>
      <c r="CXW753" s="298"/>
      <c r="CXX753" s="298"/>
      <c r="CXY753" s="298"/>
      <c r="CXZ753" s="298"/>
      <c r="CYA753" s="298"/>
      <c r="CYB753" s="298"/>
      <c r="CYC753" s="298"/>
      <c r="CYD753" s="298"/>
      <c r="CYE753" s="298"/>
      <c r="CYF753" s="298"/>
      <c r="CYG753" s="298"/>
      <c r="CYH753" s="298"/>
      <c r="CYI753" s="298"/>
      <c r="CYJ753" s="298"/>
      <c r="CYK753" s="298"/>
      <c r="CYL753" s="298"/>
      <c r="CYM753" s="298"/>
      <c r="CYN753" s="298"/>
      <c r="CYO753" s="298"/>
      <c r="CYP753" s="298"/>
      <c r="CYQ753" s="298"/>
      <c r="CYR753" s="298"/>
      <c r="CYS753" s="298"/>
      <c r="CYT753" s="298"/>
      <c r="CYU753" s="298"/>
      <c r="CYV753" s="298"/>
      <c r="CYW753" s="298"/>
      <c r="CYX753" s="298"/>
      <c r="CYY753" s="298"/>
      <c r="CYZ753" s="298"/>
      <c r="CZA753" s="298"/>
      <c r="CZB753" s="298"/>
      <c r="CZC753" s="298"/>
      <c r="CZD753" s="298"/>
      <c r="CZE753" s="298"/>
      <c r="CZF753" s="298"/>
      <c r="CZG753" s="298"/>
      <c r="CZH753" s="298"/>
      <c r="CZI753" s="298"/>
      <c r="CZJ753" s="298"/>
      <c r="CZK753" s="298"/>
      <c r="CZL753" s="298"/>
      <c r="CZM753" s="298"/>
      <c r="CZN753" s="298"/>
      <c r="CZO753" s="298"/>
      <c r="CZP753" s="298"/>
      <c r="CZQ753" s="298"/>
      <c r="CZR753" s="298"/>
      <c r="CZS753" s="298"/>
      <c r="CZT753" s="298"/>
      <c r="CZU753" s="298"/>
      <c r="CZV753" s="298"/>
      <c r="CZW753" s="298"/>
      <c r="CZX753" s="298"/>
      <c r="CZY753" s="298"/>
      <c r="CZZ753" s="298"/>
      <c r="DAA753" s="298"/>
      <c r="DAB753" s="298"/>
      <c r="DAC753" s="298"/>
      <c r="DAD753" s="298"/>
      <c r="DAE753" s="298"/>
      <c r="DAF753" s="298"/>
      <c r="DAG753" s="298"/>
      <c r="DAH753" s="298"/>
      <c r="DAI753" s="298"/>
      <c r="DAJ753" s="298"/>
      <c r="DAK753" s="298"/>
      <c r="DAL753" s="298"/>
      <c r="DAM753" s="298"/>
      <c r="DAN753" s="298"/>
      <c r="DAO753" s="298"/>
      <c r="DAP753" s="298"/>
      <c r="DAQ753" s="298"/>
      <c r="DAR753" s="298"/>
      <c r="DAS753" s="298"/>
      <c r="DAT753" s="298"/>
      <c r="DAU753" s="298"/>
      <c r="DAV753" s="298"/>
      <c r="DAW753" s="298"/>
      <c r="DAX753" s="298"/>
      <c r="DAY753" s="298"/>
      <c r="DAZ753" s="298"/>
      <c r="DBA753" s="298"/>
      <c r="DBB753" s="298"/>
      <c r="DBC753" s="298"/>
      <c r="DBD753" s="298"/>
      <c r="DBE753" s="298"/>
      <c r="DBF753" s="298"/>
      <c r="DBG753" s="298"/>
      <c r="DBH753" s="298"/>
      <c r="DBI753" s="298"/>
      <c r="DBJ753" s="298"/>
      <c r="DBK753" s="298"/>
      <c r="DBL753" s="298"/>
      <c r="DBM753" s="298"/>
      <c r="DBN753" s="298"/>
      <c r="DBO753" s="298"/>
      <c r="DBP753" s="298"/>
      <c r="DBQ753" s="298"/>
      <c r="DBR753" s="298"/>
      <c r="DBS753" s="298"/>
      <c r="DBT753" s="298"/>
      <c r="DBU753" s="298"/>
      <c r="DBV753" s="298"/>
      <c r="DBW753" s="298"/>
      <c r="DBX753" s="298"/>
      <c r="DBY753" s="298"/>
      <c r="DBZ753" s="298"/>
      <c r="DCA753" s="298"/>
      <c r="DCB753" s="298"/>
      <c r="DCC753" s="298"/>
      <c r="DCD753" s="298"/>
      <c r="DCE753" s="298"/>
      <c r="DCF753" s="298"/>
      <c r="DCG753" s="298"/>
      <c r="DCH753" s="298"/>
      <c r="DCI753" s="298"/>
      <c r="DCJ753" s="298"/>
      <c r="DCK753" s="298"/>
      <c r="DCL753" s="298"/>
      <c r="DCM753" s="298"/>
      <c r="DCN753" s="298"/>
      <c r="DCO753" s="298"/>
      <c r="DCP753" s="298"/>
      <c r="DCQ753" s="298"/>
      <c r="DCR753" s="298"/>
      <c r="DCS753" s="298"/>
      <c r="DCT753" s="298"/>
      <c r="DCU753" s="298"/>
      <c r="DCV753" s="298"/>
      <c r="DCW753" s="298"/>
      <c r="DCX753" s="298"/>
      <c r="DCY753" s="298"/>
      <c r="DCZ753" s="298"/>
      <c r="DDA753" s="298"/>
      <c r="DDB753" s="298"/>
      <c r="DDC753" s="298"/>
      <c r="DDD753" s="298"/>
      <c r="DDE753" s="298"/>
      <c r="DDF753" s="298"/>
      <c r="DDG753" s="298"/>
      <c r="DDH753" s="298"/>
      <c r="DDI753" s="298"/>
      <c r="DDJ753" s="298"/>
      <c r="DDK753" s="298"/>
      <c r="DDL753" s="298"/>
      <c r="DDM753" s="298"/>
      <c r="DDN753" s="298"/>
      <c r="DDO753" s="298"/>
      <c r="DDP753" s="298"/>
      <c r="DDQ753" s="298"/>
      <c r="DDR753" s="298"/>
      <c r="DDS753" s="298"/>
      <c r="DDT753" s="298"/>
      <c r="DDU753" s="298"/>
      <c r="DDV753" s="298"/>
      <c r="DDW753" s="298"/>
      <c r="DDX753" s="298"/>
      <c r="DDY753" s="298"/>
      <c r="DDZ753" s="298"/>
      <c r="DEA753" s="298"/>
      <c r="DEB753" s="298"/>
      <c r="DEC753" s="298"/>
      <c r="DED753" s="298"/>
      <c r="DEE753" s="298"/>
      <c r="DEF753" s="298"/>
      <c r="DEG753" s="298"/>
      <c r="DEH753" s="298"/>
      <c r="DEI753" s="298"/>
      <c r="DEJ753" s="298"/>
      <c r="DEK753" s="298"/>
      <c r="DEL753" s="298"/>
      <c r="DEM753" s="298"/>
      <c r="DEN753" s="298"/>
      <c r="DEO753" s="298"/>
      <c r="DEP753" s="298"/>
      <c r="DEQ753" s="298"/>
      <c r="DER753" s="298"/>
      <c r="DES753" s="298"/>
      <c r="DET753" s="298"/>
      <c r="DEU753" s="298"/>
      <c r="DEV753" s="298"/>
      <c r="DEW753" s="298"/>
      <c r="DEX753" s="298"/>
      <c r="DEY753" s="298"/>
      <c r="DEZ753" s="298"/>
      <c r="DFA753" s="298"/>
      <c r="DFB753" s="298"/>
      <c r="DFC753" s="298"/>
      <c r="DFD753" s="298"/>
      <c r="DFE753" s="298"/>
      <c r="DFF753" s="298"/>
      <c r="DFG753" s="298"/>
      <c r="DFH753" s="298"/>
      <c r="DFI753" s="298"/>
      <c r="DFJ753" s="298"/>
      <c r="DFK753" s="298"/>
      <c r="DFL753" s="298"/>
      <c r="DFM753" s="298"/>
      <c r="DFN753" s="298"/>
      <c r="DFO753" s="298"/>
      <c r="DFP753" s="298"/>
      <c r="DFQ753" s="298"/>
      <c r="DFR753" s="298"/>
      <c r="DFS753" s="298"/>
      <c r="DFT753" s="298"/>
      <c r="DFU753" s="298"/>
      <c r="DFV753" s="298"/>
      <c r="DFW753" s="298"/>
      <c r="DFX753" s="298"/>
      <c r="DFY753" s="298"/>
      <c r="DFZ753" s="298"/>
      <c r="DGA753" s="298"/>
      <c r="DGB753" s="298"/>
      <c r="DGC753" s="298"/>
      <c r="DGD753" s="298"/>
      <c r="DGE753" s="298"/>
      <c r="DGF753" s="298"/>
      <c r="DGG753" s="298"/>
      <c r="DGH753" s="298"/>
      <c r="DGI753" s="298"/>
      <c r="DGJ753" s="298"/>
      <c r="DGK753" s="298"/>
      <c r="DGL753" s="298"/>
      <c r="DGM753" s="298"/>
      <c r="DGN753" s="298"/>
      <c r="DGO753" s="298"/>
      <c r="DGP753" s="298"/>
      <c r="DGQ753" s="298"/>
      <c r="DGR753" s="298"/>
      <c r="DGS753" s="298"/>
      <c r="DGT753" s="298"/>
      <c r="DGU753" s="298"/>
      <c r="DGV753" s="298"/>
      <c r="DGW753" s="298"/>
      <c r="DGX753" s="298"/>
      <c r="DGY753" s="298"/>
      <c r="DGZ753" s="298"/>
      <c r="DHA753" s="298"/>
      <c r="DHB753" s="298"/>
      <c r="DHC753" s="298"/>
      <c r="DHD753" s="298"/>
      <c r="DHE753" s="298"/>
      <c r="DHF753" s="298"/>
      <c r="DHG753" s="298"/>
      <c r="DHH753" s="298"/>
      <c r="DHI753" s="298"/>
      <c r="DHJ753" s="298"/>
      <c r="DHK753" s="298"/>
      <c r="DHL753" s="298"/>
      <c r="DHM753" s="298"/>
      <c r="DHN753" s="298"/>
      <c r="DHO753" s="298"/>
      <c r="DHP753" s="298"/>
      <c r="DHQ753" s="298"/>
      <c r="DHR753" s="298"/>
      <c r="DHS753" s="298"/>
      <c r="DHT753" s="298"/>
      <c r="DHU753" s="298"/>
      <c r="DHV753" s="298"/>
      <c r="DHW753" s="298"/>
      <c r="DHX753" s="298"/>
      <c r="DHY753" s="298"/>
      <c r="DHZ753" s="298"/>
      <c r="DIA753" s="298"/>
      <c r="DIB753" s="298"/>
      <c r="DIC753" s="298"/>
      <c r="DID753" s="298"/>
      <c r="DIE753" s="298"/>
      <c r="DIF753" s="298"/>
      <c r="DIG753" s="298"/>
      <c r="DIH753" s="298"/>
      <c r="DII753" s="298"/>
      <c r="DIJ753" s="298"/>
      <c r="DIK753" s="298"/>
      <c r="DIL753" s="298"/>
      <c r="DIM753" s="298"/>
      <c r="DIN753" s="298"/>
      <c r="DIO753" s="298"/>
      <c r="DIP753" s="298"/>
      <c r="DIQ753" s="298"/>
      <c r="DIR753" s="298"/>
      <c r="DIS753" s="298"/>
      <c r="DIT753" s="298"/>
      <c r="DIU753" s="298"/>
      <c r="DIV753" s="298"/>
      <c r="DIW753" s="298"/>
      <c r="DIX753" s="298"/>
      <c r="DIY753" s="298"/>
      <c r="DIZ753" s="298"/>
      <c r="DJA753" s="298"/>
      <c r="DJB753" s="298"/>
      <c r="DJC753" s="298"/>
      <c r="DJD753" s="298"/>
      <c r="DJE753" s="298"/>
      <c r="DJF753" s="298"/>
      <c r="DJG753" s="298"/>
      <c r="DJH753" s="298"/>
      <c r="DJI753" s="298"/>
      <c r="DJJ753" s="298"/>
      <c r="DJK753" s="298"/>
      <c r="DJL753" s="298"/>
      <c r="DJM753" s="298"/>
      <c r="DJN753" s="298"/>
      <c r="DJO753" s="298"/>
      <c r="DJP753" s="298"/>
      <c r="DJQ753" s="298"/>
      <c r="DJR753" s="298"/>
      <c r="DJS753" s="298"/>
      <c r="DJT753" s="298"/>
      <c r="DJU753" s="298"/>
      <c r="DJV753" s="298"/>
      <c r="DJW753" s="298"/>
      <c r="DJX753" s="298"/>
      <c r="DJY753" s="298"/>
      <c r="DJZ753" s="298"/>
      <c r="DKA753" s="298"/>
      <c r="DKB753" s="298"/>
      <c r="DKC753" s="298"/>
      <c r="DKD753" s="298"/>
      <c r="DKE753" s="298"/>
      <c r="DKF753" s="298"/>
      <c r="DKG753" s="298"/>
      <c r="DKH753" s="298"/>
      <c r="DKI753" s="298"/>
      <c r="DKJ753" s="298"/>
      <c r="DKK753" s="298"/>
      <c r="DKL753" s="298"/>
      <c r="DKM753" s="298"/>
      <c r="DKN753" s="298"/>
      <c r="DKO753" s="298"/>
      <c r="DKP753" s="298"/>
      <c r="DKQ753" s="298"/>
      <c r="DKR753" s="298"/>
      <c r="DKS753" s="298"/>
      <c r="DKT753" s="298"/>
      <c r="DKU753" s="298"/>
      <c r="DKV753" s="298"/>
      <c r="DKW753" s="298"/>
      <c r="DKX753" s="298"/>
      <c r="DKY753" s="298"/>
      <c r="DKZ753" s="298"/>
      <c r="DLA753" s="298"/>
      <c r="DLB753" s="298"/>
      <c r="DLC753" s="298"/>
      <c r="DLD753" s="298"/>
      <c r="DLE753" s="298"/>
      <c r="DLF753" s="298"/>
      <c r="DLG753" s="298"/>
      <c r="DLH753" s="298"/>
      <c r="DLI753" s="298"/>
      <c r="DLJ753" s="298"/>
      <c r="DLK753" s="298"/>
      <c r="DLL753" s="298"/>
      <c r="DLM753" s="298"/>
      <c r="DLN753" s="298"/>
      <c r="DLO753" s="298"/>
      <c r="DLP753" s="298"/>
      <c r="DLQ753" s="298"/>
      <c r="DLR753" s="298"/>
      <c r="DLS753" s="298"/>
      <c r="DLT753" s="298"/>
      <c r="DLU753" s="298"/>
      <c r="DLV753" s="298"/>
      <c r="DLW753" s="298"/>
      <c r="DLX753" s="298"/>
      <c r="DLY753" s="298"/>
      <c r="DLZ753" s="298"/>
      <c r="DMA753" s="298"/>
      <c r="DMB753" s="298"/>
      <c r="DMC753" s="298"/>
      <c r="DMD753" s="298"/>
      <c r="DME753" s="298"/>
      <c r="DMF753" s="298"/>
      <c r="DMG753" s="298"/>
      <c r="DMH753" s="298"/>
      <c r="DMI753" s="298"/>
      <c r="DMJ753" s="298"/>
      <c r="DMK753" s="298"/>
      <c r="DML753" s="298"/>
      <c r="DMM753" s="298"/>
      <c r="DMN753" s="298"/>
      <c r="DMO753" s="298"/>
      <c r="DMP753" s="298"/>
      <c r="DMQ753" s="298"/>
      <c r="DMR753" s="298"/>
      <c r="DMS753" s="298"/>
      <c r="DMT753" s="298"/>
      <c r="DMU753" s="298"/>
      <c r="DMV753" s="298"/>
      <c r="DMW753" s="298"/>
      <c r="DMX753" s="298"/>
      <c r="DMY753" s="298"/>
      <c r="DMZ753" s="298"/>
      <c r="DNA753" s="298"/>
      <c r="DNB753" s="298"/>
      <c r="DNC753" s="298"/>
      <c r="DND753" s="298"/>
      <c r="DNE753" s="298"/>
      <c r="DNF753" s="298"/>
      <c r="DNG753" s="298"/>
      <c r="DNH753" s="298"/>
      <c r="DNI753" s="298"/>
      <c r="DNJ753" s="298"/>
      <c r="DNK753" s="298"/>
      <c r="DNL753" s="298"/>
      <c r="DNM753" s="298"/>
      <c r="DNN753" s="298"/>
      <c r="DNO753" s="298"/>
      <c r="DNP753" s="298"/>
      <c r="DNQ753" s="298"/>
      <c r="DNR753" s="298"/>
      <c r="DNS753" s="298"/>
      <c r="DNT753" s="298"/>
      <c r="DNU753" s="298"/>
      <c r="DNV753" s="298"/>
      <c r="DNW753" s="298"/>
      <c r="DNX753" s="298"/>
      <c r="DNY753" s="298"/>
      <c r="DNZ753" s="298"/>
      <c r="DOA753" s="298"/>
      <c r="DOB753" s="298"/>
      <c r="DOC753" s="298"/>
      <c r="DOD753" s="298"/>
      <c r="DOE753" s="298"/>
      <c r="DOF753" s="298"/>
      <c r="DOG753" s="298"/>
      <c r="DOH753" s="298"/>
      <c r="DOI753" s="298"/>
      <c r="DOJ753" s="298"/>
      <c r="DOK753" s="298"/>
      <c r="DOL753" s="298"/>
      <c r="DOM753" s="298"/>
      <c r="DON753" s="298"/>
      <c r="DOO753" s="298"/>
      <c r="DOP753" s="298"/>
      <c r="DOQ753" s="298"/>
      <c r="DOR753" s="298"/>
      <c r="DOS753" s="298"/>
      <c r="DOT753" s="298"/>
      <c r="DOU753" s="298"/>
      <c r="DOV753" s="298"/>
      <c r="DOW753" s="298"/>
      <c r="DOX753" s="298"/>
      <c r="DOY753" s="298"/>
      <c r="DOZ753" s="298"/>
      <c r="DPA753" s="298"/>
      <c r="DPB753" s="298"/>
      <c r="DPC753" s="298"/>
      <c r="DPD753" s="298"/>
      <c r="DPE753" s="298"/>
      <c r="DPF753" s="298"/>
      <c r="DPG753" s="298"/>
      <c r="DPH753" s="298"/>
      <c r="DPI753" s="298"/>
      <c r="DPJ753" s="298"/>
      <c r="DPK753" s="298"/>
      <c r="DPL753" s="298"/>
      <c r="DPM753" s="298"/>
      <c r="DPN753" s="298"/>
      <c r="DPO753" s="298"/>
      <c r="DPP753" s="298"/>
      <c r="DPQ753" s="298"/>
      <c r="DPR753" s="298"/>
      <c r="DPS753" s="298"/>
      <c r="DPT753" s="298"/>
      <c r="DPU753" s="298"/>
      <c r="DPV753" s="298"/>
      <c r="DPW753" s="298"/>
      <c r="DPX753" s="298"/>
      <c r="DPY753" s="298"/>
      <c r="DPZ753" s="298"/>
      <c r="DQA753" s="298"/>
      <c r="DQB753" s="298"/>
      <c r="DQC753" s="298"/>
      <c r="DQD753" s="298"/>
      <c r="DQE753" s="298"/>
      <c r="DQF753" s="298"/>
      <c r="DQG753" s="298"/>
      <c r="DQH753" s="298"/>
      <c r="DQI753" s="298"/>
      <c r="DQJ753" s="298"/>
      <c r="DQK753" s="298"/>
      <c r="DQL753" s="298"/>
      <c r="DQM753" s="298"/>
      <c r="DQN753" s="298"/>
      <c r="DQO753" s="298"/>
      <c r="DQP753" s="298"/>
      <c r="DQQ753" s="298"/>
      <c r="DQR753" s="298"/>
      <c r="DQS753" s="298"/>
      <c r="DQT753" s="298"/>
      <c r="DQU753" s="298"/>
      <c r="DQV753" s="298"/>
      <c r="DQW753" s="298"/>
      <c r="DQX753" s="298"/>
      <c r="DQY753" s="298"/>
      <c r="DQZ753" s="298"/>
      <c r="DRA753" s="298"/>
      <c r="DRB753" s="298"/>
      <c r="DRC753" s="298"/>
      <c r="DRD753" s="298"/>
      <c r="DRE753" s="298"/>
      <c r="DRF753" s="298"/>
      <c r="DRG753" s="298"/>
      <c r="DRH753" s="298"/>
      <c r="DRI753" s="298"/>
      <c r="DRJ753" s="298"/>
      <c r="DRK753" s="298"/>
      <c r="DRL753" s="298"/>
      <c r="DRM753" s="298"/>
      <c r="DRN753" s="298"/>
      <c r="DRO753" s="298"/>
      <c r="DRP753" s="298"/>
      <c r="DRQ753" s="298"/>
      <c r="DRR753" s="298"/>
      <c r="DRS753" s="298"/>
      <c r="DRT753" s="298"/>
      <c r="DRU753" s="298"/>
      <c r="DRV753" s="298"/>
      <c r="DRW753" s="298"/>
      <c r="DRX753" s="298"/>
      <c r="DRY753" s="298"/>
      <c r="DRZ753" s="298"/>
      <c r="DSA753" s="298"/>
      <c r="DSB753" s="298"/>
      <c r="DSC753" s="298"/>
      <c r="DSD753" s="298"/>
      <c r="DSE753" s="298"/>
      <c r="DSF753" s="298"/>
      <c r="DSG753" s="298"/>
      <c r="DSH753" s="298"/>
      <c r="DSI753" s="298"/>
      <c r="DSJ753" s="298"/>
      <c r="DSK753" s="298"/>
      <c r="DSL753" s="298"/>
      <c r="DSM753" s="298"/>
      <c r="DSN753" s="298"/>
      <c r="DSO753" s="298"/>
      <c r="DSP753" s="298"/>
      <c r="DSQ753" s="298"/>
      <c r="DSR753" s="298"/>
      <c r="DSS753" s="298"/>
      <c r="DST753" s="298"/>
      <c r="DSU753" s="298"/>
      <c r="DSV753" s="298"/>
      <c r="DSW753" s="298"/>
      <c r="DSX753" s="298"/>
      <c r="DSY753" s="298"/>
      <c r="DSZ753" s="298"/>
      <c r="DTA753" s="298"/>
      <c r="DTB753" s="298"/>
      <c r="DTC753" s="298"/>
      <c r="DTD753" s="298"/>
      <c r="DTE753" s="298"/>
      <c r="DTF753" s="298"/>
      <c r="DTG753" s="298"/>
      <c r="DTH753" s="298"/>
      <c r="DTI753" s="298"/>
      <c r="DTJ753" s="298"/>
      <c r="DTK753" s="298"/>
      <c r="DTL753" s="298"/>
      <c r="DTM753" s="298"/>
      <c r="DTN753" s="298"/>
      <c r="DTO753" s="298"/>
      <c r="DTP753" s="298"/>
      <c r="DTQ753" s="298"/>
      <c r="DTR753" s="298"/>
      <c r="DTS753" s="298"/>
      <c r="DTT753" s="298"/>
      <c r="DTU753" s="298"/>
      <c r="DTV753" s="298"/>
      <c r="DTW753" s="298"/>
      <c r="DTX753" s="298"/>
      <c r="DTY753" s="298"/>
      <c r="DTZ753" s="298"/>
      <c r="DUA753" s="298"/>
      <c r="DUB753" s="298"/>
      <c r="DUC753" s="298"/>
      <c r="DUD753" s="298"/>
      <c r="DUE753" s="298"/>
      <c r="DUF753" s="298"/>
      <c r="DUG753" s="298"/>
      <c r="DUH753" s="298"/>
      <c r="DUI753" s="298"/>
      <c r="DUJ753" s="298"/>
      <c r="DUK753" s="298"/>
      <c r="DUL753" s="298"/>
      <c r="DUM753" s="298"/>
      <c r="DUN753" s="298"/>
      <c r="DUO753" s="298"/>
      <c r="DUP753" s="298"/>
      <c r="DUQ753" s="298"/>
      <c r="DUR753" s="298"/>
      <c r="DUS753" s="298"/>
      <c r="DUT753" s="298"/>
      <c r="DUU753" s="298"/>
      <c r="DUV753" s="298"/>
      <c r="DUW753" s="298"/>
      <c r="DUX753" s="298"/>
      <c r="DUY753" s="298"/>
      <c r="DUZ753" s="298"/>
      <c r="DVA753" s="298"/>
      <c r="DVB753" s="298"/>
      <c r="DVC753" s="298"/>
      <c r="DVD753" s="298"/>
      <c r="DVE753" s="298"/>
      <c r="DVF753" s="298"/>
      <c r="DVG753" s="298"/>
      <c r="DVH753" s="298"/>
      <c r="DVI753" s="298"/>
      <c r="DVJ753" s="298"/>
      <c r="DVK753" s="298"/>
      <c r="DVL753" s="298"/>
      <c r="DVM753" s="298"/>
      <c r="DVN753" s="298"/>
      <c r="DVO753" s="298"/>
      <c r="DVP753" s="298"/>
      <c r="DVQ753" s="298"/>
      <c r="DVR753" s="298"/>
      <c r="DVS753" s="298"/>
      <c r="DVT753" s="298"/>
      <c r="DVU753" s="298"/>
      <c r="DVV753" s="298"/>
      <c r="DVW753" s="298"/>
      <c r="DVX753" s="298"/>
      <c r="DVY753" s="298"/>
      <c r="DVZ753" s="298"/>
      <c r="DWA753" s="298"/>
      <c r="DWB753" s="298"/>
      <c r="DWC753" s="298"/>
      <c r="DWD753" s="298"/>
      <c r="DWE753" s="298"/>
      <c r="DWF753" s="298"/>
      <c r="DWG753" s="298"/>
      <c r="DWH753" s="298"/>
      <c r="DWI753" s="298"/>
      <c r="DWJ753" s="298"/>
      <c r="DWK753" s="298"/>
      <c r="DWL753" s="298"/>
      <c r="DWM753" s="298"/>
      <c r="DWN753" s="298"/>
      <c r="DWO753" s="298"/>
      <c r="DWP753" s="298"/>
      <c r="DWQ753" s="298"/>
      <c r="DWR753" s="298"/>
      <c r="DWS753" s="298"/>
      <c r="DWT753" s="298"/>
      <c r="DWU753" s="298"/>
      <c r="DWV753" s="298"/>
      <c r="DWW753" s="298"/>
      <c r="DWX753" s="298"/>
      <c r="DWY753" s="298"/>
      <c r="DWZ753" s="298"/>
      <c r="DXA753" s="298"/>
      <c r="DXB753" s="298"/>
      <c r="DXC753" s="298"/>
      <c r="DXD753" s="298"/>
      <c r="DXE753" s="298"/>
      <c r="DXF753" s="298"/>
      <c r="DXG753" s="298"/>
      <c r="DXH753" s="298"/>
      <c r="DXI753" s="298"/>
      <c r="DXJ753" s="298"/>
      <c r="DXK753" s="298"/>
      <c r="DXL753" s="298"/>
      <c r="DXM753" s="298"/>
      <c r="DXN753" s="298"/>
      <c r="DXO753" s="298"/>
      <c r="DXP753" s="298"/>
      <c r="DXQ753" s="298"/>
      <c r="DXR753" s="298"/>
      <c r="DXS753" s="298"/>
      <c r="DXT753" s="298"/>
      <c r="DXU753" s="298"/>
      <c r="DXV753" s="298"/>
      <c r="DXW753" s="298"/>
      <c r="DXX753" s="298"/>
      <c r="DXY753" s="298"/>
      <c r="DXZ753" s="298"/>
      <c r="DYA753" s="298"/>
      <c r="DYB753" s="298"/>
      <c r="DYC753" s="298"/>
      <c r="DYD753" s="298"/>
      <c r="DYE753" s="298"/>
      <c r="DYF753" s="298"/>
      <c r="DYG753" s="298"/>
      <c r="DYH753" s="298"/>
      <c r="DYI753" s="298"/>
      <c r="DYJ753" s="298"/>
      <c r="DYK753" s="298"/>
      <c r="DYL753" s="298"/>
      <c r="DYM753" s="298"/>
      <c r="DYN753" s="298"/>
      <c r="DYO753" s="298"/>
      <c r="DYP753" s="298"/>
      <c r="DYQ753" s="298"/>
      <c r="DYR753" s="298"/>
      <c r="DYS753" s="298"/>
      <c r="DYT753" s="298"/>
      <c r="DYU753" s="298"/>
      <c r="DYV753" s="298"/>
      <c r="DYW753" s="298"/>
      <c r="DYX753" s="298"/>
      <c r="DYY753" s="298"/>
      <c r="DYZ753" s="298"/>
      <c r="DZA753" s="298"/>
      <c r="DZB753" s="298"/>
      <c r="DZC753" s="298"/>
      <c r="DZD753" s="298"/>
      <c r="DZE753" s="298"/>
      <c r="DZF753" s="298"/>
      <c r="DZG753" s="298"/>
      <c r="DZH753" s="298"/>
      <c r="DZI753" s="298"/>
      <c r="DZJ753" s="298"/>
      <c r="DZK753" s="298"/>
      <c r="DZL753" s="298"/>
      <c r="DZM753" s="298"/>
      <c r="DZN753" s="298"/>
      <c r="DZO753" s="298"/>
      <c r="DZP753" s="298"/>
      <c r="DZQ753" s="298"/>
      <c r="DZR753" s="298"/>
      <c r="DZS753" s="298"/>
      <c r="DZT753" s="298"/>
      <c r="DZU753" s="298"/>
      <c r="DZV753" s="298"/>
      <c r="DZW753" s="298"/>
      <c r="DZX753" s="298"/>
      <c r="DZY753" s="298"/>
      <c r="DZZ753" s="298"/>
      <c r="EAA753" s="298"/>
      <c r="EAB753" s="298"/>
      <c r="EAC753" s="298"/>
      <c r="EAD753" s="298"/>
      <c r="EAE753" s="298"/>
      <c r="EAF753" s="298"/>
      <c r="EAG753" s="298"/>
      <c r="EAH753" s="298"/>
      <c r="EAI753" s="298"/>
      <c r="EAJ753" s="298"/>
      <c r="EAK753" s="298"/>
      <c r="EAL753" s="298"/>
      <c r="EAM753" s="298"/>
      <c r="EAN753" s="298"/>
      <c r="EAO753" s="298"/>
      <c r="EAP753" s="298"/>
      <c r="EAQ753" s="298"/>
      <c r="EAR753" s="298"/>
      <c r="EAS753" s="298"/>
      <c r="EAT753" s="298"/>
      <c r="EAU753" s="298"/>
      <c r="EAV753" s="298"/>
      <c r="EAW753" s="298"/>
      <c r="EAX753" s="298"/>
      <c r="EAY753" s="298"/>
      <c r="EAZ753" s="298"/>
      <c r="EBA753" s="298"/>
      <c r="EBB753" s="298"/>
      <c r="EBC753" s="298"/>
      <c r="EBD753" s="298"/>
      <c r="EBE753" s="298"/>
      <c r="EBF753" s="298"/>
      <c r="EBG753" s="298"/>
      <c r="EBH753" s="298"/>
      <c r="EBI753" s="298"/>
      <c r="EBJ753" s="298"/>
      <c r="EBK753" s="298"/>
      <c r="EBL753" s="298"/>
      <c r="EBM753" s="298"/>
      <c r="EBN753" s="298"/>
      <c r="EBO753" s="298"/>
      <c r="EBP753" s="298"/>
      <c r="EBQ753" s="298"/>
      <c r="EBR753" s="298"/>
      <c r="EBS753" s="298"/>
      <c r="EBT753" s="298"/>
      <c r="EBU753" s="298"/>
      <c r="EBV753" s="298"/>
      <c r="EBW753" s="298"/>
      <c r="EBX753" s="298"/>
      <c r="EBY753" s="298"/>
      <c r="EBZ753" s="298"/>
      <c r="ECA753" s="298"/>
      <c r="ECB753" s="298"/>
      <c r="ECC753" s="298"/>
      <c r="ECD753" s="298"/>
      <c r="ECE753" s="298"/>
      <c r="ECF753" s="298"/>
      <c r="ECG753" s="298"/>
      <c r="ECH753" s="298"/>
      <c r="ECI753" s="298"/>
      <c r="ECJ753" s="298"/>
      <c r="ECK753" s="298"/>
      <c r="ECL753" s="298"/>
      <c r="ECM753" s="298"/>
      <c r="ECN753" s="298"/>
      <c r="ECO753" s="298"/>
      <c r="ECP753" s="298"/>
      <c r="ECQ753" s="298"/>
      <c r="ECR753" s="298"/>
      <c r="ECS753" s="298"/>
      <c r="ECT753" s="298"/>
      <c r="ECU753" s="298"/>
      <c r="ECV753" s="298"/>
      <c r="ECW753" s="298"/>
      <c r="ECX753" s="298"/>
      <c r="ECY753" s="298"/>
      <c r="ECZ753" s="298"/>
      <c r="EDA753" s="298"/>
      <c r="EDB753" s="298"/>
      <c r="EDC753" s="298"/>
      <c r="EDD753" s="298"/>
      <c r="EDE753" s="298"/>
      <c r="EDF753" s="298"/>
      <c r="EDG753" s="298"/>
      <c r="EDH753" s="298"/>
      <c r="EDI753" s="298"/>
      <c r="EDJ753" s="298"/>
      <c r="EDK753" s="298"/>
      <c r="EDL753" s="298"/>
      <c r="EDM753" s="298"/>
      <c r="EDN753" s="298"/>
      <c r="EDO753" s="298"/>
      <c r="EDP753" s="298"/>
      <c r="EDQ753" s="298"/>
      <c r="EDR753" s="298"/>
      <c r="EDS753" s="298"/>
      <c r="EDT753" s="298"/>
      <c r="EDU753" s="298"/>
      <c r="EDV753" s="298"/>
      <c r="EDW753" s="298"/>
      <c r="EDX753" s="298"/>
      <c r="EDY753" s="298"/>
      <c r="EDZ753" s="298"/>
      <c r="EEA753" s="298"/>
      <c r="EEB753" s="298"/>
      <c r="EEC753" s="298"/>
      <c r="EED753" s="298"/>
      <c r="EEE753" s="298"/>
      <c r="EEF753" s="298"/>
      <c r="EEG753" s="298"/>
      <c r="EEH753" s="298"/>
      <c r="EEI753" s="298"/>
      <c r="EEJ753" s="298"/>
      <c r="EEK753" s="298"/>
      <c r="EEL753" s="298"/>
      <c r="EEM753" s="298"/>
      <c r="EEN753" s="298"/>
      <c r="EEO753" s="298"/>
      <c r="EEP753" s="298"/>
      <c r="EEQ753" s="298"/>
      <c r="EER753" s="298"/>
      <c r="EES753" s="298"/>
      <c r="EET753" s="298"/>
      <c r="EEU753" s="298"/>
      <c r="EEV753" s="298"/>
      <c r="EEW753" s="298"/>
      <c r="EEX753" s="298"/>
      <c r="EEY753" s="298"/>
      <c r="EEZ753" s="298"/>
      <c r="EFA753" s="298"/>
      <c r="EFB753" s="298"/>
      <c r="EFC753" s="298"/>
      <c r="EFD753" s="298"/>
      <c r="EFE753" s="298"/>
      <c r="EFF753" s="298"/>
      <c r="EFG753" s="298"/>
      <c r="EFH753" s="298"/>
      <c r="EFI753" s="298"/>
      <c r="EFJ753" s="298"/>
      <c r="EFK753" s="298"/>
      <c r="EFL753" s="298"/>
      <c r="EFM753" s="298"/>
      <c r="EFN753" s="298"/>
      <c r="EFO753" s="298"/>
      <c r="EFP753" s="298"/>
      <c r="EFQ753" s="298"/>
      <c r="EFR753" s="298"/>
      <c r="EFS753" s="298"/>
      <c r="EFT753" s="298"/>
      <c r="EFU753" s="298"/>
      <c r="EFV753" s="298"/>
      <c r="EFW753" s="298"/>
      <c r="EFX753" s="298"/>
      <c r="EFY753" s="298"/>
      <c r="EFZ753" s="298"/>
      <c r="EGA753" s="298"/>
      <c r="EGB753" s="298"/>
      <c r="EGC753" s="298"/>
      <c r="EGD753" s="298"/>
      <c r="EGE753" s="298"/>
      <c r="EGF753" s="298"/>
      <c r="EGG753" s="298"/>
      <c r="EGH753" s="298"/>
      <c r="EGI753" s="298"/>
      <c r="EGJ753" s="298"/>
      <c r="EGK753" s="298"/>
      <c r="EGL753" s="298"/>
      <c r="EGM753" s="298"/>
      <c r="EGN753" s="298"/>
      <c r="EGO753" s="298"/>
      <c r="EGP753" s="298"/>
      <c r="EGQ753" s="298"/>
      <c r="EGR753" s="298"/>
      <c r="EGS753" s="298"/>
      <c r="EGT753" s="298"/>
      <c r="EGU753" s="298"/>
      <c r="EGV753" s="298"/>
      <c r="EGW753" s="298"/>
      <c r="EGX753" s="298"/>
      <c r="EGY753" s="298"/>
      <c r="EGZ753" s="298"/>
      <c r="EHA753" s="298"/>
      <c r="EHB753" s="298"/>
      <c r="EHC753" s="298"/>
      <c r="EHD753" s="298"/>
      <c r="EHE753" s="298"/>
      <c r="EHF753" s="298"/>
      <c r="EHG753" s="298"/>
      <c r="EHH753" s="298"/>
      <c r="EHI753" s="298"/>
      <c r="EHJ753" s="298"/>
      <c r="EHK753" s="298"/>
      <c r="EHL753" s="298"/>
      <c r="EHM753" s="298"/>
      <c r="EHN753" s="298"/>
      <c r="EHO753" s="298"/>
      <c r="EHP753" s="298"/>
      <c r="EHQ753" s="298"/>
      <c r="EHR753" s="298"/>
      <c r="EHS753" s="298"/>
      <c r="EHT753" s="298"/>
      <c r="EHU753" s="298"/>
      <c r="EHV753" s="298"/>
      <c r="EHW753" s="298"/>
      <c r="EHX753" s="298"/>
      <c r="EHY753" s="298"/>
      <c r="EHZ753" s="298"/>
      <c r="EIA753" s="298"/>
      <c r="EIB753" s="298"/>
      <c r="EIC753" s="298"/>
      <c r="EID753" s="298"/>
      <c r="EIE753" s="298"/>
      <c r="EIF753" s="298"/>
      <c r="EIG753" s="298"/>
      <c r="EIH753" s="298"/>
      <c r="EII753" s="298"/>
      <c r="EIJ753" s="298"/>
      <c r="EIK753" s="298"/>
      <c r="EIL753" s="298"/>
      <c r="EIM753" s="298"/>
      <c r="EIN753" s="298"/>
      <c r="EIO753" s="298"/>
      <c r="EIP753" s="298"/>
      <c r="EIQ753" s="298"/>
      <c r="EIR753" s="298"/>
      <c r="EIS753" s="298"/>
      <c r="EIT753" s="298"/>
      <c r="EIU753" s="298"/>
      <c r="EIV753" s="298"/>
      <c r="EIW753" s="298"/>
      <c r="EIX753" s="298"/>
      <c r="EIY753" s="298"/>
      <c r="EIZ753" s="298"/>
      <c r="EJA753" s="298"/>
      <c r="EJB753" s="298"/>
      <c r="EJC753" s="298"/>
      <c r="EJD753" s="298"/>
      <c r="EJE753" s="298"/>
      <c r="EJF753" s="298"/>
      <c r="EJG753" s="298"/>
      <c r="EJH753" s="298"/>
      <c r="EJI753" s="298"/>
      <c r="EJJ753" s="298"/>
      <c r="EJK753" s="298"/>
      <c r="EJL753" s="298"/>
      <c r="EJM753" s="298"/>
      <c r="EJN753" s="298"/>
      <c r="EJO753" s="298"/>
      <c r="EJP753" s="298"/>
      <c r="EJQ753" s="298"/>
      <c r="EJR753" s="298"/>
      <c r="EJS753" s="298"/>
      <c r="EJT753" s="298"/>
      <c r="EJU753" s="298"/>
      <c r="EJV753" s="298"/>
      <c r="EJW753" s="298"/>
      <c r="EJX753" s="298"/>
      <c r="EJY753" s="298"/>
      <c r="EJZ753" s="298"/>
      <c r="EKA753" s="298"/>
      <c r="EKB753" s="298"/>
      <c r="EKC753" s="298"/>
      <c r="EKD753" s="298"/>
      <c r="EKE753" s="298"/>
      <c r="EKF753" s="298"/>
      <c r="EKG753" s="298"/>
      <c r="EKH753" s="298"/>
      <c r="EKI753" s="298"/>
      <c r="EKJ753" s="298"/>
      <c r="EKK753" s="298"/>
      <c r="EKL753" s="298"/>
      <c r="EKM753" s="298"/>
      <c r="EKN753" s="298"/>
      <c r="EKO753" s="298"/>
      <c r="EKP753" s="298"/>
      <c r="EKQ753" s="298"/>
      <c r="EKR753" s="298"/>
      <c r="EKS753" s="298"/>
      <c r="EKT753" s="298"/>
      <c r="EKU753" s="298"/>
      <c r="EKV753" s="298"/>
      <c r="EKW753" s="298"/>
      <c r="EKX753" s="298"/>
      <c r="EKY753" s="298"/>
      <c r="EKZ753" s="298"/>
      <c r="ELA753" s="298"/>
      <c r="ELB753" s="298"/>
      <c r="ELC753" s="298"/>
      <c r="ELD753" s="298"/>
      <c r="ELE753" s="298"/>
      <c r="ELF753" s="298"/>
      <c r="ELG753" s="298"/>
      <c r="ELH753" s="298"/>
      <c r="ELI753" s="298"/>
      <c r="ELJ753" s="298"/>
      <c r="ELK753" s="298"/>
      <c r="ELL753" s="298"/>
      <c r="ELM753" s="298"/>
      <c r="ELN753" s="298"/>
      <c r="ELO753" s="298"/>
      <c r="ELP753" s="298"/>
      <c r="ELQ753" s="298"/>
      <c r="ELR753" s="298"/>
      <c r="ELS753" s="298"/>
      <c r="ELT753" s="298"/>
      <c r="ELU753" s="298"/>
      <c r="ELV753" s="298"/>
      <c r="ELW753" s="298"/>
      <c r="ELX753" s="298"/>
      <c r="ELY753" s="298"/>
      <c r="ELZ753" s="298"/>
      <c r="EMA753" s="298"/>
      <c r="EMB753" s="298"/>
      <c r="EMC753" s="298"/>
      <c r="EMD753" s="298"/>
      <c r="EME753" s="298"/>
      <c r="EMF753" s="298"/>
      <c r="EMG753" s="298"/>
      <c r="EMH753" s="298"/>
      <c r="EMI753" s="298"/>
      <c r="EMJ753" s="298"/>
      <c r="EMK753" s="298"/>
      <c r="EML753" s="298"/>
      <c r="EMM753" s="298"/>
      <c r="EMN753" s="298"/>
      <c r="EMO753" s="298"/>
      <c r="EMP753" s="298"/>
      <c r="EMQ753" s="298"/>
      <c r="EMR753" s="298"/>
      <c r="EMS753" s="298"/>
      <c r="EMT753" s="298"/>
      <c r="EMU753" s="298"/>
      <c r="EMV753" s="298"/>
      <c r="EMW753" s="298"/>
      <c r="EMX753" s="298"/>
      <c r="EMY753" s="298"/>
      <c r="EMZ753" s="298"/>
      <c r="ENA753" s="298"/>
      <c r="ENB753" s="298"/>
      <c r="ENC753" s="298"/>
      <c r="END753" s="298"/>
      <c r="ENE753" s="298"/>
      <c r="ENF753" s="298"/>
      <c r="ENG753" s="298"/>
      <c r="ENH753" s="298"/>
      <c r="ENI753" s="298"/>
      <c r="ENJ753" s="298"/>
      <c r="ENK753" s="298"/>
      <c r="ENL753" s="298"/>
      <c r="ENM753" s="298"/>
      <c r="ENN753" s="298"/>
      <c r="ENO753" s="298"/>
      <c r="ENP753" s="298"/>
      <c r="ENQ753" s="298"/>
      <c r="ENR753" s="298"/>
      <c r="ENS753" s="298"/>
      <c r="ENT753" s="298"/>
      <c r="ENU753" s="298"/>
      <c r="ENV753" s="298"/>
      <c r="ENW753" s="298"/>
      <c r="ENX753" s="298"/>
      <c r="ENY753" s="298"/>
      <c r="ENZ753" s="298"/>
      <c r="EOA753" s="298"/>
      <c r="EOB753" s="298"/>
      <c r="EOC753" s="298"/>
      <c r="EOD753" s="298"/>
      <c r="EOE753" s="298"/>
      <c r="EOF753" s="298"/>
      <c r="EOG753" s="298"/>
      <c r="EOH753" s="298"/>
      <c r="EOI753" s="298"/>
      <c r="EOJ753" s="298"/>
      <c r="EOK753" s="298"/>
      <c r="EOL753" s="298"/>
      <c r="EOM753" s="298"/>
      <c r="EON753" s="298"/>
      <c r="EOO753" s="298"/>
      <c r="EOP753" s="298"/>
      <c r="EOQ753" s="298"/>
      <c r="EOR753" s="298"/>
      <c r="EOS753" s="298"/>
      <c r="EOT753" s="298"/>
      <c r="EOU753" s="298"/>
      <c r="EOV753" s="298"/>
      <c r="EOW753" s="298"/>
      <c r="EOX753" s="298"/>
      <c r="EOY753" s="298"/>
      <c r="EOZ753" s="298"/>
      <c r="EPA753" s="298"/>
      <c r="EPB753" s="298"/>
      <c r="EPC753" s="298"/>
      <c r="EPD753" s="298"/>
      <c r="EPE753" s="298"/>
      <c r="EPF753" s="298"/>
      <c r="EPG753" s="298"/>
      <c r="EPH753" s="298"/>
      <c r="EPI753" s="298"/>
      <c r="EPJ753" s="298"/>
      <c r="EPK753" s="298"/>
      <c r="EPL753" s="298"/>
      <c r="EPM753" s="298"/>
      <c r="EPN753" s="298"/>
      <c r="EPO753" s="298"/>
      <c r="EPP753" s="298"/>
      <c r="EPQ753" s="298"/>
      <c r="EPR753" s="298"/>
      <c r="EPS753" s="298"/>
      <c r="EPT753" s="298"/>
      <c r="EPU753" s="298"/>
      <c r="EPV753" s="298"/>
      <c r="EPW753" s="298"/>
      <c r="EPX753" s="298"/>
      <c r="EPY753" s="298"/>
      <c r="EPZ753" s="298"/>
      <c r="EQA753" s="298"/>
      <c r="EQB753" s="298"/>
      <c r="EQC753" s="298"/>
      <c r="EQD753" s="298"/>
      <c r="EQE753" s="298"/>
      <c r="EQF753" s="298"/>
      <c r="EQG753" s="298"/>
      <c r="EQH753" s="298"/>
      <c r="EQI753" s="298"/>
      <c r="EQJ753" s="298"/>
      <c r="EQK753" s="298"/>
      <c r="EQL753" s="298"/>
      <c r="EQM753" s="298"/>
      <c r="EQN753" s="298"/>
      <c r="EQO753" s="298"/>
      <c r="EQP753" s="298"/>
      <c r="EQQ753" s="298"/>
      <c r="EQR753" s="298"/>
      <c r="EQS753" s="298"/>
      <c r="EQT753" s="298"/>
      <c r="EQU753" s="298"/>
      <c r="EQV753" s="298"/>
      <c r="EQW753" s="298"/>
      <c r="EQX753" s="298"/>
      <c r="EQY753" s="298"/>
      <c r="EQZ753" s="298"/>
      <c r="ERA753" s="298"/>
      <c r="ERB753" s="298"/>
      <c r="ERC753" s="298"/>
      <c r="ERD753" s="298"/>
      <c r="ERE753" s="298"/>
      <c r="ERF753" s="298"/>
      <c r="ERG753" s="298"/>
      <c r="ERH753" s="298"/>
      <c r="ERI753" s="298"/>
      <c r="ERJ753" s="298"/>
      <c r="ERK753" s="298"/>
      <c r="ERL753" s="298"/>
      <c r="ERM753" s="298"/>
      <c r="ERN753" s="298"/>
      <c r="ERO753" s="298"/>
      <c r="ERP753" s="298"/>
      <c r="ERQ753" s="298"/>
      <c r="ERR753" s="298"/>
      <c r="ERS753" s="298"/>
      <c r="ERT753" s="298"/>
      <c r="ERU753" s="298"/>
      <c r="ERV753" s="298"/>
      <c r="ERW753" s="298"/>
      <c r="ERX753" s="298"/>
      <c r="ERY753" s="298"/>
      <c r="ERZ753" s="298"/>
      <c r="ESA753" s="298"/>
      <c r="ESB753" s="298"/>
      <c r="ESC753" s="298"/>
      <c r="ESD753" s="298"/>
      <c r="ESE753" s="298"/>
      <c r="ESF753" s="298"/>
      <c r="ESG753" s="298"/>
      <c r="ESH753" s="298"/>
      <c r="ESI753" s="298"/>
      <c r="ESJ753" s="298"/>
      <c r="ESK753" s="298"/>
      <c r="ESL753" s="298"/>
      <c r="ESM753" s="298"/>
      <c r="ESN753" s="298"/>
      <c r="ESO753" s="298"/>
      <c r="ESP753" s="298"/>
      <c r="ESQ753" s="298"/>
      <c r="ESR753" s="298"/>
      <c r="ESS753" s="298"/>
      <c r="EST753" s="298"/>
      <c r="ESU753" s="298"/>
      <c r="ESV753" s="298"/>
      <c r="ESW753" s="298"/>
      <c r="ESX753" s="298"/>
      <c r="ESY753" s="298"/>
      <c r="ESZ753" s="298"/>
      <c r="ETA753" s="298"/>
      <c r="ETB753" s="298"/>
      <c r="ETC753" s="298"/>
      <c r="ETD753" s="298"/>
      <c r="ETE753" s="298"/>
      <c r="ETF753" s="298"/>
      <c r="ETG753" s="298"/>
      <c r="ETH753" s="298"/>
      <c r="ETI753" s="298"/>
      <c r="ETJ753" s="298"/>
      <c r="ETK753" s="298"/>
      <c r="ETL753" s="298"/>
      <c r="ETM753" s="298"/>
      <c r="ETN753" s="298"/>
      <c r="ETO753" s="298"/>
      <c r="ETP753" s="298"/>
      <c r="ETQ753" s="298"/>
      <c r="ETR753" s="298"/>
      <c r="ETS753" s="298"/>
      <c r="ETT753" s="298"/>
      <c r="ETU753" s="298"/>
      <c r="ETV753" s="298"/>
      <c r="ETW753" s="298"/>
      <c r="ETX753" s="298"/>
      <c r="ETY753" s="298"/>
      <c r="ETZ753" s="298"/>
      <c r="EUA753" s="298"/>
      <c r="EUB753" s="298"/>
      <c r="EUC753" s="298"/>
      <c r="EUD753" s="298"/>
      <c r="EUE753" s="298"/>
      <c r="EUF753" s="298"/>
      <c r="EUG753" s="298"/>
      <c r="EUH753" s="298"/>
      <c r="EUI753" s="298"/>
      <c r="EUJ753" s="298"/>
      <c r="EUK753" s="298"/>
      <c r="EUL753" s="298"/>
      <c r="EUM753" s="298"/>
      <c r="EUN753" s="298"/>
      <c r="EUO753" s="298"/>
      <c r="EUP753" s="298"/>
      <c r="EUQ753" s="298"/>
      <c r="EUR753" s="298"/>
      <c r="EUS753" s="298"/>
      <c r="EUT753" s="298"/>
      <c r="EUU753" s="298"/>
      <c r="EUV753" s="298"/>
      <c r="EUW753" s="298"/>
      <c r="EUX753" s="298"/>
      <c r="EUY753" s="298"/>
      <c r="EUZ753" s="298"/>
      <c r="EVA753" s="298"/>
      <c r="EVB753" s="298"/>
      <c r="EVC753" s="298"/>
      <c r="EVD753" s="298"/>
      <c r="EVE753" s="298"/>
      <c r="EVF753" s="298"/>
      <c r="EVG753" s="298"/>
      <c r="EVH753" s="298"/>
      <c r="EVI753" s="298"/>
      <c r="EVJ753" s="298"/>
      <c r="EVK753" s="298"/>
      <c r="EVL753" s="298"/>
      <c r="EVM753" s="298"/>
      <c r="EVN753" s="298"/>
      <c r="EVO753" s="298"/>
      <c r="EVP753" s="298"/>
      <c r="EVQ753" s="298"/>
      <c r="EVR753" s="298"/>
      <c r="EVS753" s="298"/>
      <c r="EVT753" s="298"/>
      <c r="EVU753" s="298"/>
      <c r="EVV753" s="298"/>
      <c r="EVW753" s="298"/>
      <c r="EVX753" s="298"/>
      <c r="EVY753" s="298"/>
      <c r="EVZ753" s="298"/>
      <c r="EWA753" s="298"/>
      <c r="EWB753" s="298"/>
      <c r="EWC753" s="298"/>
      <c r="EWD753" s="298"/>
      <c r="EWE753" s="298"/>
      <c r="EWF753" s="298"/>
      <c r="EWG753" s="298"/>
      <c r="EWH753" s="298"/>
      <c r="EWI753" s="298"/>
      <c r="EWJ753" s="298"/>
      <c r="EWK753" s="298"/>
      <c r="EWL753" s="298"/>
      <c r="EWM753" s="298"/>
      <c r="EWN753" s="298"/>
      <c r="EWO753" s="298"/>
      <c r="EWP753" s="298"/>
      <c r="EWQ753" s="298"/>
      <c r="EWR753" s="298"/>
      <c r="EWS753" s="298"/>
      <c r="EWT753" s="298"/>
      <c r="EWU753" s="298"/>
      <c r="EWV753" s="298"/>
      <c r="EWW753" s="298"/>
      <c r="EWX753" s="298"/>
      <c r="EWY753" s="298"/>
      <c r="EWZ753" s="298"/>
      <c r="EXA753" s="298"/>
      <c r="EXB753" s="298"/>
      <c r="EXC753" s="298"/>
      <c r="EXD753" s="298"/>
      <c r="EXE753" s="298"/>
      <c r="EXF753" s="298"/>
      <c r="EXG753" s="298"/>
      <c r="EXH753" s="298"/>
      <c r="EXI753" s="298"/>
      <c r="EXJ753" s="298"/>
      <c r="EXK753" s="298"/>
      <c r="EXL753" s="298"/>
      <c r="EXM753" s="298"/>
      <c r="EXN753" s="298"/>
      <c r="EXO753" s="298"/>
      <c r="EXP753" s="298"/>
      <c r="EXQ753" s="298"/>
      <c r="EXR753" s="298"/>
      <c r="EXS753" s="298"/>
      <c r="EXT753" s="298"/>
      <c r="EXU753" s="298"/>
      <c r="EXV753" s="298"/>
      <c r="EXW753" s="298"/>
      <c r="EXX753" s="298"/>
      <c r="EXY753" s="298"/>
      <c r="EXZ753" s="298"/>
      <c r="EYA753" s="298"/>
      <c r="EYB753" s="298"/>
      <c r="EYC753" s="298"/>
      <c r="EYD753" s="298"/>
      <c r="EYE753" s="298"/>
      <c r="EYF753" s="298"/>
      <c r="EYG753" s="298"/>
      <c r="EYH753" s="298"/>
      <c r="EYI753" s="298"/>
      <c r="EYJ753" s="298"/>
      <c r="EYK753" s="298"/>
      <c r="EYL753" s="298"/>
      <c r="EYM753" s="298"/>
      <c r="EYN753" s="298"/>
      <c r="EYO753" s="298"/>
      <c r="EYP753" s="298"/>
      <c r="EYQ753" s="298"/>
      <c r="EYR753" s="298"/>
      <c r="EYS753" s="298"/>
      <c r="EYT753" s="298"/>
      <c r="EYU753" s="298"/>
      <c r="EYV753" s="298"/>
      <c r="EYW753" s="298"/>
      <c r="EYX753" s="298"/>
      <c r="EYY753" s="298"/>
      <c r="EYZ753" s="298"/>
      <c r="EZA753" s="298"/>
      <c r="EZB753" s="298"/>
      <c r="EZC753" s="298"/>
      <c r="EZD753" s="298"/>
      <c r="EZE753" s="298"/>
      <c r="EZF753" s="298"/>
      <c r="EZG753" s="298"/>
      <c r="EZH753" s="298"/>
      <c r="EZI753" s="298"/>
      <c r="EZJ753" s="298"/>
      <c r="EZK753" s="298"/>
      <c r="EZL753" s="298"/>
      <c r="EZM753" s="298"/>
      <c r="EZN753" s="298"/>
      <c r="EZO753" s="298"/>
      <c r="EZP753" s="298"/>
      <c r="EZQ753" s="298"/>
      <c r="EZR753" s="298"/>
      <c r="EZS753" s="298"/>
      <c r="EZT753" s="298"/>
      <c r="EZU753" s="298"/>
      <c r="EZV753" s="298"/>
      <c r="EZW753" s="298"/>
      <c r="EZX753" s="298"/>
      <c r="EZY753" s="298"/>
      <c r="EZZ753" s="298"/>
      <c r="FAA753" s="298"/>
      <c r="FAB753" s="298"/>
      <c r="FAC753" s="298"/>
      <c r="FAD753" s="298"/>
      <c r="FAE753" s="298"/>
      <c r="FAF753" s="298"/>
      <c r="FAG753" s="298"/>
      <c r="FAH753" s="298"/>
      <c r="FAI753" s="298"/>
      <c r="FAJ753" s="298"/>
      <c r="FAK753" s="298"/>
      <c r="FAL753" s="298"/>
      <c r="FAM753" s="298"/>
      <c r="FAN753" s="298"/>
      <c r="FAO753" s="298"/>
      <c r="FAP753" s="298"/>
      <c r="FAQ753" s="298"/>
      <c r="FAR753" s="298"/>
      <c r="FAS753" s="298"/>
      <c r="FAT753" s="298"/>
      <c r="FAU753" s="298"/>
      <c r="FAV753" s="298"/>
      <c r="FAW753" s="298"/>
      <c r="FAX753" s="298"/>
      <c r="FAY753" s="298"/>
      <c r="FAZ753" s="298"/>
      <c r="FBA753" s="298"/>
      <c r="FBB753" s="298"/>
      <c r="FBC753" s="298"/>
      <c r="FBD753" s="298"/>
      <c r="FBE753" s="298"/>
      <c r="FBF753" s="298"/>
      <c r="FBG753" s="298"/>
      <c r="FBH753" s="298"/>
      <c r="FBI753" s="298"/>
      <c r="FBJ753" s="298"/>
      <c r="FBK753" s="298"/>
      <c r="FBL753" s="298"/>
      <c r="FBM753" s="298"/>
      <c r="FBN753" s="298"/>
      <c r="FBO753" s="298"/>
      <c r="FBP753" s="298"/>
      <c r="FBQ753" s="298"/>
      <c r="FBR753" s="298"/>
      <c r="FBS753" s="298"/>
      <c r="FBT753" s="298"/>
      <c r="FBU753" s="298"/>
      <c r="FBV753" s="298"/>
      <c r="FBW753" s="298"/>
      <c r="FBX753" s="298"/>
      <c r="FBY753" s="298"/>
      <c r="FBZ753" s="298"/>
      <c r="FCA753" s="298"/>
      <c r="FCB753" s="298"/>
      <c r="FCC753" s="298"/>
      <c r="FCD753" s="298"/>
      <c r="FCE753" s="298"/>
      <c r="FCF753" s="298"/>
      <c r="FCG753" s="298"/>
      <c r="FCH753" s="298"/>
      <c r="FCI753" s="298"/>
      <c r="FCJ753" s="298"/>
      <c r="FCK753" s="298"/>
      <c r="FCL753" s="298"/>
      <c r="FCM753" s="298"/>
      <c r="FCN753" s="298"/>
      <c r="FCO753" s="298"/>
      <c r="FCP753" s="298"/>
      <c r="FCQ753" s="298"/>
      <c r="FCR753" s="298"/>
      <c r="FCS753" s="298"/>
      <c r="FCT753" s="298"/>
      <c r="FCU753" s="298"/>
      <c r="FCV753" s="298"/>
      <c r="FCW753" s="298"/>
      <c r="FCX753" s="298"/>
      <c r="FCY753" s="298"/>
      <c r="FCZ753" s="298"/>
      <c r="FDA753" s="298"/>
      <c r="FDB753" s="298"/>
      <c r="FDC753" s="298"/>
      <c r="FDD753" s="298"/>
      <c r="FDE753" s="298"/>
      <c r="FDF753" s="298"/>
      <c r="FDG753" s="298"/>
      <c r="FDH753" s="298"/>
      <c r="FDI753" s="298"/>
      <c r="FDJ753" s="298"/>
      <c r="FDK753" s="298"/>
      <c r="FDL753" s="298"/>
      <c r="FDM753" s="298"/>
      <c r="FDN753" s="298"/>
      <c r="FDO753" s="298"/>
      <c r="FDP753" s="298"/>
      <c r="FDQ753" s="298"/>
      <c r="FDR753" s="298"/>
      <c r="FDS753" s="298"/>
      <c r="FDT753" s="298"/>
      <c r="FDU753" s="298"/>
      <c r="FDV753" s="298"/>
      <c r="FDW753" s="298"/>
      <c r="FDX753" s="298"/>
      <c r="FDY753" s="298"/>
      <c r="FDZ753" s="298"/>
      <c r="FEA753" s="298"/>
      <c r="FEB753" s="298"/>
      <c r="FEC753" s="298"/>
      <c r="FED753" s="298"/>
      <c r="FEE753" s="298"/>
      <c r="FEF753" s="298"/>
      <c r="FEG753" s="298"/>
      <c r="FEH753" s="298"/>
      <c r="FEI753" s="298"/>
      <c r="FEJ753" s="298"/>
      <c r="FEK753" s="298"/>
      <c r="FEL753" s="298"/>
      <c r="FEM753" s="298"/>
      <c r="FEN753" s="298"/>
      <c r="FEO753" s="298"/>
      <c r="FEP753" s="298"/>
      <c r="FEQ753" s="298"/>
      <c r="FER753" s="298"/>
      <c r="FES753" s="298"/>
      <c r="FET753" s="298"/>
      <c r="FEU753" s="298"/>
      <c r="FEV753" s="298"/>
      <c r="FEW753" s="298"/>
      <c r="FEX753" s="298"/>
      <c r="FEY753" s="298"/>
      <c r="FEZ753" s="298"/>
      <c r="FFA753" s="298"/>
      <c r="FFB753" s="298"/>
      <c r="FFC753" s="298"/>
      <c r="FFD753" s="298"/>
      <c r="FFE753" s="298"/>
      <c r="FFF753" s="298"/>
      <c r="FFG753" s="298"/>
      <c r="FFH753" s="298"/>
      <c r="FFI753" s="298"/>
      <c r="FFJ753" s="298"/>
      <c r="FFK753" s="298"/>
      <c r="FFL753" s="298"/>
      <c r="FFM753" s="298"/>
      <c r="FFN753" s="298"/>
      <c r="FFO753" s="298"/>
      <c r="FFP753" s="298"/>
      <c r="FFQ753" s="298"/>
      <c r="FFR753" s="298"/>
      <c r="FFS753" s="298"/>
      <c r="FFT753" s="298"/>
      <c r="FFU753" s="298"/>
      <c r="FFV753" s="298"/>
      <c r="FFW753" s="298"/>
      <c r="FFX753" s="298"/>
      <c r="FFY753" s="298"/>
      <c r="FFZ753" s="298"/>
      <c r="FGA753" s="298"/>
      <c r="FGB753" s="298"/>
      <c r="FGC753" s="298"/>
      <c r="FGD753" s="298"/>
      <c r="FGE753" s="298"/>
      <c r="FGF753" s="298"/>
      <c r="FGG753" s="298"/>
      <c r="FGH753" s="298"/>
      <c r="FGI753" s="298"/>
      <c r="FGJ753" s="298"/>
      <c r="FGK753" s="298"/>
      <c r="FGL753" s="298"/>
      <c r="FGM753" s="298"/>
      <c r="FGN753" s="298"/>
      <c r="FGO753" s="298"/>
      <c r="FGP753" s="298"/>
      <c r="FGQ753" s="298"/>
      <c r="FGR753" s="298"/>
      <c r="FGS753" s="298"/>
      <c r="FGT753" s="298"/>
      <c r="FGU753" s="298"/>
      <c r="FGV753" s="298"/>
      <c r="FGW753" s="298"/>
      <c r="FGX753" s="298"/>
      <c r="FGY753" s="298"/>
      <c r="FGZ753" s="298"/>
      <c r="FHA753" s="298"/>
      <c r="FHB753" s="298"/>
      <c r="FHC753" s="298"/>
      <c r="FHD753" s="298"/>
      <c r="FHE753" s="298"/>
      <c r="FHF753" s="298"/>
      <c r="FHG753" s="298"/>
      <c r="FHH753" s="298"/>
      <c r="FHI753" s="298"/>
      <c r="FHJ753" s="298"/>
      <c r="FHK753" s="298"/>
      <c r="FHL753" s="298"/>
      <c r="FHM753" s="298"/>
      <c r="FHN753" s="298"/>
      <c r="FHO753" s="298"/>
      <c r="FHP753" s="298"/>
      <c r="FHQ753" s="298"/>
      <c r="FHR753" s="298"/>
      <c r="FHS753" s="298"/>
      <c r="FHT753" s="298"/>
      <c r="FHU753" s="298"/>
      <c r="FHV753" s="298"/>
      <c r="FHW753" s="298"/>
      <c r="FHX753" s="298"/>
      <c r="FHY753" s="298"/>
      <c r="FHZ753" s="298"/>
      <c r="FIA753" s="298"/>
      <c r="FIB753" s="298"/>
      <c r="FIC753" s="298"/>
      <c r="FID753" s="298"/>
      <c r="FIE753" s="298"/>
      <c r="FIF753" s="298"/>
      <c r="FIG753" s="298"/>
      <c r="FIH753" s="298"/>
      <c r="FII753" s="298"/>
      <c r="FIJ753" s="298"/>
      <c r="FIK753" s="298"/>
      <c r="FIL753" s="298"/>
      <c r="FIM753" s="298"/>
      <c r="FIN753" s="298"/>
      <c r="FIO753" s="298"/>
      <c r="FIP753" s="298"/>
      <c r="FIQ753" s="298"/>
      <c r="FIR753" s="298"/>
      <c r="FIS753" s="298"/>
      <c r="FIT753" s="298"/>
      <c r="FIU753" s="298"/>
      <c r="FIV753" s="298"/>
      <c r="FIW753" s="298"/>
      <c r="FIX753" s="298"/>
      <c r="FIY753" s="298"/>
      <c r="FIZ753" s="298"/>
      <c r="FJA753" s="298"/>
      <c r="FJB753" s="298"/>
      <c r="FJC753" s="298"/>
      <c r="FJD753" s="298"/>
      <c r="FJE753" s="298"/>
      <c r="FJF753" s="298"/>
      <c r="FJG753" s="298"/>
      <c r="FJH753" s="298"/>
      <c r="FJI753" s="298"/>
      <c r="FJJ753" s="298"/>
      <c r="FJK753" s="298"/>
      <c r="FJL753" s="298"/>
      <c r="FJM753" s="298"/>
      <c r="FJN753" s="298"/>
      <c r="FJO753" s="298"/>
      <c r="FJP753" s="298"/>
      <c r="FJQ753" s="298"/>
      <c r="FJR753" s="298"/>
      <c r="FJS753" s="298"/>
      <c r="FJT753" s="298"/>
      <c r="FJU753" s="298"/>
      <c r="FJV753" s="298"/>
      <c r="FJW753" s="298"/>
      <c r="FJX753" s="298"/>
      <c r="FJY753" s="298"/>
      <c r="FJZ753" s="298"/>
      <c r="FKA753" s="298"/>
      <c r="FKB753" s="298"/>
      <c r="FKC753" s="298"/>
      <c r="FKD753" s="298"/>
      <c r="FKE753" s="298"/>
      <c r="FKF753" s="298"/>
      <c r="FKG753" s="298"/>
      <c r="FKH753" s="298"/>
      <c r="FKI753" s="298"/>
      <c r="FKJ753" s="298"/>
      <c r="FKK753" s="298"/>
      <c r="FKL753" s="298"/>
      <c r="FKM753" s="298"/>
      <c r="FKN753" s="298"/>
      <c r="FKO753" s="298"/>
      <c r="FKP753" s="298"/>
      <c r="FKQ753" s="298"/>
      <c r="FKR753" s="298"/>
      <c r="FKS753" s="298"/>
      <c r="FKT753" s="298"/>
      <c r="FKU753" s="298"/>
      <c r="FKV753" s="298"/>
      <c r="FKW753" s="298"/>
      <c r="FKX753" s="298"/>
      <c r="FKY753" s="298"/>
      <c r="FKZ753" s="298"/>
      <c r="FLA753" s="298"/>
      <c r="FLB753" s="298"/>
      <c r="FLC753" s="298"/>
      <c r="FLD753" s="298"/>
      <c r="FLE753" s="298"/>
      <c r="FLF753" s="298"/>
      <c r="FLG753" s="298"/>
      <c r="FLH753" s="298"/>
      <c r="FLI753" s="298"/>
      <c r="FLJ753" s="298"/>
      <c r="FLK753" s="298"/>
      <c r="FLL753" s="298"/>
      <c r="FLM753" s="298"/>
      <c r="FLN753" s="298"/>
      <c r="FLO753" s="298"/>
      <c r="FLP753" s="298"/>
      <c r="FLQ753" s="298"/>
      <c r="FLR753" s="298"/>
      <c r="FLS753" s="298"/>
      <c r="FLT753" s="298"/>
      <c r="FLU753" s="298"/>
      <c r="FLV753" s="298"/>
      <c r="FLW753" s="298"/>
      <c r="FLX753" s="298"/>
      <c r="FLY753" s="298"/>
      <c r="FLZ753" s="298"/>
      <c r="FMA753" s="298"/>
      <c r="FMB753" s="298"/>
      <c r="FMC753" s="298"/>
      <c r="FMD753" s="298"/>
      <c r="FME753" s="298"/>
      <c r="FMF753" s="298"/>
      <c r="FMG753" s="298"/>
      <c r="FMH753" s="298"/>
      <c r="FMI753" s="298"/>
      <c r="FMJ753" s="298"/>
      <c r="FMK753" s="298"/>
      <c r="FML753" s="298"/>
      <c r="FMM753" s="298"/>
      <c r="FMN753" s="298"/>
      <c r="FMO753" s="298"/>
      <c r="FMP753" s="298"/>
      <c r="FMQ753" s="298"/>
      <c r="FMR753" s="298"/>
      <c r="FMS753" s="298"/>
      <c r="FMT753" s="298"/>
      <c r="FMU753" s="298"/>
      <c r="FMV753" s="298"/>
      <c r="FMW753" s="298"/>
      <c r="FMX753" s="298"/>
      <c r="FMY753" s="298"/>
      <c r="FMZ753" s="298"/>
      <c r="FNA753" s="298"/>
      <c r="FNB753" s="298"/>
      <c r="FNC753" s="298"/>
      <c r="FND753" s="298"/>
      <c r="FNE753" s="298"/>
      <c r="FNF753" s="298"/>
      <c r="FNG753" s="298"/>
      <c r="FNH753" s="298"/>
      <c r="FNI753" s="298"/>
      <c r="FNJ753" s="298"/>
      <c r="FNK753" s="298"/>
      <c r="FNL753" s="298"/>
      <c r="FNM753" s="298"/>
      <c r="FNN753" s="298"/>
      <c r="FNO753" s="298"/>
      <c r="FNP753" s="298"/>
      <c r="FNQ753" s="298"/>
      <c r="FNR753" s="298"/>
      <c r="FNS753" s="298"/>
      <c r="FNT753" s="298"/>
      <c r="FNU753" s="298"/>
      <c r="FNV753" s="298"/>
      <c r="FNW753" s="298"/>
      <c r="FNX753" s="298"/>
      <c r="FNY753" s="298"/>
      <c r="FNZ753" s="298"/>
      <c r="FOA753" s="298"/>
      <c r="FOB753" s="298"/>
      <c r="FOC753" s="298"/>
      <c r="FOD753" s="298"/>
      <c r="FOE753" s="298"/>
      <c r="FOF753" s="298"/>
      <c r="FOG753" s="298"/>
      <c r="FOH753" s="298"/>
      <c r="FOI753" s="298"/>
      <c r="FOJ753" s="298"/>
      <c r="FOK753" s="298"/>
      <c r="FOL753" s="298"/>
      <c r="FOM753" s="298"/>
      <c r="FON753" s="298"/>
      <c r="FOO753" s="298"/>
      <c r="FOP753" s="298"/>
      <c r="FOQ753" s="298"/>
      <c r="FOR753" s="298"/>
      <c r="FOS753" s="298"/>
      <c r="FOT753" s="298"/>
      <c r="FOU753" s="298"/>
      <c r="FOV753" s="298"/>
      <c r="FOW753" s="298"/>
      <c r="FOX753" s="298"/>
      <c r="FOY753" s="298"/>
      <c r="FOZ753" s="298"/>
      <c r="FPA753" s="298"/>
      <c r="FPB753" s="298"/>
      <c r="FPC753" s="298"/>
      <c r="FPD753" s="298"/>
      <c r="FPE753" s="298"/>
      <c r="FPF753" s="298"/>
      <c r="FPG753" s="298"/>
      <c r="FPH753" s="298"/>
      <c r="FPI753" s="298"/>
      <c r="FPJ753" s="298"/>
      <c r="FPK753" s="298"/>
      <c r="FPL753" s="298"/>
      <c r="FPM753" s="298"/>
      <c r="FPN753" s="298"/>
      <c r="FPO753" s="298"/>
      <c r="FPP753" s="298"/>
      <c r="FPQ753" s="298"/>
      <c r="FPR753" s="298"/>
      <c r="FPS753" s="298"/>
      <c r="FPT753" s="298"/>
      <c r="FPU753" s="298"/>
      <c r="FPV753" s="298"/>
      <c r="FPW753" s="298"/>
      <c r="FPX753" s="298"/>
      <c r="FPY753" s="298"/>
      <c r="FPZ753" s="298"/>
      <c r="FQA753" s="298"/>
      <c r="FQB753" s="298"/>
      <c r="FQC753" s="298"/>
      <c r="FQD753" s="298"/>
      <c r="FQE753" s="298"/>
      <c r="FQF753" s="298"/>
      <c r="FQG753" s="298"/>
      <c r="FQH753" s="298"/>
      <c r="FQI753" s="298"/>
      <c r="FQJ753" s="298"/>
      <c r="FQK753" s="298"/>
      <c r="FQL753" s="298"/>
      <c r="FQM753" s="298"/>
      <c r="FQN753" s="298"/>
      <c r="FQO753" s="298"/>
      <c r="FQP753" s="298"/>
      <c r="FQQ753" s="298"/>
      <c r="FQR753" s="298"/>
      <c r="FQS753" s="298"/>
      <c r="FQT753" s="298"/>
      <c r="FQU753" s="298"/>
      <c r="FQV753" s="298"/>
      <c r="FQW753" s="298"/>
      <c r="FQX753" s="298"/>
      <c r="FQY753" s="298"/>
      <c r="FQZ753" s="298"/>
      <c r="FRA753" s="298"/>
      <c r="FRB753" s="298"/>
      <c r="FRC753" s="298"/>
      <c r="FRD753" s="298"/>
      <c r="FRE753" s="298"/>
      <c r="FRF753" s="298"/>
      <c r="FRG753" s="298"/>
      <c r="FRH753" s="298"/>
      <c r="FRI753" s="298"/>
      <c r="FRJ753" s="298"/>
      <c r="FRK753" s="298"/>
      <c r="FRL753" s="298"/>
      <c r="FRM753" s="298"/>
      <c r="FRN753" s="298"/>
      <c r="FRO753" s="298"/>
      <c r="FRP753" s="298"/>
      <c r="FRQ753" s="298"/>
      <c r="FRR753" s="298"/>
      <c r="FRS753" s="298"/>
      <c r="FRT753" s="298"/>
      <c r="FRU753" s="298"/>
      <c r="FRV753" s="298"/>
      <c r="FRW753" s="298"/>
      <c r="FRX753" s="298"/>
      <c r="FRY753" s="298"/>
      <c r="FRZ753" s="298"/>
      <c r="FSA753" s="298"/>
      <c r="FSB753" s="298"/>
      <c r="FSC753" s="298"/>
      <c r="FSD753" s="298"/>
      <c r="FSE753" s="298"/>
      <c r="FSF753" s="298"/>
      <c r="FSG753" s="298"/>
      <c r="FSH753" s="298"/>
      <c r="FSI753" s="298"/>
      <c r="FSJ753" s="298"/>
      <c r="FSK753" s="298"/>
      <c r="FSL753" s="298"/>
      <c r="FSM753" s="298"/>
      <c r="FSN753" s="298"/>
      <c r="FSO753" s="298"/>
      <c r="FSP753" s="298"/>
      <c r="FSQ753" s="298"/>
      <c r="FSR753" s="298"/>
      <c r="FSS753" s="298"/>
      <c r="FST753" s="298"/>
      <c r="FSU753" s="298"/>
      <c r="FSV753" s="298"/>
      <c r="FSW753" s="298"/>
      <c r="FSX753" s="298"/>
      <c r="FSY753" s="298"/>
      <c r="FSZ753" s="298"/>
      <c r="FTA753" s="298"/>
      <c r="FTB753" s="298"/>
      <c r="FTC753" s="298"/>
      <c r="FTD753" s="298"/>
      <c r="FTE753" s="298"/>
      <c r="FTF753" s="298"/>
      <c r="FTG753" s="298"/>
      <c r="FTH753" s="298"/>
      <c r="FTI753" s="298"/>
      <c r="FTJ753" s="298"/>
      <c r="FTK753" s="298"/>
      <c r="FTL753" s="298"/>
      <c r="FTM753" s="298"/>
      <c r="FTN753" s="298"/>
      <c r="FTO753" s="298"/>
      <c r="FTP753" s="298"/>
      <c r="FTQ753" s="298"/>
      <c r="FTR753" s="298"/>
      <c r="FTS753" s="298"/>
      <c r="FTT753" s="298"/>
      <c r="FTU753" s="298"/>
      <c r="FTV753" s="298"/>
      <c r="FTW753" s="298"/>
      <c r="FTX753" s="298"/>
      <c r="FTY753" s="298"/>
      <c r="FTZ753" s="298"/>
      <c r="FUA753" s="298"/>
      <c r="FUB753" s="298"/>
      <c r="FUC753" s="298"/>
      <c r="FUD753" s="298"/>
      <c r="FUE753" s="298"/>
      <c r="FUF753" s="298"/>
      <c r="FUG753" s="298"/>
      <c r="FUH753" s="298"/>
      <c r="FUI753" s="298"/>
      <c r="FUJ753" s="298"/>
      <c r="FUK753" s="298"/>
      <c r="FUL753" s="298"/>
      <c r="FUM753" s="298"/>
      <c r="FUN753" s="298"/>
      <c r="FUO753" s="298"/>
      <c r="FUP753" s="298"/>
      <c r="FUQ753" s="298"/>
      <c r="FUR753" s="298"/>
      <c r="FUS753" s="298"/>
      <c r="FUT753" s="298"/>
      <c r="FUU753" s="298"/>
      <c r="FUV753" s="298"/>
      <c r="FUW753" s="298"/>
      <c r="FUX753" s="298"/>
      <c r="FUY753" s="298"/>
      <c r="FUZ753" s="298"/>
      <c r="FVA753" s="298"/>
      <c r="FVB753" s="298"/>
      <c r="FVC753" s="298"/>
      <c r="FVD753" s="298"/>
      <c r="FVE753" s="298"/>
      <c r="FVF753" s="298"/>
      <c r="FVG753" s="298"/>
      <c r="FVH753" s="298"/>
      <c r="FVI753" s="298"/>
      <c r="FVJ753" s="298"/>
      <c r="FVK753" s="298"/>
      <c r="FVL753" s="298"/>
      <c r="FVM753" s="298"/>
      <c r="FVN753" s="298"/>
      <c r="FVO753" s="298"/>
      <c r="FVP753" s="298"/>
      <c r="FVQ753" s="298"/>
      <c r="FVR753" s="298"/>
      <c r="FVS753" s="298"/>
      <c r="FVT753" s="298"/>
      <c r="FVU753" s="298"/>
      <c r="FVV753" s="298"/>
      <c r="FVW753" s="298"/>
      <c r="FVX753" s="298"/>
      <c r="FVY753" s="298"/>
      <c r="FVZ753" s="298"/>
      <c r="FWA753" s="298"/>
      <c r="FWB753" s="298"/>
      <c r="FWC753" s="298"/>
      <c r="FWD753" s="298"/>
      <c r="FWE753" s="298"/>
      <c r="FWF753" s="298"/>
      <c r="FWG753" s="298"/>
      <c r="FWH753" s="298"/>
      <c r="FWI753" s="298"/>
      <c r="FWJ753" s="298"/>
      <c r="FWK753" s="298"/>
      <c r="FWL753" s="298"/>
      <c r="FWM753" s="298"/>
      <c r="FWN753" s="298"/>
      <c r="FWO753" s="298"/>
      <c r="FWP753" s="298"/>
      <c r="FWQ753" s="298"/>
      <c r="FWR753" s="298"/>
      <c r="FWS753" s="298"/>
      <c r="FWT753" s="298"/>
      <c r="FWU753" s="298"/>
      <c r="FWV753" s="298"/>
      <c r="FWW753" s="298"/>
      <c r="FWX753" s="298"/>
      <c r="FWY753" s="298"/>
      <c r="FWZ753" s="298"/>
      <c r="FXA753" s="298"/>
      <c r="FXB753" s="298"/>
      <c r="FXC753" s="298"/>
      <c r="FXD753" s="298"/>
      <c r="FXE753" s="298"/>
      <c r="FXF753" s="298"/>
      <c r="FXG753" s="298"/>
      <c r="FXH753" s="298"/>
      <c r="FXI753" s="298"/>
      <c r="FXJ753" s="298"/>
      <c r="FXK753" s="298"/>
      <c r="FXL753" s="298"/>
      <c r="FXM753" s="298"/>
      <c r="FXN753" s="298"/>
      <c r="FXO753" s="298"/>
      <c r="FXP753" s="298"/>
      <c r="FXQ753" s="298"/>
      <c r="FXR753" s="298"/>
      <c r="FXS753" s="298"/>
      <c r="FXT753" s="298"/>
      <c r="FXU753" s="298"/>
      <c r="FXV753" s="298"/>
      <c r="FXW753" s="298"/>
      <c r="FXX753" s="298"/>
      <c r="FXY753" s="298"/>
      <c r="FXZ753" s="298"/>
      <c r="FYA753" s="298"/>
      <c r="FYB753" s="298"/>
      <c r="FYC753" s="298"/>
      <c r="FYD753" s="298"/>
      <c r="FYE753" s="298"/>
      <c r="FYF753" s="298"/>
      <c r="FYG753" s="298"/>
      <c r="FYH753" s="298"/>
      <c r="FYI753" s="298"/>
      <c r="FYJ753" s="298"/>
      <c r="FYK753" s="298"/>
      <c r="FYL753" s="298"/>
      <c r="FYM753" s="298"/>
      <c r="FYN753" s="298"/>
      <c r="FYO753" s="298"/>
      <c r="FYP753" s="298"/>
      <c r="FYQ753" s="298"/>
      <c r="FYR753" s="298"/>
      <c r="FYS753" s="298"/>
      <c r="FYT753" s="298"/>
      <c r="FYU753" s="298"/>
      <c r="FYV753" s="298"/>
      <c r="FYW753" s="298"/>
      <c r="FYX753" s="298"/>
      <c r="FYY753" s="298"/>
      <c r="FYZ753" s="298"/>
      <c r="FZA753" s="298"/>
      <c r="FZB753" s="298"/>
      <c r="FZC753" s="298"/>
      <c r="FZD753" s="298"/>
      <c r="FZE753" s="298"/>
      <c r="FZF753" s="298"/>
      <c r="FZG753" s="298"/>
      <c r="FZH753" s="298"/>
      <c r="FZI753" s="298"/>
      <c r="FZJ753" s="298"/>
      <c r="FZK753" s="298"/>
      <c r="FZL753" s="298"/>
      <c r="FZM753" s="298"/>
      <c r="FZN753" s="298"/>
      <c r="FZO753" s="298"/>
      <c r="FZP753" s="298"/>
      <c r="FZQ753" s="298"/>
      <c r="FZR753" s="298"/>
      <c r="FZS753" s="298"/>
      <c r="FZT753" s="298"/>
      <c r="FZU753" s="298"/>
      <c r="FZV753" s="298"/>
      <c r="FZW753" s="298"/>
      <c r="FZX753" s="298"/>
      <c r="FZY753" s="298"/>
      <c r="FZZ753" s="298"/>
      <c r="GAA753" s="298"/>
      <c r="GAB753" s="298"/>
      <c r="GAC753" s="298"/>
      <c r="GAD753" s="298"/>
      <c r="GAE753" s="298"/>
      <c r="GAF753" s="298"/>
      <c r="GAG753" s="298"/>
      <c r="GAH753" s="298"/>
      <c r="GAI753" s="298"/>
      <c r="GAJ753" s="298"/>
      <c r="GAK753" s="298"/>
      <c r="GAL753" s="298"/>
      <c r="GAM753" s="298"/>
      <c r="GAN753" s="298"/>
      <c r="GAO753" s="298"/>
      <c r="GAP753" s="298"/>
      <c r="GAQ753" s="298"/>
      <c r="GAR753" s="298"/>
      <c r="GAS753" s="298"/>
      <c r="GAT753" s="298"/>
      <c r="GAU753" s="298"/>
      <c r="GAV753" s="298"/>
      <c r="GAW753" s="298"/>
      <c r="GAX753" s="298"/>
      <c r="GAY753" s="298"/>
      <c r="GAZ753" s="298"/>
      <c r="GBA753" s="298"/>
      <c r="GBB753" s="298"/>
      <c r="GBC753" s="298"/>
      <c r="GBD753" s="298"/>
      <c r="GBE753" s="298"/>
      <c r="GBF753" s="298"/>
      <c r="GBG753" s="298"/>
      <c r="GBH753" s="298"/>
      <c r="GBI753" s="298"/>
      <c r="GBJ753" s="298"/>
      <c r="GBK753" s="298"/>
      <c r="GBL753" s="298"/>
      <c r="GBM753" s="298"/>
      <c r="GBN753" s="298"/>
      <c r="GBO753" s="298"/>
      <c r="GBP753" s="298"/>
      <c r="GBQ753" s="298"/>
      <c r="GBR753" s="298"/>
      <c r="GBS753" s="298"/>
      <c r="GBT753" s="298"/>
      <c r="GBU753" s="298"/>
      <c r="GBV753" s="298"/>
      <c r="GBW753" s="298"/>
      <c r="GBX753" s="298"/>
      <c r="GBY753" s="298"/>
      <c r="GBZ753" s="298"/>
      <c r="GCA753" s="298"/>
      <c r="GCB753" s="298"/>
      <c r="GCC753" s="298"/>
      <c r="GCD753" s="298"/>
      <c r="GCE753" s="298"/>
      <c r="GCF753" s="298"/>
      <c r="GCG753" s="298"/>
      <c r="GCH753" s="298"/>
      <c r="GCI753" s="298"/>
      <c r="GCJ753" s="298"/>
      <c r="GCK753" s="298"/>
      <c r="GCL753" s="298"/>
      <c r="GCM753" s="298"/>
      <c r="GCN753" s="298"/>
      <c r="GCO753" s="298"/>
      <c r="GCP753" s="298"/>
      <c r="GCQ753" s="298"/>
      <c r="GCR753" s="298"/>
      <c r="GCS753" s="298"/>
      <c r="GCT753" s="298"/>
      <c r="GCU753" s="298"/>
      <c r="GCV753" s="298"/>
      <c r="GCW753" s="298"/>
      <c r="GCX753" s="298"/>
      <c r="GCY753" s="298"/>
      <c r="GCZ753" s="298"/>
      <c r="GDA753" s="298"/>
      <c r="GDB753" s="298"/>
      <c r="GDC753" s="298"/>
      <c r="GDD753" s="298"/>
      <c r="GDE753" s="298"/>
      <c r="GDF753" s="298"/>
      <c r="GDG753" s="298"/>
      <c r="GDH753" s="298"/>
      <c r="GDI753" s="298"/>
      <c r="GDJ753" s="298"/>
      <c r="GDK753" s="298"/>
      <c r="GDL753" s="298"/>
      <c r="GDM753" s="298"/>
      <c r="GDN753" s="298"/>
      <c r="GDO753" s="298"/>
      <c r="GDP753" s="298"/>
      <c r="GDQ753" s="298"/>
      <c r="GDR753" s="298"/>
      <c r="GDS753" s="298"/>
      <c r="GDT753" s="298"/>
      <c r="GDU753" s="298"/>
      <c r="GDV753" s="298"/>
      <c r="GDW753" s="298"/>
      <c r="GDX753" s="298"/>
      <c r="GDY753" s="298"/>
      <c r="GDZ753" s="298"/>
      <c r="GEA753" s="298"/>
      <c r="GEB753" s="298"/>
      <c r="GEC753" s="298"/>
      <c r="GED753" s="298"/>
      <c r="GEE753" s="298"/>
      <c r="GEF753" s="298"/>
      <c r="GEG753" s="298"/>
      <c r="GEH753" s="298"/>
      <c r="GEI753" s="298"/>
      <c r="GEJ753" s="298"/>
      <c r="GEK753" s="298"/>
      <c r="GEL753" s="298"/>
      <c r="GEM753" s="298"/>
      <c r="GEN753" s="298"/>
      <c r="GEO753" s="298"/>
      <c r="GEP753" s="298"/>
      <c r="GEQ753" s="298"/>
      <c r="GER753" s="298"/>
      <c r="GES753" s="298"/>
      <c r="GET753" s="298"/>
      <c r="GEU753" s="298"/>
      <c r="GEV753" s="298"/>
      <c r="GEW753" s="298"/>
      <c r="GEX753" s="298"/>
      <c r="GEY753" s="298"/>
      <c r="GEZ753" s="298"/>
      <c r="GFA753" s="298"/>
      <c r="GFB753" s="298"/>
      <c r="GFC753" s="298"/>
      <c r="GFD753" s="298"/>
      <c r="GFE753" s="298"/>
      <c r="GFF753" s="298"/>
      <c r="GFG753" s="298"/>
      <c r="GFH753" s="298"/>
      <c r="GFI753" s="298"/>
      <c r="GFJ753" s="298"/>
      <c r="GFK753" s="298"/>
      <c r="GFL753" s="298"/>
      <c r="GFM753" s="298"/>
      <c r="GFN753" s="298"/>
      <c r="GFO753" s="298"/>
      <c r="GFP753" s="298"/>
      <c r="GFQ753" s="298"/>
      <c r="GFR753" s="298"/>
      <c r="GFS753" s="298"/>
      <c r="GFT753" s="298"/>
      <c r="GFU753" s="298"/>
      <c r="GFV753" s="298"/>
      <c r="GFW753" s="298"/>
      <c r="GFX753" s="298"/>
      <c r="GFY753" s="298"/>
      <c r="GFZ753" s="298"/>
      <c r="GGA753" s="298"/>
      <c r="GGB753" s="298"/>
      <c r="GGC753" s="298"/>
      <c r="GGD753" s="298"/>
      <c r="GGE753" s="298"/>
      <c r="GGF753" s="298"/>
      <c r="GGG753" s="298"/>
      <c r="GGH753" s="298"/>
      <c r="GGI753" s="298"/>
      <c r="GGJ753" s="298"/>
      <c r="GGK753" s="298"/>
      <c r="GGL753" s="298"/>
      <c r="GGM753" s="298"/>
      <c r="GGN753" s="298"/>
      <c r="GGO753" s="298"/>
      <c r="GGP753" s="298"/>
      <c r="GGQ753" s="298"/>
      <c r="GGR753" s="298"/>
      <c r="GGS753" s="298"/>
      <c r="GGT753" s="298"/>
      <c r="GGU753" s="298"/>
      <c r="GGV753" s="298"/>
      <c r="GGW753" s="298"/>
      <c r="GGX753" s="298"/>
      <c r="GGY753" s="298"/>
      <c r="GGZ753" s="298"/>
      <c r="GHA753" s="298"/>
      <c r="GHB753" s="298"/>
      <c r="GHC753" s="298"/>
      <c r="GHD753" s="298"/>
      <c r="GHE753" s="298"/>
      <c r="GHF753" s="298"/>
      <c r="GHG753" s="298"/>
      <c r="GHH753" s="298"/>
      <c r="GHI753" s="298"/>
      <c r="GHJ753" s="298"/>
      <c r="GHK753" s="298"/>
      <c r="GHL753" s="298"/>
      <c r="GHM753" s="298"/>
      <c r="GHN753" s="298"/>
      <c r="GHO753" s="298"/>
      <c r="GHP753" s="298"/>
      <c r="GHQ753" s="298"/>
      <c r="GHR753" s="298"/>
      <c r="GHS753" s="298"/>
      <c r="GHT753" s="298"/>
      <c r="GHU753" s="298"/>
      <c r="GHV753" s="298"/>
      <c r="GHW753" s="298"/>
      <c r="GHX753" s="298"/>
      <c r="GHY753" s="298"/>
      <c r="GHZ753" s="298"/>
      <c r="GIA753" s="298"/>
      <c r="GIB753" s="298"/>
      <c r="GIC753" s="298"/>
      <c r="GID753" s="298"/>
      <c r="GIE753" s="298"/>
      <c r="GIF753" s="298"/>
      <c r="GIG753" s="298"/>
      <c r="GIH753" s="298"/>
      <c r="GII753" s="298"/>
      <c r="GIJ753" s="298"/>
      <c r="GIK753" s="298"/>
      <c r="GIL753" s="298"/>
      <c r="GIM753" s="298"/>
      <c r="GIN753" s="298"/>
      <c r="GIO753" s="298"/>
      <c r="GIP753" s="298"/>
      <c r="GIQ753" s="298"/>
      <c r="GIR753" s="298"/>
      <c r="GIS753" s="298"/>
      <c r="GIT753" s="298"/>
      <c r="GIU753" s="298"/>
      <c r="GIV753" s="298"/>
      <c r="GIW753" s="298"/>
      <c r="GIX753" s="298"/>
      <c r="GIY753" s="298"/>
      <c r="GIZ753" s="298"/>
      <c r="GJA753" s="298"/>
      <c r="GJB753" s="298"/>
      <c r="GJC753" s="298"/>
      <c r="GJD753" s="298"/>
      <c r="GJE753" s="298"/>
      <c r="GJF753" s="298"/>
      <c r="GJG753" s="298"/>
      <c r="GJH753" s="298"/>
      <c r="GJI753" s="298"/>
      <c r="GJJ753" s="298"/>
      <c r="GJK753" s="298"/>
      <c r="GJL753" s="298"/>
      <c r="GJM753" s="298"/>
      <c r="GJN753" s="298"/>
      <c r="GJO753" s="298"/>
      <c r="GJP753" s="298"/>
      <c r="GJQ753" s="298"/>
      <c r="GJR753" s="298"/>
      <c r="GJS753" s="298"/>
      <c r="GJT753" s="298"/>
      <c r="GJU753" s="298"/>
      <c r="GJV753" s="298"/>
      <c r="GJW753" s="298"/>
      <c r="GJX753" s="298"/>
      <c r="GJY753" s="298"/>
      <c r="GJZ753" s="298"/>
      <c r="GKA753" s="298"/>
      <c r="GKB753" s="298"/>
      <c r="GKC753" s="298"/>
      <c r="GKD753" s="298"/>
      <c r="GKE753" s="298"/>
      <c r="GKF753" s="298"/>
      <c r="GKG753" s="298"/>
      <c r="GKH753" s="298"/>
      <c r="GKI753" s="298"/>
      <c r="GKJ753" s="298"/>
      <c r="GKK753" s="298"/>
      <c r="GKL753" s="298"/>
      <c r="GKM753" s="298"/>
      <c r="GKN753" s="298"/>
      <c r="GKO753" s="298"/>
      <c r="GKP753" s="298"/>
      <c r="GKQ753" s="298"/>
      <c r="GKR753" s="298"/>
      <c r="GKS753" s="298"/>
      <c r="GKT753" s="298"/>
      <c r="GKU753" s="298"/>
      <c r="GKV753" s="298"/>
      <c r="GKW753" s="298"/>
      <c r="GKX753" s="298"/>
      <c r="GKY753" s="298"/>
      <c r="GKZ753" s="298"/>
      <c r="GLA753" s="298"/>
      <c r="GLB753" s="298"/>
      <c r="GLC753" s="298"/>
      <c r="GLD753" s="298"/>
      <c r="GLE753" s="298"/>
      <c r="GLF753" s="298"/>
      <c r="GLG753" s="298"/>
      <c r="GLH753" s="298"/>
      <c r="GLI753" s="298"/>
      <c r="GLJ753" s="298"/>
      <c r="GLK753" s="298"/>
      <c r="GLL753" s="298"/>
      <c r="GLM753" s="298"/>
      <c r="GLN753" s="298"/>
      <c r="GLO753" s="298"/>
      <c r="GLP753" s="298"/>
      <c r="GLQ753" s="298"/>
      <c r="GLR753" s="298"/>
      <c r="GLS753" s="298"/>
      <c r="GLT753" s="298"/>
      <c r="GLU753" s="298"/>
      <c r="GLV753" s="298"/>
      <c r="GLW753" s="298"/>
      <c r="GLX753" s="298"/>
      <c r="GLY753" s="298"/>
      <c r="GLZ753" s="298"/>
      <c r="GMA753" s="298"/>
      <c r="GMB753" s="298"/>
      <c r="GMC753" s="298"/>
      <c r="GMD753" s="298"/>
      <c r="GME753" s="298"/>
      <c r="GMF753" s="298"/>
      <c r="GMG753" s="298"/>
      <c r="GMH753" s="298"/>
      <c r="GMI753" s="298"/>
      <c r="GMJ753" s="298"/>
      <c r="GMK753" s="298"/>
      <c r="GML753" s="298"/>
      <c r="GMM753" s="298"/>
      <c r="GMN753" s="298"/>
      <c r="GMO753" s="298"/>
      <c r="GMP753" s="298"/>
      <c r="GMQ753" s="298"/>
      <c r="GMR753" s="298"/>
      <c r="GMS753" s="298"/>
      <c r="GMT753" s="298"/>
      <c r="GMU753" s="298"/>
      <c r="GMV753" s="298"/>
      <c r="GMW753" s="298"/>
      <c r="GMX753" s="298"/>
      <c r="GMY753" s="298"/>
      <c r="GMZ753" s="298"/>
      <c r="GNA753" s="298"/>
      <c r="GNB753" s="298"/>
      <c r="GNC753" s="298"/>
      <c r="GND753" s="298"/>
      <c r="GNE753" s="298"/>
      <c r="GNF753" s="298"/>
      <c r="GNG753" s="298"/>
      <c r="GNH753" s="298"/>
      <c r="GNI753" s="298"/>
      <c r="GNJ753" s="298"/>
      <c r="GNK753" s="298"/>
      <c r="GNL753" s="298"/>
      <c r="GNM753" s="298"/>
      <c r="GNN753" s="298"/>
      <c r="GNO753" s="298"/>
      <c r="GNP753" s="298"/>
      <c r="GNQ753" s="298"/>
      <c r="GNR753" s="298"/>
      <c r="GNS753" s="298"/>
      <c r="GNT753" s="298"/>
      <c r="GNU753" s="298"/>
      <c r="GNV753" s="298"/>
      <c r="GNW753" s="298"/>
      <c r="GNX753" s="298"/>
      <c r="GNY753" s="298"/>
      <c r="GNZ753" s="298"/>
      <c r="GOA753" s="298"/>
      <c r="GOB753" s="298"/>
      <c r="GOC753" s="298"/>
      <c r="GOD753" s="298"/>
      <c r="GOE753" s="298"/>
      <c r="GOF753" s="298"/>
      <c r="GOG753" s="298"/>
      <c r="GOH753" s="298"/>
      <c r="GOI753" s="298"/>
      <c r="GOJ753" s="298"/>
      <c r="GOK753" s="298"/>
      <c r="GOL753" s="298"/>
      <c r="GOM753" s="298"/>
      <c r="GON753" s="298"/>
      <c r="GOO753" s="298"/>
      <c r="GOP753" s="298"/>
      <c r="GOQ753" s="298"/>
      <c r="GOR753" s="298"/>
      <c r="GOS753" s="298"/>
      <c r="GOT753" s="298"/>
      <c r="GOU753" s="298"/>
      <c r="GOV753" s="298"/>
      <c r="GOW753" s="298"/>
      <c r="GOX753" s="298"/>
      <c r="GOY753" s="298"/>
      <c r="GOZ753" s="298"/>
      <c r="GPA753" s="298"/>
      <c r="GPB753" s="298"/>
      <c r="GPC753" s="298"/>
      <c r="GPD753" s="298"/>
      <c r="GPE753" s="298"/>
      <c r="GPF753" s="298"/>
      <c r="GPG753" s="298"/>
      <c r="GPH753" s="298"/>
      <c r="GPI753" s="298"/>
      <c r="GPJ753" s="298"/>
      <c r="GPK753" s="298"/>
      <c r="GPL753" s="298"/>
      <c r="GPM753" s="298"/>
      <c r="GPN753" s="298"/>
      <c r="GPO753" s="298"/>
      <c r="GPP753" s="298"/>
      <c r="GPQ753" s="298"/>
      <c r="GPR753" s="298"/>
      <c r="GPS753" s="298"/>
      <c r="GPT753" s="298"/>
      <c r="GPU753" s="298"/>
      <c r="GPV753" s="298"/>
      <c r="GPW753" s="298"/>
      <c r="GPX753" s="298"/>
      <c r="GPY753" s="298"/>
      <c r="GPZ753" s="298"/>
      <c r="GQA753" s="298"/>
      <c r="GQB753" s="298"/>
      <c r="GQC753" s="298"/>
      <c r="GQD753" s="298"/>
      <c r="GQE753" s="298"/>
      <c r="GQF753" s="298"/>
      <c r="GQG753" s="298"/>
      <c r="GQH753" s="298"/>
      <c r="GQI753" s="298"/>
      <c r="GQJ753" s="298"/>
      <c r="GQK753" s="298"/>
      <c r="GQL753" s="298"/>
      <c r="GQM753" s="298"/>
      <c r="GQN753" s="298"/>
      <c r="GQO753" s="298"/>
      <c r="GQP753" s="298"/>
      <c r="GQQ753" s="298"/>
      <c r="GQR753" s="298"/>
      <c r="GQS753" s="298"/>
      <c r="GQT753" s="298"/>
      <c r="GQU753" s="298"/>
      <c r="GQV753" s="298"/>
      <c r="GQW753" s="298"/>
      <c r="GQX753" s="298"/>
      <c r="GQY753" s="298"/>
      <c r="GQZ753" s="298"/>
      <c r="GRA753" s="298"/>
      <c r="GRB753" s="298"/>
      <c r="GRC753" s="298"/>
      <c r="GRD753" s="298"/>
      <c r="GRE753" s="298"/>
      <c r="GRF753" s="298"/>
      <c r="GRG753" s="298"/>
      <c r="GRH753" s="298"/>
      <c r="GRI753" s="298"/>
      <c r="GRJ753" s="298"/>
      <c r="GRK753" s="298"/>
      <c r="GRL753" s="298"/>
      <c r="GRM753" s="298"/>
      <c r="GRN753" s="298"/>
      <c r="GRO753" s="298"/>
      <c r="GRP753" s="298"/>
      <c r="GRQ753" s="298"/>
      <c r="GRR753" s="298"/>
      <c r="GRS753" s="298"/>
      <c r="GRT753" s="298"/>
      <c r="GRU753" s="298"/>
      <c r="GRV753" s="298"/>
      <c r="GRW753" s="298"/>
      <c r="GRX753" s="298"/>
      <c r="GRY753" s="298"/>
      <c r="GRZ753" s="298"/>
      <c r="GSA753" s="298"/>
      <c r="GSB753" s="298"/>
      <c r="GSC753" s="298"/>
      <c r="GSD753" s="298"/>
      <c r="GSE753" s="298"/>
      <c r="GSF753" s="298"/>
      <c r="GSG753" s="298"/>
      <c r="GSH753" s="298"/>
      <c r="GSI753" s="298"/>
      <c r="GSJ753" s="298"/>
      <c r="GSK753" s="298"/>
      <c r="GSL753" s="298"/>
      <c r="GSM753" s="298"/>
      <c r="GSN753" s="298"/>
      <c r="GSO753" s="298"/>
      <c r="GSP753" s="298"/>
      <c r="GSQ753" s="298"/>
      <c r="GSR753" s="298"/>
      <c r="GSS753" s="298"/>
      <c r="GST753" s="298"/>
      <c r="GSU753" s="298"/>
      <c r="GSV753" s="298"/>
      <c r="GSW753" s="298"/>
      <c r="GSX753" s="298"/>
      <c r="GSY753" s="298"/>
      <c r="GSZ753" s="298"/>
      <c r="GTA753" s="298"/>
      <c r="GTB753" s="298"/>
      <c r="GTC753" s="298"/>
      <c r="GTD753" s="298"/>
      <c r="GTE753" s="298"/>
      <c r="GTF753" s="298"/>
      <c r="GTG753" s="298"/>
      <c r="GTH753" s="298"/>
      <c r="GTI753" s="298"/>
      <c r="GTJ753" s="298"/>
      <c r="GTK753" s="298"/>
      <c r="GTL753" s="298"/>
      <c r="GTM753" s="298"/>
      <c r="GTN753" s="298"/>
      <c r="GTO753" s="298"/>
      <c r="GTP753" s="298"/>
      <c r="GTQ753" s="298"/>
      <c r="GTR753" s="298"/>
      <c r="GTS753" s="298"/>
      <c r="GTT753" s="298"/>
      <c r="GTU753" s="298"/>
      <c r="GTV753" s="298"/>
      <c r="GTW753" s="298"/>
      <c r="GTX753" s="298"/>
      <c r="GTY753" s="298"/>
      <c r="GTZ753" s="298"/>
      <c r="GUA753" s="298"/>
      <c r="GUB753" s="298"/>
      <c r="GUC753" s="298"/>
      <c r="GUD753" s="298"/>
      <c r="GUE753" s="298"/>
      <c r="GUF753" s="298"/>
      <c r="GUG753" s="298"/>
      <c r="GUH753" s="298"/>
      <c r="GUI753" s="298"/>
      <c r="GUJ753" s="298"/>
      <c r="GUK753" s="298"/>
      <c r="GUL753" s="298"/>
      <c r="GUM753" s="298"/>
      <c r="GUN753" s="298"/>
      <c r="GUO753" s="298"/>
      <c r="GUP753" s="298"/>
      <c r="GUQ753" s="298"/>
      <c r="GUR753" s="298"/>
      <c r="GUS753" s="298"/>
      <c r="GUT753" s="298"/>
      <c r="GUU753" s="298"/>
      <c r="GUV753" s="298"/>
      <c r="GUW753" s="298"/>
      <c r="GUX753" s="298"/>
      <c r="GUY753" s="298"/>
      <c r="GUZ753" s="298"/>
      <c r="GVA753" s="298"/>
      <c r="GVB753" s="298"/>
      <c r="GVC753" s="298"/>
      <c r="GVD753" s="298"/>
      <c r="GVE753" s="298"/>
      <c r="GVF753" s="298"/>
      <c r="GVG753" s="298"/>
      <c r="GVH753" s="298"/>
      <c r="GVI753" s="298"/>
      <c r="GVJ753" s="298"/>
      <c r="GVK753" s="298"/>
      <c r="GVL753" s="298"/>
      <c r="GVM753" s="298"/>
      <c r="GVN753" s="298"/>
      <c r="GVO753" s="298"/>
      <c r="GVP753" s="298"/>
      <c r="GVQ753" s="298"/>
      <c r="GVR753" s="298"/>
      <c r="GVS753" s="298"/>
      <c r="GVT753" s="298"/>
      <c r="GVU753" s="298"/>
      <c r="GVV753" s="298"/>
      <c r="GVW753" s="298"/>
      <c r="GVX753" s="298"/>
      <c r="GVY753" s="298"/>
      <c r="GVZ753" s="298"/>
      <c r="GWA753" s="298"/>
      <c r="GWB753" s="298"/>
      <c r="GWC753" s="298"/>
      <c r="GWD753" s="298"/>
      <c r="GWE753" s="298"/>
      <c r="GWF753" s="298"/>
      <c r="GWG753" s="298"/>
      <c r="GWH753" s="298"/>
      <c r="GWI753" s="298"/>
      <c r="GWJ753" s="298"/>
      <c r="GWK753" s="298"/>
      <c r="GWL753" s="298"/>
      <c r="GWM753" s="298"/>
      <c r="GWN753" s="298"/>
      <c r="GWO753" s="298"/>
      <c r="GWP753" s="298"/>
      <c r="GWQ753" s="298"/>
      <c r="GWR753" s="298"/>
      <c r="GWS753" s="298"/>
      <c r="GWT753" s="298"/>
      <c r="GWU753" s="298"/>
      <c r="GWV753" s="298"/>
      <c r="GWW753" s="298"/>
      <c r="GWX753" s="298"/>
      <c r="GWY753" s="298"/>
      <c r="GWZ753" s="298"/>
      <c r="GXA753" s="298"/>
      <c r="GXB753" s="298"/>
      <c r="GXC753" s="298"/>
      <c r="GXD753" s="298"/>
      <c r="GXE753" s="298"/>
      <c r="GXF753" s="298"/>
      <c r="GXG753" s="298"/>
      <c r="GXH753" s="298"/>
      <c r="GXI753" s="298"/>
      <c r="GXJ753" s="298"/>
      <c r="GXK753" s="298"/>
      <c r="GXL753" s="298"/>
      <c r="GXM753" s="298"/>
      <c r="GXN753" s="298"/>
      <c r="GXO753" s="298"/>
      <c r="GXP753" s="298"/>
      <c r="GXQ753" s="298"/>
      <c r="GXR753" s="298"/>
      <c r="GXS753" s="298"/>
      <c r="GXT753" s="298"/>
      <c r="GXU753" s="298"/>
      <c r="GXV753" s="298"/>
      <c r="GXW753" s="298"/>
      <c r="GXX753" s="298"/>
      <c r="GXY753" s="298"/>
      <c r="GXZ753" s="298"/>
      <c r="GYA753" s="298"/>
      <c r="GYB753" s="298"/>
      <c r="GYC753" s="298"/>
      <c r="GYD753" s="298"/>
      <c r="GYE753" s="298"/>
      <c r="GYF753" s="298"/>
      <c r="GYG753" s="298"/>
      <c r="GYH753" s="298"/>
      <c r="GYI753" s="298"/>
      <c r="GYJ753" s="298"/>
      <c r="GYK753" s="298"/>
      <c r="GYL753" s="298"/>
      <c r="GYM753" s="298"/>
      <c r="GYN753" s="298"/>
      <c r="GYO753" s="298"/>
      <c r="GYP753" s="298"/>
      <c r="GYQ753" s="298"/>
      <c r="GYR753" s="298"/>
      <c r="GYS753" s="298"/>
      <c r="GYT753" s="298"/>
      <c r="GYU753" s="298"/>
      <c r="GYV753" s="298"/>
      <c r="GYW753" s="298"/>
      <c r="GYX753" s="298"/>
      <c r="GYY753" s="298"/>
      <c r="GYZ753" s="298"/>
      <c r="GZA753" s="298"/>
      <c r="GZB753" s="298"/>
      <c r="GZC753" s="298"/>
      <c r="GZD753" s="298"/>
      <c r="GZE753" s="298"/>
      <c r="GZF753" s="298"/>
      <c r="GZG753" s="298"/>
      <c r="GZH753" s="298"/>
      <c r="GZI753" s="298"/>
      <c r="GZJ753" s="298"/>
      <c r="GZK753" s="298"/>
      <c r="GZL753" s="298"/>
      <c r="GZM753" s="298"/>
      <c r="GZN753" s="298"/>
      <c r="GZO753" s="298"/>
      <c r="GZP753" s="298"/>
      <c r="GZQ753" s="298"/>
      <c r="GZR753" s="298"/>
      <c r="GZS753" s="298"/>
      <c r="GZT753" s="298"/>
      <c r="GZU753" s="298"/>
      <c r="GZV753" s="298"/>
      <c r="GZW753" s="298"/>
      <c r="GZX753" s="298"/>
      <c r="GZY753" s="298"/>
      <c r="GZZ753" s="298"/>
      <c r="HAA753" s="298"/>
      <c r="HAB753" s="298"/>
      <c r="HAC753" s="298"/>
      <c r="HAD753" s="298"/>
      <c r="HAE753" s="298"/>
      <c r="HAF753" s="298"/>
      <c r="HAG753" s="298"/>
      <c r="HAH753" s="298"/>
      <c r="HAI753" s="298"/>
      <c r="HAJ753" s="298"/>
      <c r="HAK753" s="298"/>
      <c r="HAL753" s="298"/>
      <c r="HAM753" s="298"/>
      <c r="HAN753" s="298"/>
      <c r="HAO753" s="298"/>
      <c r="HAP753" s="298"/>
      <c r="HAQ753" s="298"/>
      <c r="HAR753" s="298"/>
      <c r="HAS753" s="298"/>
      <c r="HAT753" s="298"/>
      <c r="HAU753" s="298"/>
      <c r="HAV753" s="298"/>
      <c r="HAW753" s="298"/>
      <c r="HAX753" s="298"/>
      <c r="HAY753" s="298"/>
      <c r="HAZ753" s="298"/>
      <c r="HBA753" s="298"/>
      <c r="HBB753" s="298"/>
      <c r="HBC753" s="298"/>
      <c r="HBD753" s="298"/>
      <c r="HBE753" s="298"/>
      <c r="HBF753" s="298"/>
      <c r="HBG753" s="298"/>
      <c r="HBH753" s="298"/>
      <c r="HBI753" s="298"/>
      <c r="HBJ753" s="298"/>
      <c r="HBK753" s="298"/>
      <c r="HBL753" s="298"/>
      <c r="HBM753" s="298"/>
      <c r="HBN753" s="298"/>
      <c r="HBO753" s="298"/>
      <c r="HBP753" s="298"/>
      <c r="HBQ753" s="298"/>
      <c r="HBR753" s="298"/>
      <c r="HBS753" s="298"/>
      <c r="HBT753" s="298"/>
      <c r="HBU753" s="298"/>
      <c r="HBV753" s="298"/>
      <c r="HBW753" s="298"/>
      <c r="HBX753" s="298"/>
      <c r="HBY753" s="298"/>
      <c r="HBZ753" s="298"/>
      <c r="HCA753" s="298"/>
      <c r="HCB753" s="298"/>
      <c r="HCC753" s="298"/>
      <c r="HCD753" s="298"/>
      <c r="HCE753" s="298"/>
      <c r="HCF753" s="298"/>
      <c r="HCG753" s="298"/>
      <c r="HCH753" s="298"/>
      <c r="HCI753" s="298"/>
      <c r="HCJ753" s="298"/>
      <c r="HCK753" s="298"/>
      <c r="HCL753" s="298"/>
      <c r="HCM753" s="298"/>
      <c r="HCN753" s="298"/>
      <c r="HCO753" s="298"/>
      <c r="HCP753" s="298"/>
      <c r="HCQ753" s="298"/>
      <c r="HCR753" s="298"/>
      <c r="HCS753" s="298"/>
      <c r="HCT753" s="298"/>
      <c r="HCU753" s="298"/>
      <c r="HCV753" s="298"/>
      <c r="HCW753" s="298"/>
      <c r="HCX753" s="298"/>
      <c r="HCY753" s="298"/>
      <c r="HCZ753" s="298"/>
      <c r="HDA753" s="298"/>
      <c r="HDB753" s="298"/>
      <c r="HDC753" s="298"/>
      <c r="HDD753" s="298"/>
      <c r="HDE753" s="298"/>
      <c r="HDF753" s="298"/>
      <c r="HDG753" s="298"/>
      <c r="HDH753" s="298"/>
      <c r="HDI753" s="298"/>
      <c r="HDJ753" s="298"/>
      <c r="HDK753" s="298"/>
      <c r="HDL753" s="298"/>
      <c r="HDM753" s="298"/>
      <c r="HDN753" s="298"/>
      <c r="HDO753" s="298"/>
      <c r="HDP753" s="298"/>
      <c r="HDQ753" s="298"/>
      <c r="HDR753" s="298"/>
      <c r="HDS753" s="298"/>
      <c r="HDT753" s="298"/>
      <c r="HDU753" s="298"/>
      <c r="HDV753" s="298"/>
      <c r="HDW753" s="298"/>
      <c r="HDX753" s="298"/>
      <c r="HDY753" s="298"/>
      <c r="HDZ753" s="298"/>
      <c r="HEA753" s="298"/>
      <c r="HEB753" s="298"/>
      <c r="HEC753" s="298"/>
      <c r="HED753" s="298"/>
      <c r="HEE753" s="298"/>
      <c r="HEF753" s="298"/>
      <c r="HEG753" s="298"/>
      <c r="HEH753" s="298"/>
      <c r="HEI753" s="298"/>
      <c r="HEJ753" s="298"/>
      <c r="HEK753" s="298"/>
      <c r="HEL753" s="298"/>
      <c r="HEM753" s="298"/>
      <c r="HEN753" s="298"/>
      <c r="HEO753" s="298"/>
      <c r="HEP753" s="298"/>
      <c r="HEQ753" s="298"/>
      <c r="HER753" s="298"/>
      <c r="HES753" s="298"/>
      <c r="HET753" s="298"/>
      <c r="HEU753" s="298"/>
      <c r="HEV753" s="298"/>
      <c r="HEW753" s="298"/>
      <c r="HEX753" s="298"/>
      <c r="HEY753" s="298"/>
      <c r="HEZ753" s="298"/>
      <c r="HFA753" s="298"/>
      <c r="HFB753" s="298"/>
      <c r="HFC753" s="298"/>
      <c r="HFD753" s="298"/>
      <c r="HFE753" s="298"/>
      <c r="HFF753" s="298"/>
      <c r="HFG753" s="298"/>
      <c r="HFH753" s="298"/>
      <c r="HFI753" s="298"/>
      <c r="HFJ753" s="298"/>
      <c r="HFK753" s="298"/>
      <c r="HFL753" s="298"/>
      <c r="HFM753" s="298"/>
      <c r="HFN753" s="298"/>
      <c r="HFO753" s="298"/>
      <c r="HFP753" s="298"/>
      <c r="HFQ753" s="298"/>
      <c r="HFR753" s="298"/>
      <c r="HFS753" s="298"/>
      <c r="HFT753" s="298"/>
      <c r="HFU753" s="298"/>
      <c r="HFV753" s="298"/>
      <c r="HFW753" s="298"/>
      <c r="HFX753" s="298"/>
      <c r="HFY753" s="298"/>
      <c r="HFZ753" s="298"/>
      <c r="HGA753" s="298"/>
      <c r="HGB753" s="298"/>
      <c r="HGC753" s="298"/>
      <c r="HGD753" s="298"/>
      <c r="HGE753" s="298"/>
      <c r="HGF753" s="298"/>
      <c r="HGG753" s="298"/>
      <c r="HGH753" s="298"/>
      <c r="HGI753" s="298"/>
      <c r="HGJ753" s="298"/>
      <c r="HGK753" s="298"/>
      <c r="HGL753" s="298"/>
      <c r="HGM753" s="298"/>
      <c r="HGN753" s="298"/>
      <c r="HGO753" s="298"/>
      <c r="HGP753" s="298"/>
      <c r="HGQ753" s="298"/>
      <c r="HGR753" s="298"/>
      <c r="HGS753" s="298"/>
      <c r="HGT753" s="298"/>
      <c r="HGU753" s="298"/>
      <c r="HGV753" s="298"/>
      <c r="HGW753" s="298"/>
      <c r="HGX753" s="298"/>
      <c r="HGY753" s="298"/>
      <c r="HGZ753" s="298"/>
      <c r="HHA753" s="298"/>
      <c r="HHB753" s="298"/>
      <c r="HHC753" s="298"/>
      <c r="HHD753" s="298"/>
      <c r="HHE753" s="298"/>
      <c r="HHF753" s="298"/>
      <c r="HHG753" s="298"/>
      <c r="HHH753" s="298"/>
      <c r="HHI753" s="298"/>
      <c r="HHJ753" s="298"/>
      <c r="HHK753" s="298"/>
      <c r="HHL753" s="298"/>
      <c r="HHM753" s="298"/>
      <c r="HHN753" s="298"/>
      <c r="HHO753" s="298"/>
      <c r="HHP753" s="298"/>
      <c r="HHQ753" s="298"/>
      <c r="HHR753" s="298"/>
      <c r="HHS753" s="298"/>
      <c r="HHT753" s="298"/>
      <c r="HHU753" s="298"/>
      <c r="HHV753" s="298"/>
      <c r="HHW753" s="298"/>
      <c r="HHX753" s="298"/>
      <c r="HHY753" s="298"/>
      <c r="HHZ753" s="298"/>
      <c r="HIA753" s="298"/>
      <c r="HIB753" s="298"/>
      <c r="HIC753" s="298"/>
      <c r="HID753" s="298"/>
      <c r="HIE753" s="298"/>
      <c r="HIF753" s="298"/>
      <c r="HIG753" s="298"/>
      <c r="HIH753" s="298"/>
      <c r="HII753" s="298"/>
      <c r="HIJ753" s="298"/>
      <c r="HIK753" s="298"/>
      <c r="HIL753" s="298"/>
      <c r="HIM753" s="298"/>
      <c r="HIN753" s="298"/>
      <c r="HIO753" s="298"/>
      <c r="HIP753" s="298"/>
      <c r="HIQ753" s="298"/>
      <c r="HIR753" s="298"/>
      <c r="HIS753" s="298"/>
      <c r="HIT753" s="298"/>
      <c r="HIU753" s="298"/>
      <c r="HIV753" s="298"/>
      <c r="HIW753" s="298"/>
      <c r="HIX753" s="298"/>
      <c r="HIY753" s="298"/>
      <c r="HIZ753" s="298"/>
      <c r="HJA753" s="298"/>
      <c r="HJB753" s="298"/>
      <c r="HJC753" s="298"/>
      <c r="HJD753" s="298"/>
      <c r="HJE753" s="298"/>
      <c r="HJF753" s="298"/>
      <c r="HJG753" s="298"/>
      <c r="HJH753" s="298"/>
      <c r="HJI753" s="298"/>
      <c r="HJJ753" s="298"/>
      <c r="HJK753" s="298"/>
      <c r="HJL753" s="298"/>
      <c r="HJM753" s="298"/>
      <c r="HJN753" s="298"/>
      <c r="HJO753" s="298"/>
      <c r="HJP753" s="298"/>
      <c r="HJQ753" s="298"/>
      <c r="HJR753" s="298"/>
      <c r="HJS753" s="298"/>
      <c r="HJT753" s="298"/>
      <c r="HJU753" s="298"/>
      <c r="HJV753" s="298"/>
      <c r="HJW753" s="298"/>
      <c r="HJX753" s="298"/>
      <c r="HJY753" s="298"/>
      <c r="HJZ753" s="298"/>
      <c r="HKA753" s="298"/>
      <c r="HKB753" s="298"/>
      <c r="HKC753" s="298"/>
      <c r="HKD753" s="298"/>
      <c r="HKE753" s="298"/>
      <c r="HKF753" s="298"/>
      <c r="HKG753" s="298"/>
      <c r="HKH753" s="298"/>
      <c r="HKI753" s="298"/>
      <c r="HKJ753" s="298"/>
      <c r="HKK753" s="298"/>
      <c r="HKL753" s="298"/>
      <c r="HKM753" s="298"/>
      <c r="HKN753" s="298"/>
      <c r="HKO753" s="298"/>
      <c r="HKP753" s="298"/>
      <c r="HKQ753" s="298"/>
      <c r="HKR753" s="298"/>
      <c r="HKS753" s="298"/>
      <c r="HKT753" s="298"/>
      <c r="HKU753" s="298"/>
      <c r="HKV753" s="298"/>
      <c r="HKW753" s="298"/>
      <c r="HKX753" s="298"/>
      <c r="HKY753" s="298"/>
      <c r="HKZ753" s="298"/>
      <c r="HLA753" s="298"/>
      <c r="HLB753" s="298"/>
      <c r="HLC753" s="298"/>
      <c r="HLD753" s="298"/>
      <c r="HLE753" s="298"/>
      <c r="HLF753" s="298"/>
      <c r="HLG753" s="298"/>
      <c r="HLH753" s="298"/>
      <c r="HLI753" s="298"/>
      <c r="HLJ753" s="298"/>
      <c r="HLK753" s="298"/>
      <c r="HLL753" s="298"/>
      <c r="HLM753" s="298"/>
      <c r="HLN753" s="298"/>
      <c r="HLO753" s="298"/>
      <c r="HLP753" s="298"/>
      <c r="HLQ753" s="298"/>
      <c r="HLR753" s="298"/>
      <c r="HLS753" s="298"/>
      <c r="HLT753" s="298"/>
      <c r="HLU753" s="298"/>
      <c r="HLV753" s="298"/>
      <c r="HLW753" s="298"/>
      <c r="HLX753" s="298"/>
      <c r="HLY753" s="298"/>
      <c r="HLZ753" s="298"/>
      <c r="HMA753" s="298"/>
      <c r="HMB753" s="298"/>
      <c r="HMC753" s="298"/>
      <c r="HMD753" s="298"/>
      <c r="HME753" s="298"/>
      <c r="HMF753" s="298"/>
      <c r="HMG753" s="298"/>
      <c r="HMH753" s="298"/>
      <c r="HMI753" s="298"/>
      <c r="HMJ753" s="298"/>
      <c r="HMK753" s="298"/>
      <c r="HML753" s="298"/>
      <c r="HMM753" s="298"/>
      <c r="HMN753" s="298"/>
      <c r="HMO753" s="298"/>
      <c r="HMP753" s="298"/>
      <c r="HMQ753" s="298"/>
      <c r="HMR753" s="298"/>
      <c r="HMS753" s="298"/>
      <c r="HMT753" s="298"/>
      <c r="HMU753" s="298"/>
      <c r="HMV753" s="298"/>
      <c r="HMW753" s="298"/>
      <c r="HMX753" s="298"/>
      <c r="HMY753" s="298"/>
      <c r="HMZ753" s="298"/>
      <c r="HNA753" s="298"/>
      <c r="HNB753" s="298"/>
      <c r="HNC753" s="298"/>
      <c r="HND753" s="298"/>
      <c r="HNE753" s="298"/>
      <c r="HNF753" s="298"/>
      <c r="HNG753" s="298"/>
      <c r="HNH753" s="298"/>
      <c r="HNI753" s="298"/>
      <c r="HNJ753" s="298"/>
      <c r="HNK753" s="298"/>
      <c r="HNL753" s="298"/>
      <c r="HNM753" s="298"/>
      <c r="HNN753" s="298"/>
      <c r="HNO753" s="298"/>
      <c r="HNP753" s="298"/>
      <c r="HNQ753" s="298"/>
      <c r="HNR753" s="298"/>
      <c r="HNS753" s="298"/>
      <c r="HNT753" s="298"/>
      <c r="HNU753" s="298"/>
      <c r="HNV753" s="298"/>
      <c r="HNW753" s="298"/>
      <c r="HNX753" s="298"/>
      <c r="HNY753" s="298"/>
      <c r="HNZ753" s="298"/>
      <c r="HOA753" s="298"/>
      <c r="HOB753" s="298"/>
      <c r="HOC753" s="298"/>
      <c r="HOD753" s="298"/>
      <c r="HOE753" s="298"/>
      <c r="HOF753" s="298"/>
      <c r="HOG753" s="298"/>
      <c r="HOH753" s="298"/>
      <c r="HOI753" s="298"/>
      <c r="HOJ753" s="298"/>
      <c r="HOK753" s="298"/>
      <c r="HOL753" s="298"/>
      <c r="HOM753" s="298"/>
      <c r="HON753" s="298"/>
      <c r="HOO753" s="298"/>
      <c r="HOP753" s="298"/>
      <c r="HOQ753" s="298"/>
      <c r="HOR753" s="298"/>
      <c r="HOS753" s="298"/>
      <c r="HOT753" s="298"/>
      <c r="HOU753" s="298"/>
      <c r="HOV753" s="298"/>
      <c r="HOW753" s="298"/>
      <c r="HOX753" s="298"/>
      <c r="HOY753" s="298"/>
      <c r="HOZ753" s="298"/>
      <c r="HPA753" s="298"/>
      <c r="HPB753" s="298"/>
      <c r="HPC753" s="298"/>
      <c r="HPD753" s="298"/>
      <c r="HPE753" s="298"/>
      <c r="HPF753" s="298"/>
      <c r="HPG753" s="298"/>
      <c r="HPH753" s="298"/>
      <c r="HPI753" s="298"/>
      <c r="HPJ753" s="298"/>
      <c r="HPK753" s="298"/>
      <c r="HPL753" s="298"/>
      <c r="HPM753" s="298"/>
      <c r="HPN753" s="298"/>
      <c r="HPO753" s="298"/>
      <c r="HPP753" s="298"/>
      <c r="HPQ753" s="298"/>
      <c r="HPR753" s="298"/>
      <c r="HPS753" s="298"/>
      <c r="HPT753" s="298"/>
      <c r="HPU753" s="298"/>
      <c r="HPV753" s="298"/>
      <c r="HPW753" s="298"/>
      <c r="HPX753" s="298"/>
      <c r="HPY753" s="298"/>
      <c r="HPZ753" s="298"/>
      <c r="HQA753" s="298"/>
      <c r="HQB753" s="298"/>
      <c r="HQC753" s="298"/>
      <c r="HQD753" s="298"/>
      <c r="HQE753" s="298"/>
      <c r="HQF753" s="298"/>
      <c r="HQG753" s="298"/>
      <c r="HQH753" s="298"/>
      <c r="HQI753" s="298"/>
      <c r="HQJ753" s="298"/>
      <c r="HQK753" s="298"/>
      <c r="HQL753" s="298"/>
      <c r="HQM753" s="298"/>
      <c r="HQN753" s="298"/>
      <c r="HQO753" s="298"/>
      <c r="HQP753" s="298"/>
      <c r="HQQ753" s="298"/>
      <c r="HQR753" s="298"/>
      <c r="HQS753" s="298"/>
      <c r="HQT753" s="298"/>
      <c r="HQU753" s="298"/>
      <c r="HQV753" s="298"/>
      <c r="HQW753" s="298"/>
      <c r="HQX753" s="298"/>
      <c r="HQY753" s="298"/>
      <c r="HQZ753" s="298"/>
      <c r="HRA753" s="298"/>
      <c r="HRB753" s="298"/>
      <c r="HRC753" s="298"/>
      <c r="HRD753" s="298"/>
      <c r="HRE753" s="298"/>
      <c r="HRF753" s="298"/>
      <c r="HRG753" s="298"/>
      <c r="HRH753" s="298"/>
      <c r="HRI753" s="298"/>
      <c r="HRJ753" s="298"/>
      <c r="HRK753" s="298"/>
      <c r="HRL753" s="298"/>
      <c r="HRM753" s="298"/>
      <c r="HRN753" s="298"/>
      <c r="HRO753" s="298"/>
      <c r="HRP753" s="298"/>
      <c r="HRQ753" s="298"/>
      <c r="HRR753" s="298"/>
      <c r="HRS753" s="298"/>
      <c r="HRT753" s="298"/>
      <c r="HRU753" s="298"/>
      <c r="HRV753" s="298"/>
      <c r="HRW753" s="298"/>
      <c r="HRX753" s="298"/>
      <c r="HRY753" s="298"/>
      <c r="HRZ753" s="298"/>
      <c r="HSA753" s="298"/>
      <c r="HSB753" s="298"/>
      <c r="HSC753" s="298"/>
      <c r="HSD753" s="298"/>
      <c r="HSE753" s="298"/>
      <c r="HSF753" s="298"/>
      <c r="HSG753" s="298"/>
      <c r="HSH753" s="298"/>
      <c r="HSI753" s="298"/>
      <c r="HSJ753" s="298"/>
      <c r="HSK753" s="298"/>
      <c r="HSL753" s="298"/>
      <c r="HSM753" s="298"/>
      <c r="HSN753" s="298"/>
      <c r="HSO753" s="298"/>
      <c r="HSP753" s="298"/>
      <c r="HSQ753" s="298"/>
      <c r="HSR753" s="298"/>
      <c r="HSS753" s="298"/>
      <c r="HST753" s="298"/>
      <c r="HSU753" s="298"/>
      <c r="HSV753" s="298"/>
      <c r="HSW753" s="298"/>
      <c r="HSX753" s="298"/>
      <c r="HSY753" s="298"/>
      <c r="HSZ753" s="298"/>
      <c r="HTA753" s="298"/>
      <c r="HTB753" s="298"/>
      <c r="HTC753" s="298"/>
      <c r="HTD753" s="298"/>
      <c r="HTE753" s="298"/>
      <c r="HTF753" s="298"/>
      <c r="HTG753" s="298"/>
      <c r="HTH753" s="298"/>
      <c r="HTI753" s="298"/>
      <c r="HTJ753" s="298"/>
      <c r="HTK753" s="298"/>
      <c r="HTL753" s="298"/>
      <c r="HTM753" s="298"/>
      <c r="HTN753" s="298"/>
      <c r="HTO753" s="298"/>
      <c r="HTP753" s="298"/>
      <c r="HTQ753" s="298"/>
      <c r="HTR753" s="298"/>
      <c r="HTS753" s="298"/>
      <c r="HTT753" s="298"/>
      <c r="HTU753" s="298"/>
      <c r="HTV753" s="298"/>
      <c r="HTW753" s="298"/>
      <c r="HTX753" s="298"/>
      <c r="HTY753" s="298"/>
      <c r="HTZ753" s="298"/>
      <c r="HUA753" s="298"/>
      <c r="HUB753" s="298"/>
      <c r="HUC753" s="298"/>
      <c r="HUD753" s="298"/>
      <c r="HUE753" s="298"/>
      <c r="HUF753" s="298"/>
      <c r="HUG753" s="298"/>
      <c r="HUH753" s="298"/>
      <c r="HUI753" s="298"/>
      <c r="HUJ753" s="298"/>
      <c r="HUK753" s="298"/>
      <c r="HUL753" s="298"/>
      <c r="HUM753" s="298"/>
      <c r="HUN753" s="298"/>
      <c r="HUO753" s="298"/>
      <c r="HUP753" s="298"/>
      <c r="HUQ753" s="298"/>
      <c r="HUR753" s="298"/>
      <c r="HUS753" s="298"/>
      <c r="HUT753" s="298"/>
      <c r="HUU753" s="298"/>
      <c r="HUV753" s="298"/>
      <c r="HUW753" s="298"/>
      <c r="HUX753" s="298"/>
      <c r="HUY753" s="298"/>
      <c r="HUZ753" s="298"/>
      <c r="HVA753" s="298"/>
      <c r="HVB753" s="298"/>
      <c r="HVC753" s="298"/>
      <c r="HVD753" s="298"/>
      <c r="HVE753" s="298"/>
      <c r="HVF753" s="298"/>
      <c r="HVG753" s="298"/>
      <c r="HVH753" s="298"/>
      <c r="HVI753" s="298"/>
      <c r="HVJ753" s="298"/>
      <c r="HVK753" s="298"/>
      <c r="HVL753" s="298"/>
      <c r="HVM753" s="298"/>
      <c r="HVN753" s="298"/>
      <c r="HVO753" s="298"/>
      <c r="HVP753" s="298"/>
      <c r="HVQ753" s="298"/>
      <c r="HVR753" s="298"/>
      <c r="HVS753" s="298"/>
      <c r="HVT753" s="298"/>
      <c r="HVU753" s="298"/>
      <c r="HVV753" s="298"/>
      <c r="HVW753" s="298"/>
      <c r="HVX753" s="298"/>
      <c r="HVY753" s="298"/>
      <c r="HVZ753" s="298"/>
      <c r="HWA753" s="298"/>
      <c r="HWB753" s="298"/>
      <c r="HWC753" s="298"/>
      <c r="HWD753" s="298"/>
      <c r="HWE753" s="298"/>
      <c r="HWF753" s="298"/>
      <c r="HWG753" s="298"/>
      <c r="HWH753" s="298"/>
      <c r="HWI753" s="298"/>
      <c r="HWJ753" s="298"/>
      <c r="HWK753" s="298"/>
      <c r="HWL753" s="298"/>
      <c r="HWM753" s="298"/>
      <c r="HWN753" s="298"/>
      <c r="HWO753" s="298"/>
      <c r="HWP753" s="298"/>
      <c r="HWQ753" s="298"/>
      <c r="HWR753" s="298"/>
      <c r="HWS753" s="298"/>
      <c r="HWT753" s="298"/>
      <c r="HWU753" s="298"/>
      <c r="HWV753" s="298"/>
      <c r="HWW753" s="298"/>
      <c r="HWX753" s="298"/>
      <c r="HWY753" s="298"/>
      <c r="HWZ753" s="298"/>
      <c r="HXA753" s="298"/>
      <c r="HXB753" s="298"/>
      <c r="HXC753" s="298"/>
      <c r="HXD753" s="298"/>
      <c r="HXE753" s="298"/>
      <c r="HXF753" s="298"/>
      <c r="HXG753" s="298"/>
      <c r="HXH753" s="298"/>
      <c r="HXI753" s="298"/>
      <c r="HXJ753" s="298"/>
      <c r="HXK753" s="298"/>
      <c r="HXL753" s="298"/>
      <c r="HXM753" s="298"/>
      <c r="HXN753" s="298"/>
      <c r="HXO753" s="298"/>
      <c r="HXP753" s="298"/>
      <c r="HXQ753" s="298"/>
      <c r="HXR753" s="298"/>
      <c r="HXS753" s="298"/>
      <c r="HXT753" s="298"/>
      <c r="HXU753" s="298"/>
      <c r="HXV753" s="298"/>
      <c r="HXW753" s="298"/>
      <c r="HXX753" s="298"/>
      <c r="HXY753" s="298"/>
      <c r="HXZ753" s="298"/>
      <c r="HYA753" s="298"/>
      <c r="HYB753" s="298"/>
      <c r="HYC753" s="298"/>
      <c r="HYD753" s="298"/>
      <c r="HYE753" s="298"/>
      <c r="HYF753" s="298"/>
      <c r="HYG753" s="298"/>
      <c r="HYH753" s="298"/>
      <c r="HYI753" s="298"/>
      <c r="HYJ753" s="298"/>
      <c r="HYK753" s="298"/>
      <c r="HYL753" s="298"/>
      <c r="HYM753" s="298"/>
      <c r="HYN753" s="298"/>
      <c r="HYO753" s="298"/>
      <c r="HYP753" s="298"/>
      <c r="HYQ753" s="298"/>
      <c r="HYR753" s="298"/>
      <c r="HYS753" s="298"/>
      <c r="HYT753" s="298"/>
      <c r="HYU753" s="298"/>
      <c r="HYV753" s="298"/>
      <c r="HYW753" s="298"/>
      <c r="HYX753" s="298"/>
      <c r="HYY753" s="298"/>
      <c r="HYZ753" s="298"/>
      <c r="HZA753" s="298"/>
      <c r="HZB753" s="298"/>
      <c r="HZC753" s="298"/>
      <c r="HZD753" s="298"/>
      <c r="HZE753" s="298"/>
      <c r="HZF753" s="298"/>
      <c r="HZG753" s="298"/>
      <c r="HZH753" s="298"/>
      <c r="HZI753" s="298"/>
      <c r="HZJ753" s="298"/>
      <c r="HZK753" s="298"/>
      <c r="HZL753" s="298"/>
      <c r="HZM753" s="298"/>
      <c r="HZN753" s="298"/>
      <c r="HZO753" s="298"/>
      <c r="HZP753" s="298"/>
      <c r="HZQ753" s="298"/>
      <c r="HZR753" s="298"/>
      <c r="HZS753" s="298"/>
      <c r="HZT753" s="298"/>
      <c r="HZU753" s="298"/>
      <c r="HZV753" s="298"/>
      <c r="HZW753" s="298"/>
      <c r="HZX753" s="298"/>
      <c r="HZY753" s="298"/>
      <c r="HZZ753" s="298"/>
      <c r="IAA753" s="298"/>
      <c r="IAB753" s="298"/>
      <c r="IAC753" s="298"/>
      <c r="IAD753" s="298"/>
      <c r="IAE753" s="298"/>
      <c r="IAF753" s="298"/>
      <c r="IAG753" s="298"/>
      <c r="IAH753" s="298"/>
      <c r="IAI753" s="298"/>
      <c r="IAJ753" s="298"/>
      <c r="IAK753" s="298"/>
      <c r="IAL753" s="298"/>
      <c r="IAM753" s="298"/>
      <c r="IAN753" s="298"/>
      <c r="IAO753" s="298"/>
      <c r="IAP753" s="298"/>
      <c r="IAQ753" s="298"/>
      <c r="IAR753" s="298"/>
      <c r="IAS753" s="298"/>
      <c r="IAT753" s="298"/>
      <c r="IAU753" s="298"/>
      <c r="IAV753" s="298"/>
      <c r="IAW753" s="298"/>
      <c r="IAX753" s="298"/>
      <c r="IAY753" s="298"/>
      <c r="IAZ753" s="298"/>
      <c r="IBA753" s="298"/>
      <c r="IBB753" s="298"/>
      <c r="IBC753" s="298"/>
      <c r="IBD753" s="298"/>
      <c r="IBE753" s="298"/>
      <c r="IBF753" s="298"/>
      <c r="IBG753" s="298"/>
      <c r="IBH753" s="298"/>
      <c r="IBI753" s="298"/>
      <c r="IBJ753" s="298"/>
      <c r="IBK753" s="298"/>
      <c r="IBL753" s="298"/>
      <c r="IBM753" s="298"/>
      <c r="IBN753" s="298"/>
      <c r="IBO753" s="298"/>
      <c r="IBP753" s="298"/>
      <c r="IBQ753" s="298"/>
      <c r="IBR753" s="298"/>
      <c r="IBS753" s="298"/>
      <c r="IBT753" s="298"/>
      <c r="IBU753" s="298"/>
      <c r="IBV753" s="298"/>
      <c r="IBW753" s="298"/>
      <c r="IBX753" s="298"/>
      <c r="IBY753" s="298"/>
      <c r="IBZ753" s="298"/>
      <c r="ICA753" s="298"/>
      <c r="ICB753" s="298"/>
      <c r="ICC753" s="298"/>
      <c r="ICD753" s="298"/>
      <c r="ICE753" s="298"/>
      <c r="ICF753" s="298"/>
      <c r="ICG753" s="298"/>
      <c r="ICH753" s="298"/>
      <c r="ICI753" s="298"/>
      <c r="ICJ753" s="298"/>
      <c r="ICK753" s="298"/>
      <c r="ICL753" s="298"/>
      <c r="ICM753" s="298"/>
      <c r="ICN753" s="298"/>
      <c r="ICO753" s="298"/>
      <c r="ICP753" s="298"/>
      <c r="ICQ753" s="298"/>
      <c r="ICR753" s="298"/>
      <c r="ICS753" s="298"/>
      <c r="ICT753" s="298"/>
      <c r="ICU753" s="298"/>
      <c r="ICV753" s="298"/>
      <c r="ICW753" s="298"/>
      <c r="ICX753" s="298"/>
      <c r="ICY753" s="298"/>
      <c r="ICZ753" s="298"/>
      <c r="IDA753" s="298"/>
      <c r="IDB753" s="298"/>
      <c r="IDC753" s="298"/>
      <c r="IDD753" s="298"/>
      <c r="IDE753" s="298"/>
      <c r="IDF753" s="298"/>
      <c r="IDG753" s="298"/>
      <c r="IDH753" s="298"/>
      <c r="IDI753" s="298"/>
      <c r="IDJ753" s="298"/>
      <c r="IDK753" s="298"/>
      <c r="IDL753" s="298"/>
      <c r="IDM753" s="298"/>
      <c r="IDN753" s="298"/>
      <c r="IDO753" s="298"/>
      <c r="IDP753" s="298"/>
      <c r="IDQ753" s="298"/>
      <c r="IDR753" s="298"/>
      <c r="IDS753" s="298"/>
      <c r="IDT753" s="298"/>
      <c r="IDU753" s="298"/>
      <c r="IDV753" s="298"/>
      <c r="IDW753" s="298"/>
      <c r="IDX753" s="298"/>
      <c r="IDY753" s="298"/>
      <c r="IDZ753" s="298"/>
      <c r="IEA753" s="298"/>
      <c r="IEB753" s="298"/>
      <c r="IEC753" s="298"/>
      <c r="IED753" s="298"/>
      <c r="IEE753" s="298"/>
      <c r="IEF753" s="298"/>
      <c r="IEG753" s="298"/>
      <c r="IEH753" s="298"/>
      <c r="IEI753" s="298"/>
      <c r="IEJ753" s="298"/>
      <c r="IEK753" s="298"/>
      <c r="IEL753" s="298"/>
      <c r="IEM753" s="298"/>
      <c r="IEN753" s="298"/>
      <c r="IEO753" s="298"/>
      <c r="IEP753" s="298"/>
      <c r="IEQ753" s="298"/>
      <c r="IER753" s="298"/>
      <c r="IES753" s="298"/>
      <c r="IET753" s="298"/>
      <c r="IEU753" s="298"/>
      <c r="IEV753" s="298"/>
      <c r="IEW753" s="298"/>
      <c r="IEX753" s="298"/>
      <c r="IEY753" s="298"/>
      <c r="IEZ753" s="298"/>
      <c r="IFA753" s="298"/>
      <c r="IFB753" s="298"/>
      <c r="IFC753" s="298"/>
      <c r="IFD753" s="298"/>
      <c r="IFE753" s="298"/>
      <c r="IFF753" s="298"/>
      <c r="IFG753" s="298"/>
      <c r="IFH753" s="298"/>
      <c r="IFI753" s="298"/>
      <c r="IFJ753" s="298"/>
      <c r="IFK753" s="298"/>
      <c r="IFL753" s="298"/>
      <c r="IFM753" s="298"/>
      <c r="IFN753" s="298"/>
      <c r="IFO753" s="298"/>
      <c r="IFP753" s="298"/>
      <c r="IFQ753" s="298"/>
      <c r="IFR753" s="298"/>
      <c r="IFS753" s="298"/>
      <c r="IFT753" s="298"/>
      <c r="IFU753" s="298"/>
      <c r="IFV753" s="298"/>
      <c r="IFW753" s="298"/>
      <c r="IFX753" s="298"/>
      <c r="IFY753" s="298"/>
      <c r="IFZ753" s="298"/>
      <c r="IGA753" s="298"/>
      <c r="IGB753" s="298"/>
      <c r="IGC753" s="298"/>
      <c r="IGD753" s="298"/>
      <c r="IGE753" s="298"/>
      <c r="IGF753" s="298"/>
      <c r="IGG753" s="298"/>
      <c r="IGH753" s="298"/>
      <c r="IGI753" s="298"/>
      <c r="IGJ753" s="298"/>
      <c r="IGK753" s="298"/>
      <c r="IGL753" s="298"/>
      <c r="IGM753" s="298"/>
      <c r="IGN753" s="298"/>
      <c r="IGO753" s="298"/>
      <c r="IGP753" s="298"/>
      <c r="IGQ753" s="298"/>
      <c r="IGR753" s="298"/>
      <c r="IGS753" s="298"/>
      <c r="IGT753" s="298"/>
      <c r="IGU753" s="298"/>
      <c r="IGV753" s="298"/>
      <c r="IGW753" s="298"/>
      <c r="IGX753" s="298"/>
      <c r="IGY753" s="298"/>
      <c r="IGZ753" s="298"/>
      <c r="IHA753" s="298"/>
      <c r="IHB753" s="298"/>
      <c r="IHC753" s="298"/>
      <c r="IHD753" s="298"/>
      <c r="IHE753" s="298"/>
      <c r="IHF753" s="298"/>
      <c r="IHG753" s="298"/>
      <c r="IHH753" s="298"/>
      <c r="IHI753" s="298"/>
      <c r="IHJ753" s="298"/>
      <c r="IHK753" s="298"/>
      <c r="IHL753" s="298"/>
      <c r="IHM753" s="298"/>
      <c r="IHN753" s="298"/>
      <c r="IHO753" s="298"/>
      <c r="IHP753" s="298"/>
      <c r="IHQ753" s="298"/>
      <c r="IHR753" s="298"/>
      <c r="IHS753" s="298"/>
      <c r="IHT753" s="298"/>
      <c r="IHU753" s="298"/>
      <c r="IHV753" s="298"/>
      <c r="IHW753" s="298"/>
      <c r="IHX753" s="298"/>
      <c r="IHY753" s="298"/>
      <c r="IHZ753" s="298"/>
      <c r="IIA753" s="298"/>
      <c r="IIB753" s="298"/>
      <c r="IIC753" s="298"/>
      <c r="IID753" s="298"/>
      <c r="IIE753" s="298"/>
      <c r="IIF753" s="298"/>
      <c r="IIG753" s="298"/>
      <c r="IIH753" s="298"/>
      <c r="III753" s="298"/>
      <c r="IIJ753" s="298"/>
      <c r="IIK753" s="298"/>
      <c r="IIL753" s="298"/>
      <c r="IIM753" s="298"/>
      <c r="IIN753" s="298"/>
      <c r="IIO753" s="298"/>
      <c r="IIP753" s="298"/>
      <c r="IIQ753" s="298"/>
      <c r="IIR753" s="298"/>
      <c r="IIS753" s="298"/>
      <c r="IIT753" s="298"/>
      <c r="IIU753" s="298"/>
      <c r="IIV753" s="298"/>
      <c r="IIW753" s="298"/>
      <c r="IIX753" s="298"/>
      <c r="IIY753" s="298"/>
      <c r="IIZ753" s="298"/>
      <c r="IJA753" s="298"/>
      <c r="IJB753" s="298"/>
      <c r="IJC753" s="298"/>
      <c r="IJD753" s="298"/>
      <c r="IJE753" s="298"/>
      <c r="IJF753" s="298"/>
      <c r="IJG753" s="298"/>
      <c r="IJH753" s="298"/>
      <c r="IJI753" s="298"/>
      <c r="IJJ753" s="298"/>
      <c r="IJK753" s="298"/>
      <c r="IJL753" s="298"/>
      <c r="IJM753" s="298"/>
      <c r="IJN753" s="298"/>
      <c r="IJO753" s="298"/>
      <c r="IJP753" s="298"/>
      <c r="IJQ753" s="298"/>
      <c r="IJR753" s="298"/>
      <c r="IJS753" s="298"/>
      <c r="IJT753" s="298"/>
      <c r="IJU753" s="298"/>
      <c r="IJV753" s="298"/>
      <c r="IJW753" s="298"/>
      <c r="IJX753" s="298"/>
      <c r="IJY753" s="298"/>
      <c r="IJZ753" s="298"/>
      <c r="IKA753" s="298"/>
      <c r="IKB753" s="298"/>
      <c r="IKC753" s="298"/>
      <c r="IKD753" s="298"/>
      <c r="IKE753" s="298"/>
      <c r="IKF753" s="298"/>
      <c r="IKG753" s="298"/>
      <c r="IKH753" s="298"/>
      <c r="IKI753" s="298"/>
      <c r="IKJ753" s="298"/>
      <c r="IKK753" s="298"/>
      <c r="IKL753" s="298"/>
      <c r="IKM753" s="298"/>
      <c r="IKN753" s="298"/>
      <c r="IKO753" s="298"/>
      <c r="IKP753" s="298"/>
      <c r="IKQ753" s="298"/>
      <c r="IKR753" s="298"/>
      <c r="IKS753" s="298"/>
      <c r="IKT753" s="298"/>
      <c r="IKU753" s="298"/>
      <c r="IKV753" s="298"/>
      <c r="IKW753" s="298"/>
      <c r="IKX753" s="298"/>
      <c r="IKY753" s="298"/>
      <c r="IKZ753" s="298"/>
      <c r="ILA753" s="298"/>
      <c r="ILB753" s="298"/>
      <c r="ILC753" s="298"/>
      <c r="ILD753" s="298"/>
      <c r="ILE753" s="298"/>
      <c r="ILF753" s="298"/>
      <c r="ILG753" s="298"/>
      <c r="ILH753" s="298"/>
      <c r="ILI753" s="298"/>
      <c r="ILJ753" s="298"/>
      <c r="ILK753" s="298"/>
      <c r="ILL753" s="298"/>
      <c r="ILM753" s="298"/>
      <c r="ILN753" s="298"/>
      <c r="ILO753" s="298"/>
      <c r="ILP753" s="298"/>
      <c r="ILQ753" s="298"/>
      <c r="ILR753" s="298"/>
      <c r="ILS753" s="298"/>
      <c r="ILT753" s="298"/>
      <c r="ILU753" s="298"/>
      <c r="ILV753" s="298"/>
      <c r="ILW753" s="298"/>
      <c r="ILX753" s="298"/>
      <c r="ILY753" s="298"/>
      <c r="ILZ753" s="298"/>
      <c r="IMA753" s="298"/>
      <c r="IMB753" s="298"/>
      <c r="IMC753" s="298"/>
      <c r="IMD753" s="298"/>
      <c r="IME753" s="298"/>
      <c r="IMF753" s="298"/>
      <c r="IMG753" s="298"/>
      <c r="IMH753" s="298"/>
      <c r="IMI753" s="298"/>
      <c r="IMJ753" s="298"/>
      <c r="IMK753" s="298"/>
      <c r="IML753" s="298"/>
      <c r="IMM753" s="298"/>
      <c r="IMN753" s="298"/>
      <c r="IMO753" s="298"/>
      <c r="IMP753" s="298"/>
      <c r="IMQ753" s="298"/>
      <c r="IMR753" s="298"/>
      <c r="IMS753" s="298"/>
      <c r="IMT753" s="298"/>
      <c r="IMU753" s="298"/>
      <c r="IMV753" s="298"/>
      <c r="IMW753" s="298"/>
      <c r="IMX753" s="298"/>
      <c r="IMY753" s="298"/>
      <c r="IMZ753" s="298"/>
      <c r="INA753" s="298"/>
      <c r="INB753" s="298"/>
      <c r="INC753" s="298"/>
      <c r="IND753" s="298"/>
      <c r="INE753" s="298"/>
      <c r="INF753" s="298"/>
      <c r="ING753" s="298"/>
      <c r="INH753" s="298"/>
      <c r="INI753" s="298"/>
      <c r="INJ753" s="298"/>
      <c r="INK753" s="298"/>
      <c r="INL753" s="298"/>
      <c r="INM753" s="298"/>
      <c r="INN753" s="298"/>
      <c r="INO753" s="298"/>
      <c r="INP753" s="298"/>
      <c r="INQ753" s="298"/>
      <c r="INR753" s="298"/>
      <c r="INS753" s="298"/>
      <c r="INT753" s="298"/>
      <c r="INU753" s="298"/>
      <c r="INV753" s="298"/>
      <c r="INW753" s="298"/>
      <c r="INX753" s="298"/>
      <c r="INY753" s="298"/>
      <c r="INZ753" s="298"/>
      <c r="IOA753" s="298"/>
      <c r="IOB753" s="298"/>
      <c r="IOC753" s="298"/>
      <c r="IOD753" s="298"/>
      <c r="IOE753" s="298"/>
      <c r="IOF753" s="298"/>
      <c r="IOG753" s="298"/>
      <c r="IOH753" s="298"/>
      <c r="IOI753" s="298"/>
      <c r="IOJ753" s="298"/>
      <c r="IOK753" s="298"/>
      <c r="IOL753" s="298"/>
      <c r="IOM753" s="298"/>
      <c r="ION753" s="298"/>
      <c r="IOO753" s="298"/>
      <c r="IOP753" s="298"/>
      <c r="IOQ753" s="298"/>
      <c r="IOR753" s="298"/>
      <c r="IOS753" s="298"/>
      <c r="IOT753" s="298"/>
      <c r="IOU753" s="298"/>
      <c r="IOV753" s="298"/>
      <c r="IOW753" s="298"/>
      <c r="IOX753" s="298"/>
      <c r="IOY753" s="298"/>
      <c r="IOZ753" s="298"/>
      <c r="IPA753" s="298"/>
      <c r="IPB753" s="298"/>
      <c r="IPC753" s="298"/>
      <c r="IPD753" s="298"/>
      <c r="IPE753" s="298"/>
      <c r="IPF753" s="298"/>
      <c r="IPG753" s="298"/>
      <c r="IPH753" s="298"/>
      <c r="IPI753" s="298"/>
      <c r="IPJ753" s="298"/>
      <c r="IPK753" s="298"/>
      <c r="IPL753" s="298"/>
      <c r="IPM753" s="298"/>
      <c r="IPN753" s="298"/>
      <c r="IPO753" s="298"/>
      <c r="IPP753" s="298"/>
      <c r="IPQ753" s="298"/>
      <c r="IPR753" s="298"/>
      <c r="IPS753" s="298"/>
      <c r="IPT753" s="298"/>
      <c r="IPU753" s="298"/>
      <c r="IPV753" s="298"/>
      <c r="IPW753" s="298"/>
      <c r="IPX753" s="298"/>
      <c r="IPY753" s="298"/>
      <c r="IPZ753" s="298"/>
      <c r="IQA753" s="298"/>
      <c r="IQB753" s="298"/>
      <c r="IQC753" s="298"/>
      <c r="IQD753" s="298"/>
      <c r="IQE753" s="298"/>
      <c r="IQF753" s="298"/>
      <c r="IQG753" s="298"/>
      <c r="IQH753" s="298"/>
      <c r="IQI753" s="298"/>
      <c r="IQJ753" s="298"/>
      <c r="IQK753" s="298"/>
      <c r="IQL753" s="298"/>
      <c r="IQM753" s="298"/>
      <c r="IQN753" s="298"/>
      <c r="IQO753" s="298"/>
      <c r="IQP753" s="298"/>
      <c r="IQQ753" s="298"/>
      <c r="IQR753" s="298"/>
      <c r="IQS753" s="298"/>
      <c r="IQT753" s="298"/>
      <c r="IQU753" s="298"/>
      <c r="IQV753" s="298"/>
      <c r="IQW753" s="298"/>
      <c r="IQX753" s="298"/>
      <c r="IQY753" s="298"/>
      <c r="IQZ753" s="298"/>
      <c r="IRA753" s="298"/>
      <c r="IRB753" s="298"/>
      <c r="IRC753" s="298"/>
      <c r="IRD753" s="298"/>
      <c r="IRE753" s="298"/>
      <c r="IRF753" s="298"/>
      <c r="IRG753" s="298"/>
      <c r="IRH753" s="298"/>
      <c r="IRI753" s="298"/>
      <c r="IRJ753" s="298"/>
      <c r="IRK753" s="298"/>
      <c r="IRL753" s="298"/>
      <c r="IRM753" s="298"/>
      <c r="IRN753" s="298"/>
      <c r="IRO753" s="298"/>
      <c r="IRP753" s="298"/>
      <c r="IRQ753" s="298"/>
      <c r="IRR753" s="298"/>
      <c r="IRS753" s="298"/>
      <c r="IRT753" s="298"/>
      <c r="IRU753" s="298"/>
      <c r="IRV753" s="298"/>
      <c r="IRW753" s="298"/>
      <c r="IRX753" s="298"/>
      <c r="IRY753" s="298"/>
      <c r="IRZ753" s="298"/>
      <c r="ISA753" s="298"/>
      <c r="ISB753" s="298"/>
      <c r="ISC753" s="298"/>
      <c r="ISD753" s="298"/>
      <c r="ISE753" s="298"/>
      <c r="ISF753" s="298"/>
      <c r="ISG753" s="298"/>
      <c r="ISH753" s="298"/>
      <c r="ISI753" s="298"/>
      <c r="ISJ753" s="298"/>
      <c r="ISK753" s="298"/>
      <c r="ISL753" s="298"/>
      <c r="ISM753" s="298"/>
      <c r="ISN753" s="298"/>
      <c r="ISO753" s="298"/>
      <c r="ISP753" s="298"/>
      <c r="ISQ753" s="298"/>
      <c r="ISR753" s="298"/>
      <c r="ISS753" s="298"/>
      <c r="IST753" s="298"/>
      <c r="ISU753" s="298"/>
      <c r="ISV753" s="298"/>
      <c r="ISW753" s="298"/>
      <c r="ISX753" s="298"/>
      <c r="ISY753" s="298"/>
      <c r="ISZ753" s="298"/>
      <c r="ITA753" s="298"/>
      <c r="ITB753" s="298"/>
      <c r="ITC753" s="298"/>
      <c r="ITD753" s="298"/>
      <c r="ITE753" s="298"/>
      <c r="ITF753" s="298"/>
      <c r="ITG753" s="298"/>
      <c r="ITH753" s="298"/>
      <c r="ITI753" s="298"/>
      <c r="ITJ753" s="298"/>
      <c r="ITK753" s="298"/>
      <c r="ITL753" s="298"/>
      <c r="ITM753" s="298"/>
      <c r="ITN753" s="298"/>
      <c r="ITO753" s="298"/>
      <c r="ITP753" s="298"/>
      <c r="ITQ753" s="298"/>
      <c r="ITR753" s="298"/>
      <c r="ITS753" s="298"/>
      <c r="ITT753" s="298"/>
      <c r="ITU753" s="298"/>
      <c r="ITV753" s="298"/>
      <c r="ITW753" s="298"/>
      <c r="ITX753" s="298"/>
      <c r="ITY753" s="298"/>
      <c r="ITZ753" s="298"/>
      <c r="IUA753" s="298"/>
      <c r="IUB753" s="298"/>
      <c r="IUC753" s="298"/>
      <c r="IUD753" s="298"/>
      <c r="IUE753" s="298"/>
      <c r="IUF753" s="298"/>
      <c r="IUG753" s="298"/>
      <c r="IUH753" s="298"/>
      <c r="IUI753" s="298"/>
      <c r="IUJ753" s="298"/>
      <c r="IUK753" s="298"/>
      <c r="IUL753" s="298"/>
      <c r="IUM753" s="298"/>
      <c r="IUN753" s="298"/>
      <c r="IUO753" s="298"/>
      <c r="IUP753" s="298"/>
      <c r="IUQ753" s="298"/>
      <c r="IUR753" s="298"/>
      <c r="IUS753" s="298"/>
      <c r="IUT753" s="298"/>
      <c r="IUU753" s="298"/>
      <c r="IUV753" s="298"/>
      <c r="IUW753" s="298"/>
      <c r="IUX753" s="298"/>
      <c r="IUY753" s="298"/>
      <c r="IUZ753" s="298"/>
      <c r="IVA753" s="298"/>
      <c r="IVB753" s="298"/>
      <c r="IVC753" s="298"/>
      <c r="IVD753" s="298"/>
      <c r="IVE753" s="298"/>
      <c r="IVF753" s="298"/>
      <c r="IVG753" s="298"/>
      <c r="IVH753" s="298"/>
      <c r="IVI753" s="298"/>
      <c r="IVJ753" s="298"/>
      <c r="IVK753" s="298"/>
      <c r="IVL753" s="298"/>
      <c r="IVM753" s="298"/>
      <c r="IVN753" s="298"/>
      <c r="IVO753" s="298"/>
      <c r="IVP753" s="298"/>
      <c r="IVQ753" s="298"/>
      <c r="IVR753" s="298"/>
      <c r="IVS753" s="298"/>
      <c r="IVT753" s="298"/>
      <c r="IVU753" s="298"/>
      <c r="IVV753" s="298"/>
      <c r="IVW753" s="298"/>
      <c r="IVX753" s="298"/>
      <c r="IVY753" s="298"/>
      <c r="IVZ753" s="298"/>
      <c r="IWA753" s="298"/>
      <c r="IWB753" s="298"/>
      <c r="IWC753" s="298"/>
      <c r="IWD753" s="298"/>
      <c r="IWE753" s="298"/>
      <c r="IWF753" s="298"/>
      <c r="IWG753" s="298"/>
      <c r="IWH753" s="298"/>
      <c r="IWI753" s="298"/>
      <c r="IWJ753" s="298"/>
      <c r="IWK753" s="298"/>
      <c r="IWL753" s="298"/>
      <c r="IWM753" s="298"/>
      <c r="IWN753" s="298"/>
      <c r="IWO753" s="298"/>
      <c r="IWP753" s="298"/>
      <c r="IWQ753" s="298"/>
      <c r="IWR753" s="298"/>
      <c r="IWS753" s="298"/>
      <c r="IWT753" s="298"/>
      <c r="IWU753" s="298"/>
      <c r="IWV753" s="298"/>
      <c r="IWW753" s="298"/>
      <c r="IWX753" s="298"/>
      <c r="IWY753" s="298"/>
      <c r="IWZ753" s="298"/>
      <c r="IXA753" s="298"/>
      <c r="IXB753" s="298"/>
      <c r="IXC753" s="298"/>
      <c r="IXD753" s="298"/>
      <c r="IXE753" s="298"/>
      <c r="IXF753" s="298"/>
      <c r="IXG753" s="298"/>
      <c r="IXH753" s="298"/>
      <c r="IXI753" s="298"/>
      <c r="IXJ753" s="298"/>
      <c r="IXK753" s="298"/>
      <c r="IXL753" s="298"/>
      <c r="IXM753" s="298"/>
      <c r="IXN753" s="298"/>
      <c r="IXO753" s="298"/>
      <c r="IXP753" s="298"/>
      <c r="IXQ753" s="298"/>
      <c r="IXR753" s="298"/>
      <c r="IXS753" s="298"/>
      <c r="IXT753" s="298"/>
      <c r="IXU753" s="298"/>
      <c r="IXV753" s="298"/>
      <c r="IXW753" s="298"/>
      <c r="IXX753" s="298"/>
      <c r="IXY753" s="298"/>
      <c r="IXZ753" s="298"/>
      <c r="IYA753" s="298"/>
      <c r="IYB753" s="298"/>
      <c r="IYC753" s="298"/>
      <c r="IYD753" s="298"/>
      <c r="IYE753" s="298"/>
      <c r="IYF753" s="298"/>
      <c r="IYG753" s="298"/>
      <c r="IYH753" s="298"/>
      <c r="IYI753" s="298"/>
      <c r="IYJ753" s="298"/>
      <c r="IYK753" s="298"/>
      <c r="IYL753" s="298"/>
      <c r="IYM753" s="298"/>
      <c r="IYN753" s="298"/>
      <c r="IYO753" s="298"/>
      <c r="IYP753" s="298"/>
      <c r="IYQ753" s="298"/>
      <c r="IYR753" s="298"/>
      <c r="IYS753" s="298"/>
      <c r="IYT753" s="298"/>
      <c r="IYU753" s="298"/>
      <c r="IYV753" s="298"/>
      <c r="IYW753" s="298"/>
      <c r="IYX753" s="298"/>
      <c r="IYY753" s="298"/>
      <c r="IYZ753" s="298"/>
      <c r="IZA753" s="298"/>
      <c r="IZB753" s="298"/>
      <c r="IZC753" s="298"/>
      <c r="IZD753" s="298"/>
      <c r="IZE753" s="298"/>
      <c r="IZF753" s="298"/>
      <c r="IZG753" s="298"/>
      <c r="IZH753" s="298"/>
      <c r="IZI753" s="298"/>
      <c r="IZJ753" s="298"/>
      <c r="IZK753" s="298"/>
      <c r="IZL753" s="298"/>
      <c r="IZM753" s="298"/>
      <c r="IZN753" s="298"/>
      <c r="IZO753" s="298"/>
      <c r="IZP753" s="298"/>
      <c r="IZQ753" s="298"/>
      <c r="IZR753" s="298"/>
      <c r="IZS753" s="298"/>
      <c r="IZT753" s="298"/>
      <c r="IZU753" s="298"/>
      <c r="IZV753" s="298"/>
      <c r="IZW753" s="298"/>
      <c r="IZX753" s="298"/>
      <c r="IZY753" s="298"/>
      <c r="IZZ753" s="298"/>
      <c r="JAA753" s="298"/>
      <c r="JAB753" s="298"/>
      <c r="JAC753" s="298"/>
      <c r="JAD753" s="298"/>
      <c r="JAE753" s="298"/>
      <c r="JAF753" s="298"/>
      <c r="JAG753" s="298"/>
      <c r="JAH753" s="298"/>
      <c r="JAI753" s="298"/>
      <c r="JAJ753" s="298"/>
      <c r="JAK753" s="298"/>
      <c r="JAL753" s="298"/>
      <c r="JAM753" s="298"/>
      <c r="JAN753" s="298"/>
      <c r="JAO753" s="298"/>
      <c r="JAP753" s="298"/>
      <c r="JAQ753" s="298"/>
      <c r="JAR753" s="298"/>
      <c r="JAS753" s="298"/>
      <c r="JAT753" s="298"/>
      <c r="JAU753" s="298"/>
      <c r="JAV753" s="298"/>
      <c r="JAW753" s="298"/>
      <c r="JAX753" s="298"/>
      <c r="JAY753" s="298"/>
      <c r="JAZ753" s="298"/>
      <c r="JBA753" s="298"/>
      <c r="JBB753" s="298"/>
      <c r="JBC753" s="298"/>
      <c r="JBD753" s="298"/>
      <c r="JBE753" s="298"/>
      <c r="JBF753" s="298"/>
      <c r="JBG753" s="298"/>
      <c r="JBH753" s="298"/>
      <c r="JBI753" s="298"/>
      <c r="JBJ753" s="298"/>
      <c r="JBK753" s="298"/>
      <c r="JBL753" s="298"/>
      <c r="JBM753" s="298"/>
      <c r="JBN753" s="298"/>
      <c r="JBO753" s="298"/>
      <c r="JBP753" s="298"/>
      <c r="JBQ753" s="298"/>
      <c r="JBR753" s="298"/>
      <c r="JBS753" s="298"/>
      <c r="JBT753" s="298"/>
      <c r="JBU753" s="298"/>
      <c r="JBV753" s="298"/>
      <c r="JBW753" s="298"/>
      <c r="JBX753" s="298"/>
      <c r="JBY753" s="298"/>
      <c r="JBZ753" s="298"/>
      <c r="JCA753" s="298"/>
      <c r="JCB753" s="298"/>
      <c r="JCC753" s="298"/>
      <c r="JCD753" s="298"/>
      <c r="JCE753" s="298"/>
      <c r="JCF753" s="298"/>
      <c r="JCG753" s="298"/>
      <c r="JCH753" s="298"/>
      <c r="JCI753" s="298"/>
      <c r="JCJ753" s="298"/>
      <c r="JCK753" s="298"/>
      <c r="JCL753" s="298"/>
      <c r="JCM753" s="298"/>
      <c r="JCN753" s="298"/>
      <c r="JCO753" s="298"/>
      <c r="JCP753" s="298"/>
      <c r="JCQ753" s="298"/>
      <c r="JCR753" s="298"/>
      <c r="JCS753" s="298"/>
      <c r="JCT753" s="298"/>
      <c r="JCU753" s="298"/>
      <c r="JCV753" s="298"/>
      <c r="JCW753" s="298"/>
      <c r="JCX753" s="298"/>
      <c r="JCY753" s="298"/>
      <c r="JCZ753" s="298"/>
      <c r="JDA753" s="298"/>
      <c r="JDB753" s="298"/>
      <c r="JDC753" s="298"/>
      <c r="JDD753" s="298"/>
      <c r="JDE753" s="298"/>
      <c r="JDF753" s="298"/>
      <c r="JDG753" s="298"/>
      <c r="JDH753" s="298"/>
      <c r="JDI753" s="298"/>
      <c r="JDJ753" s="298"/>
      <c r="JDK753" s="298"/>
      <c r="JDL753" s="298"/>
      <c r="JDM753" s="298"/>
      <c r="JDN753" s="298"/>
      <c r="JDO753" s="298"/>
      <c r="JDP753" s="298"/>
      <c r="JDQ753" s="298"/>
      <c r="JDR753" s="298"/>
      <c r="JDS753" s="298"/>
      <c r="JDT753" s="298"/>
      <c r="JDU753" s="298"/>
      <c r="JDV753" s="298"/>
      <c r="JDW753" s="298"/>
      <c r="JDX753" s="298"/>
      <c r="JDY753" s="298"/>
      <c r="JDZ753" s="298"/>
      <c r="JEA753" s="298"/>
      <c r="JEB753" s="298"/>
      <c r="JEC753" s="298"/>
      <c r="JED753" s="298"/>
      <c r="JEE753" s="298"/>
      <c r="JEF753" s="298"/>
      <c r="JEG753" s="298"/>
      <c r="JEH753" s="298"/>
      <c r="JEI753" s="298"/>
      <c r="JEJ753" s="298"/>
      <c r="JEK753" s="298"/>
      <c r="JEL753" s="298"/>
      <c r="JEM753" s="298"/>
      <c r="JEN753" s="298"/>
      <c r="JEO753" s="298"/>
      <c r="JEP753" s="298"/>
      <c r="JEQ753" s="298"/>
      <c r="JER753" s="298"/>
      <c r="JES753" s="298"/>
      <c r="JET753" s="298"/>
      <c r="JEU753" s="298"/>
      <c r="JEV753" s="298"/>
      <c r="JEW753" s="298"/>
      <c r="JEX753" s="298"/>
      <c r="JEY753" s="298"/>
      <c r="JEZ753" s="298"/>
      <c r="JFA753" s="298"/>
      <c r="JFB753" s="298"/>
      <c r="JFC753" s="298"/>
      <c r="JFD753" s="298"/>
      <c r="JFE753" s="298"/>
      <c r="JFF753" s="298"/>
      <c r="JFG753" s="298"/>
      <c r="JFH753" s="298"/>
      <c r="JFI753" s="298"/>
      <c r="JFJ753" s="298"/>
      <c r="JFK753" s="298"/>
      <c r="JFL753" s="298"/>
      <c r="JFM753" s="298"/>
      <c r="JFN753" s="298"/>
      <c r="JFO753" s="298"/>
      <c r="JFP753" s="298"/>
      <c r="JFQ753" s="298"/>
      <c r="JFR753" s="298"/>
      <c r="JFS753" s="298"/>
      <c r="JFT753" s="298"/>
      <c r="JFU753" s="298"/>
      <c r="JFV753" s="298"/>
      <c r="JFW753" s="298"/>
      <c r="JFX753" s="298"/>
      <c r="JFY753" s="298"/>
      <c r="JFZ753" s="298"/>
      <c r="JGA753" s="298"/>
      <c r="JGB753" s="298"/>
      <c r="JGC753" s="298"/>
      <c r="JGD753" s="298"/>
      <c r="JGE753" s="298"/>
      <c r="JGF753" s="298"/>
      <c r="JGG753" s="298"/>
      <c r="JGH753" s="298"/>
      <c r="JGI753" s="298"/>
      <c r="JGJ753" s="298"/>
      <c r="JGK753" s="298"/>
      <c r="JGL753" s="298"/>
      <c r="JGM753" s="298"/>
      <c r="JGN753" s="298"/>
      <c r="JGO753" s="298"/>
      <c r="JGP753" s="298"/>
      <c r="JGQ753" s="298"/>
      <c r="JGR753" s="298"/>
      <c r="JGS753" s="298"/>
      <c r="JGT753" s="298"/>
      <c r="JGU753" s="298"/>
      <c r="JGV753" s="298"/>
      <c r="JGW753" s="298"/>
      <c r="JGX753" s="298"/>
      <c r="JGY753" s="298"/>
      <c r="JGZ753" s="298"/>
      <c r="JHA753" s="298"/>
      <c r="JHB753" s="298"/>
      <c r="JHC753" s="298"/>
      <c r="JHD753" s="298"/>
      <c r="JHE753" s="298"/>
      <c r="JHF753" s="298"/>
      <c r="JHG753" s="298"/>
      <c r="JHH753" s="298"/>
      <c r="JHI753" s="298"/>
      <c r="JHJ753" s="298"/>
      <c r="JHK753" s="298"/>
      <c r="JHL753" s="298"/>
      <c r="JHM753" s="298"/>
      <c r="JHN753" s="298"/>
      <c r="JHO753" s="298"/>
      <c r="JHP753" s="298"/>
      <c r="JHQ753" s="298"/>
      <c r="JHR753" s="298"/>
      <c r="JHS753" s="298"/>
      <c r="JHT753" s="298"/>
      <c r="JHU753" s="298"/>
      <c r="JHV753" s="298"/>
      <c r="JHW753" s="298"/>
      <c r="JHX753" s="298"/>
      <c r="JHY753" s="298"/>
      <c r="JHZ753" s="298"/>
      <c r="JIA753" s="298"/>
      <c r="JIB753" s="298"/>
      <c r="JIC753" s="298"/>
      <c r="JID753" s="298"/>
      <c r="JIE753" s="298"/>
      <c r="JIF753" s="298"/>
      <c r="JIG753" s="298"/>
      <c r="JIH753" s="298"/>
      <c r="JII753" s="298"/>
      <c r="JIJ753" s="298"/>
      <c r="JIK753" s="298"/>
      <c r="JIL753" s="298"/>
      <c r="JIM753" s="298"/>
      <c r="JIN753" s="298"/>
      <c r="JIO753" s="298"/>
      <c r="JIP753" s="298"/>
      <c r="JIQ753" s="298"/>
      <c r="JIR753" s="298"/>
      <c r="JIS753" s="298"/>
      <c r="JIT753" s="298"/>
      <c r="JIU753" s="298"/>
      <c r="JIV753" s="298"/>
      <c r="JIW753" s="298"/>
      <c r="JIX753" s="298"/>
      <c r="JIY753" s="298"/>
      <c r="JIZ753" s="298"/>
      <c r="JJA753" s="298"/>
      <c r="JJB753" s="298"/>
      <c r="JJC753" s="298"/>
      <c r="JJD753" s="298"/>
      <c r="JJE753" s="298"/>
      <c r="JJF753" s="298"/>
      <c r="JJG753" s="298"/>
      <c r="JJH753" s="298"/>
      <c r="JJI753" s="298"/>
      <c r="JJJ753" s="298"/>
      <c r="JJK753" s="298"/>
      <c r="JJL753" s="298"/>
      <c r="JJM753" s="298"/>
      <c r="JJN753" s="298"/>
      <c r="JJO753" s="298"/>
      <c r="JJP753" s="298"/>
      <c r="JJQ753" s="298"/>
      <c r="JJR753" s="298"/>
      <c r="JJS753" s="298"/>
      <c r="JJT753" s="298"/>
      <c r="JJU753" s="298"/>
      <c r="JJV753" s="298"/>
      <c r="JJW753" s="298"/>
      <c r="JJX753" s="298"/>
      <c r="JJY753" s="298"/>
      <c r="JJZ753" s="298"/>
      <c r="JKA753" s="298"/>
      <c r="JKB753" s="298"/>
      <c r="JKC753" s="298"/>
      <c r="JKD753" s="298"/>
      <c r="JKE753" s="298"/>
      <c r="JKF753" s="298"/>
      <c r="JKG753" s="298"/>
      <c r="JKH753" s="298"/>
      <c r="JKI753" s="298"/>
      <c r="JKJ753" s="298"/>
      <c r="JKK753" s="298"/>
      <c r="JKL753" s="298"/>
      <c r="JKM753" s="298"/>
      <c r="JKN753" s="298"/>
      <c r="JKO753" s="298"/>
      <c r="JKP753" s="298"/>
      <c r="JKQ753" s="298"/>
      <c r="JKR753" s="298"/>
      <c r="JKS753" s="298"/>
      <c r="JKT753" s="298"/>
      <c r="JKU753" s="298"/>
      <c r="JKV753" s="298"/>
      <c r="JKW753" s="298"/>
      <c r="JKX753" s="298"/>
      <c r="JKY753" s="298"/>
      <c r="JKZ753" s="298"/>
      <c r="JLA753" s="298"/>
      <c r="JLB753" s="298"/>
      <c r="JLC753" s="298"/>
      <c r="JLD753" s="298"/>
      <c r="JLE753" s="298"/>
      <c r="JLF753" s="298"/>
      <c r="JLG753" s="298"/>
      <c r="JLH753" s="298"/>
      <c r="JLI753" s="298"/>
      <c r="JLJ753" s="298"/>
      <c r="JLK753" s="298"/>
      <c r="JLL753" s="298"/>
      <c r="JLM753" s="298"/>
      <c r="JLN753" s="298"/>
      <c r="JLO753" s="298"/>
      <c r="JLP753" s="298"/>
      <c r="JLQ753" s="298"/>
      <c r="JLR753" s="298"/>
      <c r="JLS753" s="298"/>
      <c r="JLT753" s="298"/>
      <c r="JLU753" s="298"/>
      <c r="JLV753" s="298"/>
      <c r="JLW753" s="298"/>
      <c r="JLX753" s="298"/>
      <c r="JLY753" s="298"/>
      <c r="JLZ753" s="298"/>
      <c r="JMA753" s="298"/>
      <c r="JMB753" s="298"/>
      <c r="JMC753" s="298"/>
      <c r="JMD753" s="298"/>
      <c r="JME753" s="298"/>
      <c r="JMF753" s="298"/>
      <c r="JMG753" s="298"/>
      <c r="JMH753" s="298"/>
      <c r="JMI753" s="298"/>
      <c r="JMJ753" s="298"/>
      <c r="JMK753" s="298"/>
      <c r="JML753" s="298"/>
      <c r="JMM753" s="298"/>
      <c r="JMN753" s="298"/>
      <c r="JMO753" s="298"/>
      <c r="JMP753" s="298"/>
      <c r="JMQ753" s="298"/>
      <c r="JMR753" s="298"/>
      <c r="JMS753" s="298"/>
      <c r="JMT753" s="298"/>
      <c r="JMU753" s="298"/>
      <c r="JMV753" s="298"/>
      <c r="JMW753" s="298"/>
      <c r="JMX753" s="298"/>
      <c r="JMY753" s="298"/>
      <c r="JMZ753" s="298"/>
      <c r="JNA753" s="298"/>
      <c r="JNB753" s="298"/>
      <c r="JNC753" s="298"/>
      <c r="JND753" s="298"/>
      <c r="JNE753" s="298"/>
      <c r="JNF753" s="298"/>
      <c r="JNG753" s="298"/>
      <c r="JNH753" s="298"/>
      <c r="JNI753" s="298"/>
      <c r="JNJ753" s="298"/>
      <c r="JNK753" s="298"/>
      <c r="JNL753" s="298"/>
      <c r="JNM753" s="298"/>
      <c r="JNN753" s="298"/>
      <c r="JNO753" s="298"/>
      <c r="JNP753" s="298"/>
      <c r="JNQ753" s="298"/>
      <c r="JNR753" s="298"/>
      <c r="JNS753" s="298"/>
      <c r="JNT753" s="298"/>
      <c r="JNU753" s="298"/>
      <c r="JNV753" s="298"/>
      <c r="JNW753" s="298"/>
      <c r="JNX753" s="298"/>
      <c r="JNY753" s="298"/>
      <c r="JNZ753" s="298"/>
      <c r="JOA753" s="298"/>
      <c r="JOB753" s="298"/>
      <c r="JOC753" s="298"/>
      <c r="JOD753" s="298"/>
      <c r="JOE753" s="298"/>
      <c r="JOF753" s="298"/>
      <c r="JOG753" s="298"/>
      <c r="JOH753" s="298"/>
      <c r="JOI753" s="298"/>
      <c r="JOJ753" s="298"/>
      <c r="JOK753" s="298"/>
      <c r="JOL753" s="298"/>
      <c r="JOM753" s="298"/>
      <c r="JON753" s="298"/>
      <c r="JOO753" s="298"/>
      <c r="JOP753" s="298"/>
      <c r="JOQ753" s="298"/>
      <c r="JOR753" s="298"/>
      <c r="JOS753" s="298"/>
      <c r="JOT753" s="298"/>
      <c r="JOU753" s="298"/>
      <c r="JOV753" s="298"/>
      <c r="JOW753" s="298"/>
      <c r="JOX753" s="298"/>
      <c r="JOY753" s="298"/>
      <c r="JOZ753" s="298"/>
      <c r="JPA753" s="298"/>
      <c r="JPB753" s="298"/>
      <c r="JPC753" s="298"/>
      <c r="JPD753" s="298"/>
      <c r="JPE753" s="298"/>
      <c r="JPF753" s="298"/>
      <c r="JPG753" s="298"/>
      <c r="JPH753" s="298"/>
      <c r="JPI753" s="298"/>
      <c r="JPJ753" s="298"/>
      <c r="JPK753" s="298"/>
      <c r="JPL753" s="298"/>
      <c r="JPM753" s="298"/>
      <c r="JPN753" s="298"/>
      <c r="JPO753" s="298"/>
      <c r="JPP753" s="298"/>
      <c r="JPQ753" s="298"/>
      <c r="JPR753" s="298"/>
      <c r="JPS753" s="298"/>
      <c r="JPT753" s="298"/>
      <c r="JPU753" s="298"/>
      <c r="JPV753" s="298"/>
      <c r="JPW753" s="298"/>
      <c r="JPX753" s="298"/>
      <c r="JPY753" s="298"/>
      <c r="JPZ753" s="298"/>
      <c r="JQA753" s="298"/>
      <c r="JQB753" s="298"/>
      <c r="JQC753" s="298"/>
      <c r="JQD753" s="298"/>
      <c r="JQE753" s="298"/>
      <c r="JQF753" s="298"/>
      <c r="JQG753" s="298"/>
      <c r="JQH753" s="298"/>
      <c r="JQI753" s="298"/>
      <c r="JQJ753" s="298"/>
      <c r="JQK753" s="298"/>
      <c r="JQL753" s="298"/>
      <c r="JQM753" s="298"/>
      <c r="JQN753" s="298"/>
      <c r="JQO753" s="298"/>
      <c r="JQP753" s="298"/>
      <c r="JQQ753" s="298"/>
      <c r="JQR753" s="298"/>
      <c r="JQS753" s="298"/>
      <c r="JQT753" s="298"/>
      <c r="JQU753" s="298"/>
      <c r="JQV753" s="298"/>
      <c r="JQW753" s="298"/>
      <c r="JQX753" s="298"/>
      <c r="JQY753" s="298"/>
      <c r="JQZ753" s="298"/>
      <c r="JRA753" s="298"/>
      <c r="JRB753" s="298"/>
      <c r="JRC753" s="298"/>
      <c r="JRD753" s="298"/>
      <c r="JRE753" s="298"/>
      <c r="JRF753" s="298"/>
      <c r="JRG753" s="298"/>
      <c r="JRH753" s="298"/>
      <c r="JRI753" s="298"/>
      <c r="JRJ753" s="298"/>
      <c r="JRK753" s="298"/>
      <c r="JRL753" s="298"/>
      <c r="JRM753" s="298"/>
      <c r="JRN753" s="298"/>
      <c r="JRO753" s="298"/>
      <c r="JRP753" s="298"/>
      <c r="JRQ753" s="298"/>
      <c r="JRR753" s="298"/>
      <c r="JRS753" s="298"/>
      <c r="JRT753" s="298"/>
      <c r="JRU753" s="298"/>
      <c r="JRV753" s="298"/>
      <c r="JRW753" s="298"/>
      <c r="JRX753" s="298"/>
      <c r="JRY753" s="298"/>
      <c r="JRZ753" s="298"/>
      <c r="JSA753" s="298"/>
      <c r="JSB753" s="298"/>
      <c r="JSC753" s="298"/>
      <c r="JSD753" s="298"/>
      <c r="JSE753" s="298"/>
      <c r="JSF753" s="298"/>
      <c r="JSG753" s="298"/>
      <c r="JSH753" s="298"/>
      <c r="JSI753" s="298"/>
      <c r="JSJ753" s="298"/>
      <c r="JSK753" s="298"/>
      <c r="JSL753" s="298"/>
      <c r="JSM753" s="298"/>
      <c r="JSN753" s="298"/>
      <c r="JSO753" s="298"/>
      <c r="JSP753" s="298"/>
      <c r="JSQ753" s="298"/>
      <c r="JSR753" s="298"/>
      <c r="JSS753" s="298"/>
      <c r="JST753" s="298"/>
      <c r="JSU753" s="298"/>
      <c r="JSV753" s="298"/>
      <c r="JSW753" s="298"/>
      <c r="JSX753" s="298"/>
      <c r="JSY753" s="298"/>
      <c r="JSZ753" s="298"/>
      <c r="JTA753" s="298"/>
      <c r="JTB753" s="298"/>
      <c r="JTC753" s="298"/>
      <c r="JTD753" s="298"/>
      <c r="JTE753" s="298"/>
      <c r="JTF753" s="298"/>
      <c r="JTG753" s="298"/>
      <c r="JTH753" s="298"/>
      <c r="JTI753" s="298"/>
      <c r="JTJ753" s="298"/>
      <c r="JTK753" s="298"/>
      <c r="JTL753" s="298"/>
      <c r="JTM753" s="298"/>
      <c r="JTN753" s="298"/>
      <c r="JTO753" s="298"/>
      <c r="JTP753" s="298"/>
      <c r="JTQ753" s="298"/>
      <c r="JTR753" s="298"/>
      <c r="JTS753" s="298"/>
      <c r="JTT753" s="298"/>
      <c r="JTU753" s="298"/>
      <c r="JTV753" s="298"/>
      <c r="JTW753" s="298"/>
      <c r="JTX753" s="298"/>
      <c r="JTY753" s="298"/>
      <c r="JTZ753" s="298"/>
      <c r="JUA753" s="298"/>
      <c r="JUB753" s="298"/>
      <c r="JUC753" s="298"/>
      <c r="JUD753" s="298"/>
      <c r="JUE753" s="298"/>
      <c r="JUF753" s="298"/>
      <c r="JUG753" s="298"/>
      <c r="JUH753" s="298"/>
      <c r="JUI753" s="298"/>
      <c r="JUJ753" s="298"/>
      <c r="JUK753" s="298"/>
      <c r="JUL753" s="298"/>
      <c r="JUM753" s="298"/>
      <c r="JUN753" s="298"/>
      <c r="JUO753" s="298"/>
      <c r="JUP753" s="298"/>
      <c r="JUQ753" s="298"/>
      <c r="JUR753" s="298"/>
      <c r="JUS753" s="298"/>
      <c r="JUT753" s="298"/>
      <c r="JUU753" s="298"/>
      <c r="JUV753" s="298"/>
      <c r="JUW753" s="298"/>
      <c r="JUX753" s="298"/>
      <c r="JUY753" s="298"/>
      <c r="JUZ753" s="298"/>
      <c r="JVA753" s="298"/>
      <c r="JVB753" s="298"/>
      <c r="JVC753" s="298"/>
      <c r="JVD753" s="298"/>
      <c r="JVE753" s="298"/>
      <c r="JVF753" s="298"/>
      <c r="JVG753" s="298"/>
      <c r="JVH753" s="298"/>
      <c r="JVI753" s="298"/>
      <c r="JVJ753" s="298"/>
      <c r="JVK753" s="298"/>
      <c r="JVL753" s="298"/>
      <c r="JVM753" s="298"/>
      <c r="JVN753" s="298"/>
      <c r="JVO753" s="298"/>
      <c r="JVP753" s="298"/>
      <c r="JVQ753" s="298"/>
      <c r="JVR753" s="298"/>
      <c r="JVS753" s="298"/>
      <c r="JVT753" s="298"/>
      <c r="JVU753" s="298"/>
      <c r="JVV753" s="298"/>
      <c r="JVW753" s="298"/>
      <c r="JVX753" s="298"/>
      <c r="JVY753" s="298"/>
      <c r="JVZ753" s="298"/>
      <c r="JWA753" s="298"/>
      <c r="JWB753" s="298"/>
      <c r="JWC753" s="298"/>
      <c r="JWD753" s="298"/>
      <c r="JWE753" s="298"/>
      <c r="JWF753" s="298"/>
      <c r="JWG753" s="298"/>
      <c r="JWH753" s="298"/>
      <c r="JWI753" s="298"/>
      <c r="JWJ753" s="298"/>
      <c r="JWK753" s="298"/>
      <c r="JWL753" s="298"/>
      <c r="JWM753" s="298"/>
      <c r="JWN753" s="298"/>
      <c r="JWO753" s="298"/>
      <c r="JWP753" s="298"/>
      <c r="JWQ753" s="298"/>
      <c r="JWR753" s="298"/>
      <c r="JWS753" s="298"/>
      <c r="JWT753" s="298"/>
      <c r="JWU753" s="298"/>
      <c r="JWV753" s="298"/>
      <c r="JWW753" s="298"/>
      <c r="JWX753" s="298"/>
      <c r="JWY753" s="298"/>
      <c r="JWZ753" s="298"/>
      <c r="JXA753" s="298"/>
      <c r="JXB753" s="298"/>
      <c r="JXC753" s="298"/>
      <c r="JXD753" s="298"/>
      <c r="JXE753" s="298"/>
      <c r="JXF753" s="298"/>
      <c r="JXG753" s="298"/>
      <c r="JXH753" s="298"/>
      <c r="JXI753" s="298"/>
      <c r="JXJ753" s="298"/>
      <c r="JXK753" s="298"/>
      <c r="JXL753" s="298"/>
      <c r="JXM753" s="298"/>
      <c r="JXN753" s="298"/>
      <c r="JXO753" s="298"/>
      <c r="JXP753" s="298"/>
      <c r="JXQ753" s="298"/>
      <c r="JXR753" s="298"/>
      <c r="JXS753" s="298"/>
      <c r="JXT753" s="298"/>
      <c r="JXU753" s="298"/>
      <c r="JXV753" s="298"/>
      <c r="JXW753" s="298"/>
      <c r="JXX753" s="298"/>
      <c r="JXY753" s="298"/>
      <c r="JXZ753" s="298"/>
      <c r="JYA753" s="298"/>
      <c r="JYB753" s="298"/>
      <c r="JYC753" s="298"/>
      <c r="JYD753" s="298"/>
      <c r="JYE753" s="298"/>
      <c r="JYF753" s="298"/>
      <c r="JYG753" s="298"/>
      <c r="JYH753" s="298"/>
      <c r="JYI753" s="298"/>
      <c r="JYJ753" s="298"/>
      <c r="JYK753" s="298"/>
      <c r="JYL753" s="298"/>
      <c r="JYM753" s="298"/>
      <c r="JYN753" s="298"/>
      <c r="JYO753" s="298"/>
      <c r="JYP753" s="298"/>
      <c r="JYQ753" s="298"/>
      <c r="JYR753" s="298"/>
      <c r="JYS753" s="298"/>
      <c r="JYT753" s="298"/>
      <c r="JYU753" s="298"/>
      <c r="JYV753" s="298"/>
      <c r="JYW753" s="298"/>
      <c r="JYX753" s="298"/>
      <c r="JYY753" s="298"/>
      <c r="JYZ753" s="298"/>
      <c r="JZA753" s="298"/>
      <c r="JZB753" s="298"/>
      <c r="JZC753" s="298"/>
      <c r="JZD753" s="298"/>
      <c r="JZE753" s="298"/>
      <c r="JZF753" s="298"/>
      <c r="JZG753" s="298"/>
      <c r="JZH753" s="298"/>
      <c r="JZI753" s="298"/>
      <c r="JZJ753" s="298"/>
      <c r="JZK753" s="298"/>
      <c r="JZL753" s="298"/>
      <c r="JZM753" s="298"/>
      <c r="JZN753" s="298"/>
      <c r="JZO753" s="298"/>
      <c r="JZP753" s="298"/>
      <c r="JZQ753" s="298"/>
      <c r="JZR753" s="298"/>
      <c r="JZS753" s="298"/>
      <c r="JZT753" s="298"/>
      <c r="JZU753" s="298"/>
      <c r="JZV753" s="298"/>
      <c r="JZW753" s="298"/>
      <c r="JZX753" s="298"/>
      <c r="JZY753" s="298"/>
      <c r="JZZ753" s="298"/>
      <c r="KAA753" s="298"/>
      <c r="KAB753" s="298"/>
      <c r="KAC753" s="298"/>
      <c r="KAD753" s="298"/>
      <c r="KAE753" s="298"/>
      <c r="KAF753" s="298"/>
      <c r="KAG753" s="298"/>
      <c r="KAH753" s="298"/>
      <c r="KAI753" s="298"/>
      <c r="KAJ753" s="298"/>
      <c r="KAK753" s="298"/>
      <c r="KAL753" s="298"/>
      <c r="KAM753" s="298"/>
      <c r="KAN753" s="298"/>
      <c r="KAO753" s="298"/>
      <c r="KAP753" s="298"/>
      <c r="KAQ753" s="298"/>
      <c r="KAR753" s="298"/>
      <c r="KAS753" s="298"/>
      <c r="KAT753" s="298"/>
      <c r="KAU753" s="298"/>
      <c r="KAV753" s="298"/>
      <c r="KAW753" s="298"/>
      <c r="KAX753" s="298"/>
      <c r="KAY753" s="298"/>
      <c r="KAZ753" s="298"/>
      <c r="KBA753" s="298"/>
      <c r="KBB753" s="298"/>
      <c r="KBC753" s="298"/>
      <c r="KBD753" s="298"/>
      <c r="KBE753" s="298"/>
      <c r="KBF753" s="298"/>
      <c r="KBG753" s="298"/>
      <c r="KBH753" s="298"/>
      <c r="KBI753" s="298"/>
      <c r="KBJ753" s="298"/>
      <c r="KBK753" s="298"/>
      <c r="KBL753" s="298"/>
      <c r="KBM753" s="298"/>
      <c r="KBN753" s="298"/>
      <c r="KBO753" s="298"/>
      <c r="KBP753" s="298"/>
      <c r="KBQ753" s="298"/>
      <c r="KBR753" s="298"/>
      <c r="KBS753" s="298"/>
      <c r="KBT753" s="298"/>
      <c r="KBU753" s="298"/>
      <c r="KBV753" s="298"/>
      <c r="KBW753" s="298"/>
      <c r="KBX753" s="298"/>
      <c r="KBY753" s="298"/>
      <c r="KBZ753" s="298"/>
      <c r="KCA753" s="298"/>
      <c r="KCB753" s="298"/>
      <c r="KCC753" s="298"/>
      <c r="KCD753" s="298"/>
      <c r="KCE753" s="298"/>
      <c r="KCF753" s="298"/>
      <c r="KCG753" s="298"/>
      <c r="KCH753" s="298"/>
      <c r="KCI753" s="298"/>
      <c r="KCJ753" s="298"/>
      <c r="KCK753" s="298"/>
      <c r="KCL753" s="298"/>
      <c r="KCM753" s="298"/>
      <c r="KCN753" s="298"/>
      <c r="KCO753" s="298"/>
      <c r="KCP753" s="298"/>
      <c r="KCQ753" s="298"/>
      <c r="KCR753" s="298"/>
      <c r="KCS753" s="298"/>
      <c r="KCT753" s="298"/>
      <c r="KCU753" s="298"/>
      <c r="KCV753" s="298"/>
      <c r="KCW753" s="298"/>
      <c r="KCX753" s="298"/>
      <c r="KCY753" s="298"/>
      <c r="KCZ753" s="298"/>
      <c r="KDA753" s="298"/>
      <c r="KDB753" s="298"/>
      <c r="KDC753" s="298"/>
      <c r="KDD753" s="298"/>
      <c r="KDE753" s="298"/>
      <c r="KDF753" s="298"/>
      <c r="KDG753" s="298"/>
      <c r="KDH753" s="298"/>
      <c r="KDI753" s="298"/>
      <c r="KDJ753" s="298"/>
      <c r="KDK753" s="298"/>
      <c r="KDL753" s="298"/>
      <c r="KDM753" s="298"/>
      <c r="KDN753" s="298"/>
      <c r="KDO753" s="298"/>
      <c r="KDP753" s="298"/>
      <c r="KDQ753" s="298"/>
      <c r="KDR753" s="298"/>
      <c r="KDS753" s="298"/>
      <c r="KDT753" s="298"/>
      <c r="KDU753" s="298"/>
      <c r="KDV753" s="298"/>
      <c r="KDW753" s="298"/>
      <c r="KDX753" s="298"/>
      <c r="KDY753" s="298"/>
      <c r="KDZ753" s="298"/>
      <c r="KEA753" s="298"/>
      <c r="KEB753" s="298"/>
      <c r="KEC753" s="298"/>
      <c r="KED753" s="298"/>
      <c r="KEE753" s="298"/>
      <c r="KEF753" s="298"/>
      <c r="KEG753" s="298"/>
      <c r="KEH753" s="298"/>
      <c r="KEI753" s="298"/>
      <c r="KEJ753" s="298"/>
      <c r="KEK753" s="298"/>
      <c r="KEL753" s="298"/>
      <c r="KEM753" s="298"/>
      <c r="KEN753" s="298"/>
      <c r="KEO753" s="298"/>
      <c r="KEP753" s="298"/>
      <c r="KEQ753" s="298"/>
      <c r="KER753" s="298"/>
      <c r="KES753" s="298"/>
      <c r="KET753" s="298"/>
      <c r="KEU753" s="298"/>
      <c r="KEV753" s="298"/>
      <c r="KEW753" s="298"/>
      <c r="KEX753" s="298"/>
      <c r="KEY753" s="298"/>
      <c r="KEZ753" s="298"/>
      <c r="KFA753" s="298"/>
      <c r="KFB753" s="298"/>
      <c r="KFC753" s="298"/>
      <c r="KFD753" s="298"/>
      <c r="KFE753" s="298"/>
      <c r="KFF753" s="298"/>
      <c r="KFG753" s="298"/>
      <c r="KFH753" s="298"/>
      <c r="KFI753" s="298"/>
      <c r="KFJ753" s="298"/>
      <c r="KFK753" s="298"/>
      <c r="KFL753" s="298"/>
      <c r="KFM753" s="298"/>
      <c r="KFN753" s="298"/>
      <c r="KFO753" s="298"/>
      <c r="KFP753" s="298"/>
      <c r="KFQ753" s="298"/>
      <c r="KFR753" s="298"/>
      <c r="KFS753" s="298"/>
      <c r="KFT753" s="298"/>
      <c r="KFU753" s="298"/>
      <c r="KFV753" s="298"/>
      <c r="KFW753" s="298"/>
      <c r="KFX753" s="298"/>
      <c r="KFY753" s="298"/>
      <c r="KFZ753" s="298"/>
      <c r="KGA753" s="298"/>
      <c r="KGB753" s="298"/>
      <c r="KGC753" s="298"/>
      <c r="KGD753" s="298"/>
      <c r="KGE753" s="298"/>
      <c r="KGF753" s="298"/>
      <c r="KGG753" s="298"/>
      <c r="KGH753" s="298"/>
      <c r="KGI753" s="298"/>
      <c r="KGJ753" s="298"/>
      <c r="KGK753" s="298"/>
      <c r="KGL753" s="298"/>
      <c r="KGM753" s="298"/>
      <c r="KGN753" s="298"/>
      <c r="KGO753" s="298"/>
      <c r="KGP753" s="298"/>
      <c r="KGQ753" s="298"/>
      <c r="KGR753" s="298"/>
      <c r="KGS753" s="298"/>
      <c r="KGT753" s="298"/>
      <c r="KGU753" s="298"/>
      <c r="KGV753" s="298"/>
      <c r="KGW753" s="298"/>
      <c r="KGX753" s="298"/>
      <c r="KGY753" s="298"/>
      <c r="KGZ753" s="298"/>
      <c r="KHA753" s="298"/>
      <c r="KHB753" s="298"/>
      <c r="KHC753" s="298"/>
      <c r="KHD753" s="298"/>
      <c r="KHE753" s="298"/>
      <c r="KHF753" s="298"/>
      <c r="KHG753" s="298"/>
      <c r="KHH753" s="298"/>
      <c r="KHI753" s="298"/>
      <c r="KHJ753" s="298"/>
      <c r="KHK753" s="298"/>
      <c r="KHL753" s="298"/>
      <c r="KHM753" s="298"/>
      <c r="KHN753" s="298"/>
      <c r="KHO753" s="298"/>
      <c r="KHP753" s="298"/>
      <c r="KHQ753" s="298"/>
      <c r="KHR753" s="298"/>
      <c r="KHS753" s="298"/>
      <c r="KHT753" s="298"/>
      <c r="KHU753" s="298"/>
      <c r="KHV753" s="298"/>
      <c r="KHW753" s="298"/>
      <c r="KHX753" s="298"/>
      <c r="KHY753" s="298"/>
      <c r="KHZ753" s="298"/>
      <c r="KIA753" s="298"/>
      <c r="KIB753" s="298"/>
      <c r="KIC753" s="298"/>
      <c r="KID753" s="298"/>
      <c r="KIE753" s="298"/>
      <c r="KIF753" s="298"/>
      <c r="KIG753" s="298"/>
      <c r="KIH753" s="298"/>
      <c r="KII753" s="298"/>
      <c r="KIJ753" s="298"/>
      <c r="KIK753" s="298"/>
      <c r="KIL753" s="298"/>
      <c r="KIM753" s="298"/>
      <c r="KIN753" s="298"/>
      <c r="KIO753" s="298"/>
      <c r="KIP753" s="298"/>
      <c r="KIQ753" s="298"/>
      <c r="KIR753" s="298"/>
      <c r="KIS753" s="298"/>
      <c r="KIT753" s="298"/>
      <c r="KIU753" s="298"/>
      <c r="KIV753" s="298"/>
      <c r="KIW753" s="298"/>
      <c r="KIX753" s="298"/>
      <c r="KIY753" s="298"/>
      <c r="KIZ753" s="298"/>
      <c r="KJA753" s="298"/>
      <c r="KJB753" s="298"/>
      <c r="KJC753" s="298"/>
      <c r="KJD753" s="298"/>
      <c r="KJE753" s="298"/>
      <c r="KJF753" s="298"/>
      <c r="KJG753" s="298"/>
      <c r="KJH753" s="298"/>
      <c r="KJI753" s="298"/>
      <c r="KJJ753" s="298"/>
      <c r="KJK753" s="298"/>
      <c r="KJL753" s="298"/>
      <c r="KJM753" s="298"/>
      <c r="KJN753" s="298"/>
      <c r="KJO753" s="298"/>
      <c r="KJP753" s="298"/>
      <c r="KJQ753" s="298"/>
      <c r="KJR753" s="298"/>
      <c r="KJS753" s="298"/>
      <c r="KJT753" s="298"/>
      <c r="KJU753" s="298"/>
      <c r="KJV753" s="298"/>
      <c r="KJW753" s="298"/>
      <c r="KJX753" s="298"/>
      <c r="KJY753" s="298"/>
      <c r="KJZ753" s="298"/>
      <c r="KKA753" s="298"/>
      <c r="KKB753" s="298"/>
      <c r="KKC753" s="298"/>
      <c r="KKD753" s="298"/>
      <c r="KKE753" s="298"/>
      <c r="KKF753" s="298"/>
      <c r="KKG753" s="298"/>
      <c r="KKH753" s="298"/>
      <c r="KKI753" s="298"/>
      <c r="KKJ753" s="298"/>
      <c r="KKK753" s="298"/>
      <c r="KKL753" s="298"/>
      <c r="KKM753" s="298"/>
      <c r="KKN753" s="298"/>
      <c r="KKO753" s="298"/>
      <c r="KKP753" s="298"/>
      <c r="KKQ753" s="298"/>
      <c r="KKR753" s="298"/>
      <c r="KKS753" s="298"/>
      <c r="KKT753" s="298"/>
      <c r="KKU753" s="298"/>
      <c r="KKV753" s="298"/>
      <c r="KKW753" s="298"/>
      <c r="KKX753" s="298"/>
      <c r="KKY753" s="298"/>
      <c r="KKZ753" s="298"/>
      <c r="KLA753" s="298"/>
      <c r="KLB753" s="298"/>
      <c r="KLC753" s="298"/>
      <c r="KLD753" s="298"/>
      <c r="KLE753" s="298"/>
      <c r="KLF753" s="298"/>
      <c r="KLG753" s="298"/>
      <c r="KLH753" s="298"/>
      <c r="KLI753" s="298"/>
      <c r="KLJ753" s="298"/>
      <c r="KLK753" s="298"/>
      <c r="KLL753" s="298"/>
      <c r="KLM753" s="298"/>
      <c r="KLN753" s="298"/>
      <c r="KLO753" s="298"/>
      <c r="KLP753" s="298"/>
      <c r="KLQ753" s="298"/>
      <c r="KLR753" s="298"/>
      <c r="KLS753" s="298"/>
      <c r="KLT753" s="298"/>
      <c r="KLU753" s="298"/>
      <c r="KLV753" s="298"/>
      <c r="KLW753" s="298"/>
      <c r="KLX753" s="298"/>
      <c r="KLY753" s="298"/>
      <c r="KLZ753" s="298"/>
      <c r="KMA753" s="298"/>
      <c r="KMB753" s="298"/>
      <c r="KMC753" s="298"/>
      <c r="KMD753" s="298"/>
      <c r="KME753" s="298"/>
      <c r="KMF753" s="298"/>
      <c r="KMG753" s="298"/>
      <c r="KMH753" s="298"/>
      <c r="KMI753" s="298"/>
      <c r="KMJ753" s="298"/>
      <c r="KMK753" s="298"/>
      <c r="KML753" s="298"/>
      <c r="KMM753" s="298"/>
      <c r="KMN753" s="298"/>
      <c r="KMO753" s="298"/>
      <c r="KMP753" s="298"/>
      <c r="KMQ753" s="298"/>
      <c r="KMR753" s="298"/>
      <c r="KMS753" s="298"/>
      <c r="KMT753" s="298"/>
      <c r="KMU753" s="298"/>
      <c r="KMV753" s="298"/>
      <c r="KMW753" s="298"/>
      <c r="KMX753" s="298"/>
      <c r="KMY753" s="298"/>
      <c r="KMZ753" s="298"/>
      <c r="KNA753" s="298"/>
      <c r="KNB753" s="298"/>
      <c r="KNC753" s="298"/>
      <c r="KND753" s="298"/>
      <c r="KNE753" s="298"/>
      <c r="KNF753" s="298"/>
      <c r="KNG753" s="298"/>
      <c r="KNH753" s="298"/>
      <c r="KNI753" s="298"/>
      <c r="KNJ753" s="298"/>
      <c r="KNK753" s="298"/>
      <c r="KNL753" s="298"/>
      <c r="KNM753" s="298"/>
      <c r="KNN753" s="298"/>
      <c r="KNO753" s="298"/>
      <c r="KNP753" s="298"/>
      <c r="KNQ753" s="298"/>
      <c r="KNR753" s="298"/>
      <c r="KNS753" s="298"/>
      <c r="KNT753" s="298"/>
      <c r="KNU753" s="298"/>
      <c r="KNV753" s="298"/>
      <c r="KNW753" s="298"/>
      <c r="KNX753" s="298"/>
      <c r="KNY753" s="298"/>
      <c r="KNZ753" s="298"/>
      <c r="KOA753" s="298"/>
      <c r="KOB753" s="298"/>
      <c r="KOC753" s="298"/>
      <c r="KOD753" s="298"/>
      <c r="KOE753" s="298"/>
      <c r="KOF753" s="298"/>
      <c r="KOG753" s="298"/>
      <c r="KOH753" s="298"/>
      <c r="KOI753" s="298"/>
      <c r="KOJ753" s="298"/>
      <c r="KOK753" s="298"/>
      <c r="KOL753" s="298"/>
      <c r="KOM753" s="298"/>
      <c r="KON753" s="298"/>
      <c r="KOO753" s="298"/>
      <c r="KOP753" s="298"/>
      <c r="KOQ753" s="298"/>
      <c r="KOR753" s="298"/>
      <c r="KOS753" s="298"/>
      <c r="KOT753" s="298"/>
      <c r="KOU753" s="298"/>
      <c r="KOV753" s="298"/>
      <c r="KOW753" s="298"/>
      <c r="KOX753" s="298"/>
      <c r="KOY753" s="298"/>
      <c r="KOZ753" s="298"/>
      <c r="KPA753" s="298"/>
      <c r="KPB753" s="298"/>
      <c r="KPC753" s="298"/>
      <c r="KPD753" s="298"/>
      <c r="KPE753" s="298"/>
      <c r="KPF753" s="298"/>
      <c r="KPG753" s="298"/>
      <c r="KPH753" s="298"/>
      <c r="KPI753" s="298"/>
      <c r="KPJ753" s="298"/>
      <c r="KPK753" s="298"/>
      <c r="KPL753" s="298"/>
      <c r="KPM753" s="298"/>
      <c r="KPN753" s="298"/>
      <c r="KPO753" s="298"/>
      <c r="KPP753" s="298"/>
      <c r="KPQ753" s="298"/>
      <c r="KPR753" s="298"/>
      <c r="KPS753" s="298"/>
      <c r="KPT753" s="298"/>
      <c r="KPU753" s="298"/>
      <c r="KPV753" s="298"/>
      <c r="KPW753" s="298"/>
      <c r="KPX753" s="298"/>
      <c r="KPY753" s="298"/>
      <c r="KPZ753" s="298"/>
      <c r="KQA753" s="298"/>
      <c r="KQB753" s="298"/>
      <c r="KQC753" s="298"/>
      <c r="KQD753" s="298"/>
      <c r="KQE753" s="298"/>
      <c r="KQF753" s="298"/>
      <c r="KQG753" s="298"/>
      <c r="KQH753" s="298"/>
      <c r="KQI753" s="298"/>
      <c r="KQJ753" s="298"/>
      <c r="KQK753" s="298"/>
      <c r="KQL753" s="298"/>
      <c r="KQM753" s="298"/>
      <c r="KQN753" s="298"/>
      <c r="KQO753" s="298"/>
      <c r="KQP753" s="298"/>
      <c r="KQQ753" s="298"/>
      <c r="KQR753" s="298"/>
      <c r="KQS753" s="298"/>
      <c r="KQT753" s="298"/>
      <c r="KQU753" s="298"/>
      <c r="KQV753" s="298"/>
      <c r="KQW753" s="298"/>
      <c r="KQX753" s="298"/>
      <c r="KQY753" s="298"/>
      <c r="KQZ753" s="298"/>
      <c r="KRA753" s="298"/>
      <c r="KRB753" s="298"/>
      <c r="KRC753" s="298"/>
      <c r="KRD753" s="298"/>
      <c r="KRE753" s="298"/>
      <c r="KRF753" s="298"/>
      <c r="KRG753" s="298"/>
      <c r="KRH753" s="298"/>
      <c r="KRI753" s="298"/>
      <c r="KRJ753" s="298"/>
      <c r="KRK753" s="298"/>
      <c r="KRL753" s="298"/>
      <c r="KRM753" s="298"/>
      <c r="KRN753" s="298"/>
      <c r="KRO753" s="298"/>
      <c r="KRP753" s="298"/>
      <c r="KRQ753" s="298"/>
      <c r="KRR753" s="298"/>
      <c r="KRS753" s="298"/>
      <c r="KRT753" s="298"/>
      <c r="KRU753" s="298"/>
      <c r="KRV753" s="298"/>
      <c r="KRW753" s="298"/>
      <c r="KRX753" s="298"/>
      <c r="KRY753" s="298"/>
      <c r="KRZ753" s="298"/>
      <c r="KSA753" s="298"/>
      <c r="KSB753" s="298"/>
      <c r="KSC753" s="298"/>
      <c r="KSD753" s="298"/>
      <c r="KSE753" s="298"/>
      <c r="KSF753" s="298"/>
      <c r="KSG753" s="298"/>
      <c r="KSH753" s="298"/>
      <c r="KSI753" s="298"/>
      <c r="KSJ753" s="298"/>
      <c r="KSK753" s="298"/>
      <c r="KSL753" s="298"/>
      <c r="KSM753" s="298"/>
      <c r="KSN753" s="298"/>
      <c r="KSO753" s="298"/>
      <c r="KSP753" s="298"/>
      <c r="KSQ753" s="298"/>
      <c r="KSR753" s="298"/>
      <c r="KSS753" s="298"/>
      <c r="KST753" s="298"/>
      <c r="KSU753" s="298"/>
      <c r="KSV753" s="298"/>
      <c r="KSW753" s="298"/>
      <c r="KSX753" s="298"/>
      <c r="KSY753" s="298"/>
      <c r="KSZ753" s="298"/>
      <c r="KTA753" s="298"/>
      <c r="KTB753" s="298"/>
      <c r="KTC753" s="298"/>
      <c r="KTD753" s="298"/>
      <c r="KTE753" s="298"/>
      <c r="KTF753" s="298"/>
      <c r="KTG753" s="298"/>
      <c r="KTH753" s="298"/>
      <c r="KTI753" s="298"/>
      <c r="KTJ753" s="298"/>
      <c r="KTK753" s="298"/>
      <c r="KTL753" s="298"/>
      <c r="KTM753" s="298"/>
      <c r="KTN753" s="298"/>
      <c r="KTO753" s="298"/>
      <c r="KTP753" s="298"/>
      <c r="KTQ753" s="298"/>
      <c r="KTR753" s="298"/>
      <c r="KTS753" s="298"/>
      <c r="KTT753" s="298"/>
      <c r="KTU753" s="298"/>
      <c r="KTV753" s="298"/>
      <c r="KTW753" s="298"/>
      <c r="KTX753" s="298"/>
      <c r="KTY753" s="298"/>
      <c r="KTZ753" s="298"/>
      <c r="KUA753" s="298"/>
      <c r="KUB753" s="298"/>
      <c r="KUC753" s="298"/>
      <c r="KUD753" s="298"/>
      <c r="KUE753" s="298"/>
      <c r="KUF753" s="298"/>
      <c r="KUG753" s="298"/>
      <c r="KUH753" s="298"/>
      <c r="KUI753" s="298"/>
      <c r="KUJ753" s="298"/>
      <c r="KUK753" s="298"/>
      <c r="KUL753" s="298"/>
      <c r="KUM753" s="298"/>
      <c r="KUN753" s="298"/>
      <c r="KUO753" s="298"/>
      <c r="KUP753" s="298"/>
      <c r="KUQ753" s="298"/>
      <c r="KUR753" s="298"/>
      <c r="KUS753" s="298"/>
      <c r="KUT753" s="298"/>
      <c r="KUU753" s="298"/>
      <c r="KUV753" s="298"/>
      <c r="KUW753" s="298"/>
      <c r="KUX753" s="298"/>
      <c r="KUY753" s="298"/>
      <c r="KUZ753" s="298"/>
      <c r="KVA753" s="298"/>
      <c r="KVB753" s="298"/>
      <c r="KVC753" s="298"/>
      <c r="KVD753" s="298"/>
      <c r="KVE753" s="298"/>
      <c r="KVF753" s="298"/>
      <c r="KVG753" s="298"/>
      <c r="KVH753" s="298"/>
      <c r="KVI753" s="298"/>
      <c r="KVJ753" s="298"/>
      <c r="KVK753" s="298"/>
      <c r="KVL753" s="298"/>
      <c r="KVM753" s="298"/>
      <c r="KVN753" s="298"/>
      <c r="KVO753" s="298"/>
      <c r="KVP753" s="298"/>
      <c r="KVQ753" s="298"/>
      <c r="KVR753" s="298"/>
      <c r="KVS753" s="298"/>
      <c r="KVT753" s="298"/>
      <c r="KVU753" s="298"/>
      <c r="KVV753" s="298"/>
      <c r="KVW753" s="298"/>
      <c r="KVX753" s="298"/>
      <c r="KVY753" s="298"/>
      <c r="KVZ753" s="298"/>
      <c r="KWA753" s="298"/>
      <c r="KWB753" s="298"/>
      <c r="KWC753" s="298"/>
      <c r="KWD753" s="298"/>
      <c r="KWE753" s="298"/>
      <c r="KWF753" s="298"/>
      <c r="KWG753" s="298"/>
      <c r="KWH753" s="298"/>
      <c r="KWI753" s="298"/>
      <c r="KWJ753" s="298"/>
      <c r="KWK753" s="298"/>
      <c r="KWL753" s="298"/>
      <c r="KWM753" s="298"/>
      <c r="KWN753" s="298"/>
      <c r="KWO753" s="298"/>
      <c r="KWP753" s="298"/>
      <c r="KWQ753" s="298"/>
      <c r="KWR753" s="298"/>
      <c r="KWS753" s="298"/>
      <c r="KWT753" s="298"/>
      <c r="KWU753" s="298"/>
      <c r="KWV753" s="298"/>
      <c r="KWW753" s="298"/>
      <c r="KWX753" s="298"/>
      <c r="KWY753" s="298"/>
      <c r="KWZ753" s="298"/>
      <c r="KXA753" s="298"/>
      <c r="KXB753" s="298"/>
      <c r="KXC753" s="298"/>
      <c r="KXD753" s="298"/>
      <c r="KXE753" s="298"/>
      <c r="KXF753" s="298"/>
      <c r="KXG753" s="298"/>
      <c r="KXH753" s="298"/>
      <c r="KXI753" s="298"/>
      <c r="KXJ753" s="298"/>
      <c r="KXK753" s="298"/>
      <c r="KXL753" s="298"/>
      <c r="KXM753" s="298"/>
      <c r="KXN753" s="298"/>
      <c r="KXO753" s="298"/>
      <c r="KXP753" s="298"/>
      <c r="KXQ753" s="298"/>
      <c r="KXR753" s="298"/>
      <c r="KXS753" s="298"/>
      <c r="KXT753" s="298"/>
      <c r="KXU753" s="298"/>
      <c r="KXV753" s="298"/>
      <c r="KXW753" s="298"/>
      <c r="KXX753" s="298"/>
      <c r="KXY753" s="298"/>
      <c r="KXZ753" s="298"/>
      <c r="KYA753" s="298"/>
      <c r="KYB753" s="298"/>
      <c r="KYC753" s="298"/>
      <c r="KYD753" s="298"/>
      <c r="KYE753" s="298"/>
      <c r="KYF753" s="298"/>
      <c r="KYG753" s="298"/>
      <c r="KYH753" s="298"/>
      <c r="KYI753" s="298"/>
      <c r="KYJ753" s="298"/>
      <c r="KYK753" s="298"/>
      <c r="KYL753" s="298"/>
      <c r="KYM753" s="298"/>
      <c r="KYN753" s="298"/>
      <c r="KYO753" s="298"/>
      <c r="KYP753" s="298"/>
      <c r="KYQ753" s="298"/>
      <c r="KYR753" s="298"/>
      <c r="KYS753" s="298"/>
      <c r="KYT753" s="298"/>
      <c r="KYU753" s="298"/>
      <c r="KYV753" s="298"/>
      <c r="KYW753" s="298"/>
      <c r="KYX753" s="298"/>
      <c r="KYY753" s="298"/>
      <c r="KYZ753" s="298"/>
      <c r="KZA753" s="298"/>
      <c r="KZB753" s="298"/>
      <c r="KZC753" s="298"/>
      <c r="KZD753" s="298"/>
      <c r="KZE753" s="298"/>
      <c r="KZF753" s="298"/>
      <c r="KZG753" s="298"/>
      <c r="KZH753" s="298"/>
      <c r="KZI753" s="298"/>
      <c r="KZJ753" s="298"/>
      <c r="KZK753" s="298"/>
      <c r="KZL753" s="298"/>
      <c r="KZM753" s="298"/>
      <c r="KZN753" s="298"/>
      <c r="KZO753" s="298"/>
      <c r="KZP753" s="298"/>
      <c r="KZQ753" s="298"/>
      <c r="KZR753" s="298"/>
      <c r="KZS753" s="298"/>
      <c r="KZT753" s="298"/>
      <c r="KZU753" s="298"/>
      <c r="KZV753" s="298"/>
      <c r="KZW753" s="298"/>
      <c r="KZX753" s="298"/>
      <c r="KZY753" s="298"/>
      <c r="KZZ753" s="298"/>
      <c r="LAA753" s="298"/>
      <c r="LAB753" s="298"/>
      <c r="LAC753" s="298"/>
      <c r="LAD753" s="298"/>
      <c r="LAE753" s="298"/>
      <c r="LAF753" s="298"/>
      <c r="LAG753" s="298"/>
      <c r="LAH753" s="298"/>
      <c r="LAI753" s="298"/>
      <c r="LAJ753" s="298"/>
      <c r="LAK753" s="298"/>
      <c r="LAL753" s="298"/>
      <c r="LAM753" s="298"/>
      <c r="LAN753" s="298"/>
      <c r="LAO753" s="298"/>
      <c r="LAP753" s="298"/>
      <c r="LAQ753" s="298"/>
      <c r="LAR753" s="298"/>
      <c r="LAS753" s="298"/>
      <c r="LAT753" s="298"/>
      <c r="LAU753" s="298"/>
      <c r="LAV753" s="298"/>
      <c r="LAW753" s="298"/>
      <c r="LAX753" s="298"/>
      <c r="LAY753" s="298"/>
      <c r="LAZ753" s="298"/>
      <c r="LBA753" s="298"/>
      <c r="LBB753" s="298"/>
      <c r="LBC753" s="298"/>
      <c r="LBD753" s="298"/>
      <c r="LBE753" s="298"/>
      <c r="LBF753" s="298"/>
      <c r="LBG753" s="298"/>
      <c r="LBH753" s="298"/>
      <c r="LBI753" s="298"/>
      <c r="LBJ753" s="298"/>
      <c r="LBK753" s="298"/>
      <c r="LBL753" s="298"/>
      <c r="LBM753" s="298"/>
      <c r="LBN753" s="298"/>
      <c r="LBO753" s="298"/>
      <c r="LBP753" s="298"/>
      <c r="LBQ753" s="298"/>
      <c r="LBR753" s="298"/>
      <c r="LBS753" s="298"/>
      <c r="LBT753" s="298"/>
      <c r="LBU753" s="298"/>
      <c r="LBV753" s="298"/>
      <c r="LBW753" s="298"/>
      <c r="LBX753" s="298"/>
      <c r="LBY753" s="298"/>
      <c r="LBZ753" s="298"/>
      <c r="LCA753" s="298"/>
      <c r="LCB753" s="298"/>
      <c r="LCC753" s="298"/>
      <c r="LCD753" s="298"/>
      <c r="LCE753" s="298"/>
      <c r="LCF753" s="298"/>
      <c r="LCG753" s="298"/>
      <c r="LCH753" s="298"/>
      <c r="LCI753" s="298"/>
      <c r="LCJ753" s="298"/>
      <c r="LCK753" s="298"/>
      <c r="LCL753" s="298"/>
      <c r="LCM753" s="298"/>
      <c r="LCN753" s="298"/>
      <c r="LCO753" s="298"/>
      <c r="LCP753" s="298"/>
      <c r="LCQ753" s="298"/>
      <c r="LCR753" s="298"/>
      <c r="LCS753" s="298"/>
      <c r="LCT753" s="298"/>
      <c r="LCU753" s="298"/>
      <c r="LCV753" s="298"/>
      <c r="LCW753" s="298"/>
      <c r="LCX753" s="298"/>
      <c r="LCY753" s="298"/>
      <c r="LCZ753" s="298"/>
      <c r="LDA753" s="298"/>
      <c r="LDB753" s="298"/>
      <c r="LDC753" s="298"/>
      <c r="LDD753" s="298"/>
      <c r="LDE753" s="298"/>
      <c r="LDF753" s="298"/>
      <c r="LDG753" s="298"/>
      <c r="LDH753" s="298"/>
      <c r="LDI753" s="298"/>
      <c r="LDJ753" s="298"/>
      <c r="LDK753" s="298"/>
      <c r="LDL753" s="298"/>
      <c r="LDM753" s="298"/>
      <c r="LDN753" s="298"/>
      <c r="LDO753" s="298"/>
      <c r="LDP753" s="298"/>
      <c r="LDQ753" s="298"/>
      <c r="LDR753" s="298"/>
      <c r="LDS753" s="298"/>
      <c r="LDT753" s="298"/>
      <c r="LDU753" s="298"/>
      <c r="LDV753" s="298"/>
      <c r="LDW753" s="298"/>
      <c r="LDX753" s="298"/>
      <c r="LDY753" s="298"/>
      <c r="LDZ753" s="298"/>
      <c r="LEA753" s="298"/>
      <c r="LEB753" s="298"/>
      <c r="LEC753" s="298"/>
      <c r="LED753" s="298"/>
      <c r="LEE753" s="298"/>
      <c r="LEF753" s="298"/>
      <c r="LEG753" s="298"/>
      <c r="LEH753" s="298"/>
      <c r="LEI753" s="298"/>
      <c r="LEJ753" s="298"/>
      <c r="LEK753" s="298"/>
      <c r="LEL753" s="298"/>
      <c r="LEM753" s="298"/>
      <c r="LEN753" s="298"/>
      <c r="LEO753" s="298"/>
      <c r="LEP753" s="298"/>
      <c r="LEQ753" s="298"/>
      <c r="LER753" s="298"/>
      <c r="LES753" s="298"/>
      <c r="LET753" s="298"/>
      <c r="LEU753" s="298"/>
      <c r="LEV753" s="298"/>
      <c r="LEW753" s="298"/>
      <c r="LEX753" s="298"/>
      <c r="LEY753" s="298"/>
      <c r="LEZ753" s="298"/>
      <c r="LFA753" s="298"/>
      <c r="LFB753" s="298"/>
      <c r="LFC753" s="298"/>
      <c r="LFD753" s="298"/>
      <c r="LFE753" s="298"/>
      <c r="LFF753" s="298"/>
      <c r="LFG753" s="298"/>
      <c r="LFH753" s="298"/>
      <c r="LFI753" s="298"/>
      <c r="LFJ753" s="298"/>
      <c r="LFK753" s="298"/>
      <c r="LFL753" s="298"/>
      <c r="LFM753" s="298"/>
      <c r="LFN753" s="298"/>
      <c r="LFO753" s="298"/>
      <c r="LFP753" s="298"/>
      <c r="LFQ753" s="298"/>
      <c r="LFR753" s="298"/>
      <c r="LFS753" s="298"/>
      <c r="LFT753" s="298"/>
      <c r="LFU753" s="298"/>
      <c r="LFV753" s="298"/>
      <c r="LFW753" s="298"/>
      <c r="LFX753" s="298"/>
      <c r="LFY753" s="298"/>
      <c r="LFZ753" s="298"/>
      <c r="LGA753" s="298"/>
      <c r="LGB753" s="298"/>
      <c r="LGC753" s="298"/>
      <c r="LGD753" s="298"/>
      <c r="LGE753" s="298"/>
      <c r="LGF753" s="298"/>
      <c r="LGG753" s="298"/>
      <c r="LGH753" s="298"/>
      <c r="LGI753" s="298"/>
      <c r="LGJ753" s="298"/>
      <c r="LGK753" s="298"/>
      <c r="LGL753" s="298"/>
      <c r="LGM753" s="298"/>
      <c r="LGN753" s="298"/>
      <c r="LGO753" s="298"/>
      <c r="LGP753" s="298"/>
      <c r="LGQ753" s="298"/>
      <c r="LGR753" s="298"/>
      <c r="LGS753" s="298"/>
      <c r="LGT753" s="298"/>
      <c r="LGU753" s="298"/>
      <c r="LGV753" s="298"/>
      <c r="LGW753" s="298"/>
      <c r="LGX753" s="298"/>
      <c r="LGY753" s="298"/>
      <c r="LGZ753" s="298"/>
      <c r="LHA753" s="298"/>
      <c r="LHB753" s="298"/>
      <c r="LHC753" s="298"/>
      <c r="LHD753" s="298"/>
      <c r="LHE753" s="298"/>
      <c r="LHF753" s="298"/>
      <c r="LHG753" s="298"/>
      <c r="LHH753" s="298"/>
      <c r="LHI753" s="298"/>
      <c r="LHJ753" s="298"/>
      <c r="LHK753" s="298"/>
      <c r="LHL753" s="298"/>
      <c r="LHM753" s="298"/>
      <c r="LHN753" s="298"/>
      <c r="LHO753" s="298"/>
      <c r="LHP753" s="298"/>
      <c r="LHQ753" s="298"/>
      <c r="LHR753" s="298"/>
      <c r="LHS753" s="298"/>
      <c r="LHT753" s="298"/>
      <c r="LHU753" s="298"/>
      <c r="LHV753" s="298"/>
      <c r="LHW753" s="298"/>
      <c r="LHX753" s="298"/>
      <c r="LHY753" s="298"/>
      <c r="LHZ753" s="298"/>
      <c r="LIA753" s="298"/>
      <c r="LIB753" s="298"/>
      <c r="LIC753" s="298"/>
      <c r="LID753" s="298"/>
      <c r="LIE753" s="298"/>
      <c r="LIF753" s="298"/>
      <c r="LIG753" s="298"/>
      <c r="LIH753" s="298"/>
      <c r="LII753" s="298"/>
      <c r="LIJ753" s="298"/>
      <c r="LIK753" s="298"/>
      <c r="LIL753" s="298"/>
      <c r="LIM753" s="298"/>
      <c r="LIN753" s="298"/>
      <c r="LIO753" s="298"/>
      <c r="LIP753" s="298"/>
      <c r="LIQ753" s="298"/>
      <c r="LIR753" s="298"/>
      <c r="LIS753" s="298"/>
      <c r="LIT753" s="298"/>
      <c r="LIU753" s="298"/>
      <c r="LIV753" s="298"/>
      <c r="LIW753" s="298"/>
      <c r="LIX753" s="298"/>
      <c r="LIY753" s="298"/>
      <c r="LIZ753" s="298"/>
      <c r="LJA753" s="298"/>
      <c r="LJB753" s="298"/>
      <c r="LJC753" s="298"/>
      <c r="LJD753" s="298"/>
      <c r="LJE753" s="298"/>
      <c r="LJF753" s="298"/>
      <c r="LJG753" s="298"/>
      <c r="LJH753" s="298"/>
      <c r="LJI753" s="298"/>
      <c r="LJJ753" s="298"/>
      <c r="LJK753" s="298"/>
      <c r="LJL753" s="298"/>
      <c r="LJM753" s="298"/>
      <c r="LJN753" s="298"/>
      <c r="LJO753" s="298"/>
      <c r="LJP753" s="298"/>
      <c r="LJQ753" s="298"/>
      <c r="LJR753" s="298"/>
      <c r="LJS753" s="298"/>
      <c r="LJT753" s="298"/>
      <c r="LJU753" s="298"/>
      <c r="LJV753" s="298"/>
      <c r="LJW753" s="298"/>
      <c r="LJX753" s="298"/>
      <c r="LJY753" s="298"/>
      <c r="LJZ753" s="298"/>
      <c r="LKA753" s="298"/>
      <c r="LKB753" s="298"/>
      <c r="LKC753" s="298"/>
      <c r="LKD753" s="298"/>
      <c r="LKE753" s="298"/>
      <c r="LKF753" s="298"/>
      <c r="LKG753" s="298"/>
      <c r="LKH753" s="298"/>
      <c r="LKI753" s="298"/>
      <c r="LKJ753" s="298"/>
      <c r="LKK753" s="298"/>
      <c r="LKL753" s="298"/>
      <c r="LKM753" s="298"/>
      <c r="LKN753" s="298"/>
      <c r="LKO753" s="298"/>
      <c r="LKP753" s="298"/>
      <c r="LKQ753" s="298"/>
      <c r="LKR753" s="298"/>
      <c r="LKS753" s="298"/>
      <c r="LKT753" s="298"/>
      <c r="LKU753" s="298"/>
      <c r="LKV753" s="298"/>
      <c r="LKW753" s="298"/>
      <c r="LKX753" s="298"/>
      <c r="LKY753" s="298"/>
      <c r="LKZ753" s="298"/>
      <c r="LLA753" s="298"/>
      <c r="LLB753" s="298"/>
      <c r="LLC753" s="298"/>
      <c r="LLD753" s="298"/>
      <c r="LLE753" s="298"/>
      <c r="LLF753" s="298"/>
      <c r="LLG753" s="298"/>
      <c r="LLH753" s="298"/>
      <c r="LLI753" s="298"/>
      <c r="LLJ753" s="298"/>
      <c r="LLK753" s="298"/>
      <c r="LLL753" s="298"/>
      <c r="LLM753" s="298"/>
      <c r="LLN753" s="298"/>
      <c r="LLO753" s="298"/>
      <c r="LLP753" s="298"/>
      <c r="LLQ753" s="298"/>
      <c r="LLR753" s="298"/>
      <c r="LLS753" s="298"/>
      <c r="LLT753" s="298"/>
      <c r="LLU753" s="298"/>
      <c r="LLV753" s="298"/>
      <c r="LLW753" s="298"/>
      <c r="LLX753" s="298"/>
      <c r="LLY753" s="298"/>
      <c r="LLZ753" s="298"/>
      <c r="LMA753" s="298"/>
      <c r="LMB753" s="298"/>
      <c r="LMC753" s="298"/>
      <c r="LMD753" s="298"/>
      <c r="LME753" s="298"/>
      <c r="LMF753" s="298"/>
      <c r="LMG753" s="298"/>
      <c r="LMH753" s="298"/>
      <c r="LMI753" s="298"/>
      <c r="LMJ753" s="298"/>
      <c r="LMK753" s="298"/>
      <c r="LML753" s="298"/>
      <c r="LMM753" s="298"/>
      <c r="LMN753" s="298"/>
      <c r="LMO753" s="298"/>
      <c r="LMP753" s="298"/>
      <c r="LMQ753" s="298"/>
      <c r="LMR753" s="298"/>
      <c r="LMS753" s="298"/>
      <c r="LMT753" s="298"/>
      <c r="LMU753" s="298"/>
      <c r="LMV753" s="298"/>
      <c r="LMW753" s="298"/>
      <c r="LMX753" s="298"/>
      <c r="LMY753" s="298"/>
      <c r="LMZ753" s="298"/>
      <c r="LNA753" s="298"/>
      <c r="LNB753" s="298"/>
      <c r="LNC753" s="298"/>
      <c r="LND753" s="298"/>
      <c r="LNE753" s="298"/>
      <c r="LNF753" s="298"/>
      <c r="LNG753" s="298"/>
      <c r="LNH753" s="298"/>
      <c r="LNI753" s="298"/>
      <c r="LNJ753" s="298"/>
      <c r="LNK753" s="298"/>
      <c r="LNL753" s="298"/>
      <c r="LNM753" s="298"/>
      <c r="LNN753" s="298"/>
      <c r="LNO753" s="298"/>
      <c r="LNP753" s="298"/>
      <c r="LNQ753" s="298"/>
      <c r="LNR753" s="298"/>
      <c r="LNS753" s="298"/>
      <c r="LNT753" s="298"/>
      <c r="LNU753" s="298"/>
      <c r="LNV753" s="298"/>
      <c r="LNW753" s="298"/>
      <c r="LNX753" s="298"/>
      <c r="LNY753" s="298"/>
      <c r="LNZ753" s="298"/>
      <c r="LOA753" s="298"/>
      <c r="LOB753" s="298"/>
      <c r="LOC753" s="298"/>
      <c r="LOD753" s="298"/>
      <c r="LOE753" s="298"/>
      <c r="LOF753" s="298"/>
      <c r="LOG753" s="298"/>
      <c r="LOH753" s="298"/>
      <c r="LOI753" s="298"/>
      <c r="LOJ753" s="298"/>
      <c r="LOK753" s="298"/>
      <c r="LOL753" s="298"/>
      <c r="LOM753" s="298"/>
      <c r="LON753" s="298"/>
      <c r="LOO753" s="298"/>
      <c r="LOP753" s="298"/>
      <c r="LOQ753" s="298"/>
      <c r="LOR753" s="298"/>
      <c r="LOS753" s="298"/>
      <c r="LOT753" s="298"/>
      <c r="LOU753" s="298"/>
      <c r="LOV753" s="298"/>
      <c r="LOW753" s="298"/>
      <c r="LOX753" s="298"/>
      <c r="LOY753" s="298"/>
      <c r="LOZ753" s="298"/>
      <c r="LPA753" s="298"/>
      <c r="LPB753" s="298"/>
      <c r="LPC753" s="298"/>
      <c r="LPD753" s="298"/>
      <c r="LPE753" s="298"/>
      <c r="LPF753" s="298"/>
      <c r="LPG753" s="298"/>
      <c r="LPH753" s="298"/>
      <c r="LPI753" s="298"/>
      <c r="LPJ753" s="298"/>
      <c r="LPK753" s="298"/>
      <c r="LPL753" s="298"/>
      <c r="LPM753" s="298"/>
      <c r="LPN753" s="298"/>
      <c r="LPO753" s="298"/>
      <c r="LPP753" s="298"/>
      <c r="LPQ753" s="298"/>
      <c r="LPR753" s="298"/>
      <c r="LPS753" s="298"/>
      <c r="LPT753" s="298"/>
      <c r="LPU753" s="298"/>
      <c r="LPV753" s="298"/>
      <c r="LPW753" s="298"/>
      <c r="LPX753" s="298"/>
      <c r="LPY753" s="298"/>
      <c r="LPZ753" s="298"/>
      <c r="LQA753" s="298"/>
      <c r="LQB753" s="298"/>
      <c r="LQC753" s="298"/>
      <c r="LQD753" s="298"/>
      <c r="LQE753" s="298"/>
      <c r="LQF753" s="298"/>
      <c r="LQG753" s="298"/>
      <c r="LQH753" s="298"/>
      <c r="LQI753" s="298"/>
      <c r="LQJ753" s="298"/>
      <c r="LQK753" s="298"/>
      <c r="LQL753" s="298"/>
      <c r="LQM753" s="298"/>
      <c r="LQN753" s="298"/>
      <c r="LQO753" s="298"/>
      <c r="LQP753" s="298"/>
      <c r="LQQ753" s="298"/>
      <c r="LQR753" s="298"/>
      <c r="LQS753" s="298"/>
      <c r="LQT753" s="298"/>
      <c r="LQU753" s="298"/>
      <c r="LQV753" s="298"/>
      <c r="LQW753" s="298"/>
      <c r="LQX753" s="298"/>
      <c r="LQY753" s="298"/>
      <c r="LQZ753" s="298"/>
      <c r="LRA753" s="298"/>
      <c r="LRB753" s="298"/>
      <c r="LRC753" s="298"/>
      <c r="LRD753" s="298"/>
      <c r="LRE753" s="298"/>
      <c r="LRF753" s="298"/>
      <c r="LRG753" s="298"/>
      <c r="LRH753" s="298"/>
      <c r="LRI753" s="298"/>
      <c r="LRJ753" s="298"/>
      <c r="LRK753" s="298"/>
      <c r="LRL753" s="298"/>
      <c r="LRM753" s="298"/>
      <c r="LRN753" s="298"/>
      <c r="LRO753" s="298"/>
      <c r="LRP753" s="298"/>
      <c r="LRQ753" s="298"/>
      <c r="LRR753" s="298"/>
      <c r="LRS753" s="298"/>
      <c r="LRT753" s="298"/>
      <c r="LRU753" s="298"/>
      <c r="LRV753" s="298"/>
      <c r="LRW753" s="298"/>
      <c r="LRX753" s="298"/>
      <c r="LRY753" s="298"/>
      <c r="LRZ753" s="298"/>
      <c r="LSA753" s="298"/>
      <c r="LSB753" s="298"/>
      <c r="LSC753" s="298"/>
      <c r="LSD753" s="298"/>
      <c r="LSE753" s="298"/>
      <c r="LSF753" s="298"/>
      <c r="LSG753" s="298"/>
      <c r="LSH753" s="298"/>
      <c r="LSI753" s="298"/>
      <c r="LSJ753" s="298"/>
      <c r="LSK753" s="298"/>
      <c r="LSL753" s="298"/>
      <c r="LSM753" s="298"/>
      <c r="LSN753" s="298"/>
      <c r="LSO753" s="298"/>
      <c r="LSP753" s="298"/>
      <c r="LSQ753" s="298"/>
      <c r="LSR753" s="298"/>
      <c r="LSS753" s="298"/>
      <c r="LST753" s="298"/>
      <c r="LSU753" s="298"/>
      <c r="LSV753" s="298"/>
      <c r="LSW753" s="298"/>
      <c r="LSX753" s="298"/>
      <c r="LSY753" s="298"/>
      <c r="LSZ753" s="298"/>
      <c r="LTA753" s="298"/>
      <c r="LTB753" s="298"/>
      <c r="LTC753" s="298"/>
      <c r="LTD753" s="298"/>
      <c r="LTE753" s="298"/>
      <c r="LTF753" s="298"/>
      <c r="LTG753" s="298"/>
      <c r="LTH753" s="298"/>
      <c r="LTI753" s="298"/>
      <c r="LTJ753" s="298"/>
      <c r="LTK753" s="298"/>
      <c r="LTL753" s="298"/>
      <c r="LTM753" s="298"/>
      <c r="LTN753" s="298"/>
      <c r="LTO753" s="298"/>
      <c r="LTP753" s="298"/>
      <c r="LTQ753" s="298"/>
      <c r="LTR753" s="298"/>
      <c r="LTS753" s="298"/>
      <c r="LTT753" s="298"/>
      <c r="LTU753" s="298"/>
      <c r="LTV753" s="298"/>
      <c r="LTW753" s="298"/>
      <c r="LTX753" s="298"/>
      <c r="LTY753" s="298"/>
      <c r="LTZ753" s="298"/>
      <c r="LUA753" s="298"/>
      <c r="LUB753" s="298"/>
      <c r="LUC753" s="298"/>
      <c r="LUD753" s="298"/>
      <c r="LUE753" s="298"/>
      <c r="LUF753" s="298"/>
      <c r="LUG753" s="298"/>
      <c r="LUH753" s="298"/>
      <c r="LUI753" s="298"/>
      <c r="LUJ753" s="298"/>
      <c r="LUK753" s="298"/>
      <c r="LUL753" s="298"/>
      <c r="LUM753" s="298"/>
      <c r="LUN753" s="298"/>
      <c r="LUO753" s="298"/>
      <c r="LUP753" s="298"/>
      <c r="LUQ753" s="298"/>
      <c r="LUR753" s="298"/>
      <c r="LUS753" s="298"/>
      <c r="LUT753" s="298"/>
      <c r="LUU753" s="298"/>
      <c r="LUV753" s="298"/>
      <c r="LUW753" s="298"/>
      <c r="LUX753" s="298"/>
      <c r="LUY753" s="298"/>
      <c r="LUZ753" s="298"/>
      <c r="LVA753" s="298"/>
      <c r="LVB753" s="298"/>
      <c r="LVC753" s="298"/>
      <c r="LVD753" s="298"/>
      <c r="LVE753" s="298"/>
      <c r="LVF753" s="298"/>
      <c r="LVG753" s="298"/>
      <c r="LVH753" s="298"/>
      <c r="LVI753" s="298"/>
      <c r="LVJ753" s="298"/>
      <c r="LVK753" s="298"/>
      <c r="LVL753" s="298"/>
      <c r="LVM753" s="298"/>
      <c r="LVN753" s="298"/>
      <c r="LVO753" s="298"/>
      <c r="LVP753" s="298"/>
      <c r="LVQ753" s="298"/>
      <c r="LVR753" s="298"/>
      <c r="LVS753" s="298"/>
      <c r="LVT753" s="298"/>
      <c r="LVU753" s="298"/>
      <c r="LVV753" s="298"/>
      <c r="LVW753" s="298"/>
      <c r="LVX753" s="298"/>
      <c r="LVY753" s="298"/>
      <c r="LVZ753" s="298"/>
      <c r="LWA753" s="298"/>
      <c r="LWB753" s="298"/>
      <c r="LWC753" s="298"/>
      <c r="LWD753" s="298"/>
      <c r="LWE753" s="298"/>
      <c r="LWF753" s="298"/>
      <c r="LWG753" s="298"/>
      <c r="LWH753" s="298"/>
      <c r="LWI753" s="298"/>
      <c r="LWJ753" s="298"/>
      <c r="LWK753" s="298"/>
      <c r="LWL753" s="298"/>
      <c r="LWM753" s="298"/>
      <c r="LWN753" s="298"/>
      <c r="LWO753" s="298"/>
      <c r="LWP753" s="298"/>
      <c r="LWQ753" s="298"/>
      <c r="LWR753" s="298"/>
      <c r="LWS753" s="298"/>
      <c r="LWT753" s="298"/>
      <c r="LWU753" s="298"/>
      <c r="LWV753" s="298"/>
      <c r="LWW753" s="298"/>
      <c r="LWX753" s="298"/>
      <c r="LWY753" s="298"/>
      <c r="LWZ753" s="298"/>
      <c r="LXA753" s="298"/>
      <c r="LXB753" s="298"/>
      <c r="LXC753" s="298"/>
      <c r="LXD753" s="298"/>
      <c r="LXE753" s="298"/>
      <c r="LXF753" s="298"/>
      <c r="LXG753" s="298"/>
      <c r="LXH753" s="298"/>
      <c r="LXI753" s="298"/>
      <c r="LXJ753" s="298"/>
      <c r="LXK753" s="298"/>
      <c r="LXL753" s="298"/>
      <c r="LXM753" s="298"/>
      <c r="LXN753" s="298"/>
      <c r="LXO753" s="298"/>
      <c r="LXP753" s="298"/>
      <c r="LXQ753" s="298"/>
      <c r="LXR753" s="298"/>
      <c r="LXS753" s="298"/>
      <c r="LXT753" s="298"/>
      <c r="LXU753" s="298"/>
      <c r="LXV753" s="298"/>
      <c r="LXW753" s="298"/>
      <c r="LXX753" s="298"/>
      <c r="LXY753" s="298"/>
      <c r="LXZ753" s="298"/>
      <c r="LYA753" s="298"/>
      <c r="LYB753" s="298"/>
      <c r="LYC753" s="298"/>
      <c r="LYD753" s="298"/>
      <c r="LYE753" s="298"/>
      <c r="LYF753" s="298"/>
      <c r="LYG753" s="298"/>
      <c r="LYH753" s="298"/>
      <c r="LYI753" s="298"/>
      <c r="LYJ753" s="298"/>
      <c r="LYK753" s="298"/>
      <c r="LYL753" s="298"/>
      <c r="LYM753" s="298"/>
      <c r="LYN753" s="298"/>
      <c r="LYO753" s="298"/>
      <c r="LYP753" s="298"/>
      <c r="LYQ753" s="298"/>
      <c r="LYR753" s="298"/>
      <c r="LYS753" s="298"/>
      <c r="LYT753" s="298"/>
      <c r="LYU753" s="298"/>
      <c r="LYV753" s="298"/>
      <c r="LYW753" s="298"/>
      <c r="LYX753" s="298"/>
      <c r="LYY753" s="298"/>
      <c r="LYZ753" s="298"/>
      <c r="LZA753" s="298"/>
      <c r="LZB753" s="298"/>
      <c r="LZC753" s="298"/>
      <c r="LZD753" s="298"/>
      <c r="LZE753" s="298"/>
      <c r="LZF753" s="298"/>
      <c r="LZG753" s="298"/>
      <c r="LZH753" s="298"/>
      <c r="LZI753" s="298"/>
      <c r="LZJ753" s="298"/>
      <c r="LZK753" s="298"/>
      <c r="LZL753" s="298"/>
      <c r="LZM753" s="298"/>
      <c r="LZN753" s="298"/>
      <c r="LZO753" s="298"/>
      <c r="LZP753" s="298"/>
      <c r="LZQ753" s="298"/>
      <c r="LZR753" s="298"/>
      <c r="LZS753" s="298"/>
      <c r="LZT753" s="298"/>
      <c r="LZU753" s="298"/>
      <c r="LZV753" s="298"/>
      <c r="LZW753" s="298"/>
      <c r="LZX753" s="298"/>
      <c r="LZY753" s="298"/>
      <c r="LZZ753" s="298"/>
      <c r="MAA753" s="298"/>
      <c r="MAB753" s="298"/>
      <c r="MAC753" s="298"/>
      <c r="MAD753" s="298"/>
      <c r="MAE753" s="298"/>
      <c r="MAF753" s="298"/>
      <c r="MAG753" s="298"/>
      <c r="MAH753" s="298"/>
      <c r="MAI753" s="298"/>
      <c r="MAJ753" s="298"/>
      <c r="MAK753" s="298"/>
      <c r="MAL753" s="298"/>
      <c r="MAM753" s="298"/>
      <c r="MAN753" s="298"/>
      <c r="MAO753" s="298"/>
      <c r="MAP753" s="298"/>
      <c r="MAQ753" s="298"/>
      <c r="MAR753" s="298"/>
      <c r="MAS753" s="298"/>
      <c r="MAT753" s="298"/>
      <c r="MAU753" s="298"/>
      <c r="MAV753" s="298"/>
      <c r="MAW753" s="298"/>
      <c r="MAX753" s="298"/>
      <c r="MAY753" s="298"/>
      <c r="MAZ753" s="298"/>
      <c r="MBA753" s="298"/>
      <c r="MBB753" s="298"/>
      <c r="MBC753" s="298"/>
      <c r="MBD753" s="298"/>
      <c r="MBE753" s="298"/>
      <c r="MBF753" s="298"/>
      <c r="MBG753" s="298"/>
      <c r="MBH753" s="298"/>
      <c r="MBI753" s="298"/>
      <c r="MBJ753" s="298"/>
      <c r="MBK753" s="298"/>
      <c r="MBL753" s="298"/>
      <c r="MBM753" s="298"/>
      <c r="MBN753" s="298"/>
      <c r="MBO753" s="298"/>
      <c r="MBP753" s="298"/>
      <c r="MBQ753" s="298"/>
      <c r="MBR753" s="298"/>
      <c r="MBS753" s="298"/>
      <c r="MBT753" s="298"/>
      <c r="MBU753" s="298"/>
      <c r="MBV753" s="298"/>
      <c r="MBW753" s="298"/>
      <c r="MBX753" s="298"/>
      <c r="MBY753" s="298"/>
      <c r="MBZ753" s="298"/>
      <c r="MCA753" s="298"/>
      <c r="MCB753" s="298"/>
      <c r="MCC753" s="298"/>
      <c r="MCD753" s="298"/>
      <c r="MCE753" s="298"/>
      <c r="MCF753" s="298"/>
      <c r="MCG753" s="298"/>
      <c r="MCH753" s="298"/>
      <c r="MCI753" s="298"/>
      <c r="MCJ753" s="298"/>
      <c r="MCK753" s="298"/>
      <c r="MCL753" s="298"/>
      <c r="MCM753" s="298"/>
      <c r="MCN753" s="298"/>
      <c r="MCO753" s="298"/>
      <c r="MCP753" s="298"/>
      <c r="MCQ753" s="298"/>
      <c r="MCR753" s="298"/>
      <c r="MCS753" s="298"/>
      <c r="MCT753" s="298"/>
      <c r="MCU753" s="298"/>
      <c r="MCV753" s="298"/>
      <c r="MCW753" s="298"/>
      <c r="MCX753" s="298"/>
      <c r="MCY753" s="298"/>
      <c r="MCZ753" s="298"/>
      <c r="MDA753" s="298"/>
      <c r="MDB753" s="298"/>
      <c r="MDC753" s="298"/>
      <c r="MDD753" s="298"/>
      <c r="MDE753" s="298"/>
      <c r="MDF753" s="298"/>
      <c r="MDG753" s="298"/>
      <c r="MDH753" s="298"/>
      <c r="MDI753" s="298"/>
      <c r="MDJ753" s="298"/>
      <c r="MDK753" s="298"/>
      <c r="MDL753" s="298"/>
      <c r="MDM753" s="298"/>
      <c r="MDN753" s="298"/>
      <c r="MDO753" s="298"/>
      <c r="MDP753" s="298"/>
      <c r="MDQ753" s="298"/>
      <c r="MDR753" s="298"/>
      <c r="MDS753" s="298"/>
      <c r="MDT753" s="298"/>
      <c r="MDU753" s="298"/>
      <c r="MDV753" s="298"/>
      <c r="MDW753" s="298"/>
      <c r="MDX753" s="298"/>
      <c r="MDY753" s="298"/>
      <c r="MDZ753" s="298"/>
      <c r="MEA753" s="298"/>
      <c r="MEB753" s="298"/>
      <c r="MEC753" s="298"/>
      <c r="MED753" s="298"/>
      <c r="MEE753" s="298"/>
      <c r="MEF753" s="298"/>
      <c r="MEG753" s="298"/>
      <c r="MEH753" s="298"/>
      <c r="MEI753" s="298"/>
      <c r="MEJ753" s="298"/>
      <c r="MEK753" s="298"/>
      <c r="MEL753" s="298"/>
      <c r="MEM753" s="298"/>
      <c r="MEN753" s="298"/>
      <c r="MEO753" s="298"/>
      <c r="MEP753" s="298"/>
      <c r="MEQ753" s="298"/>
      <c r="MER753" s="298"/>
      <c r="MES753" s="298"/>
      <c r="MET753" s="298"/>
      <c r="MEU753" s="298"/>
      <c r="MEV753" s="298"/>
      <c r="MEW753" s="298"/>
      <c r="MEX753" s="298"/>
      <c r="MEY753" s="298"/>
      <c r="MEZ753" s="298"/>
      <c r="MFA753" s="298"/>
      <c r="MFB753" s="298"/>
      <c r="MFC753" s="298"/>
      <c r="MFD753" s="298"/>
      <c r="MFE753" s="298"/>
      <c r="MFF753" s="298"/>
      <c r="MFG753" s="298"/>
      <c r="MFH753" s="298"/>
      <c r="MFI753" s="298"/>
      <c r="MFJ753" s="298"/>
      <c r="MFK753" s="298"/>
      <c r="MFL753" s="298"/>
      <c r="MFM753" s="298"/>
      <c r="MFN753" s="298"/>
      <c r="MFO753" s="298"/>
      <c r="MFP753" s="298"/>
      <c r="MFQ753" s="298"/>
      <c r="MFR753" s="298"/>
      <c r="MFS753" s="298"/>
      <c r="MFT753" s="298"/>
      <c r="MFU753" s="298"/>
      <c r="MFV753" s="298"/>
      <c r="MFW753" s="298"/>
      <c r="MFX753" s="298"/>
      <c r="MFY753" s="298"/>
      <c r="MFZ753" s="298"/>
      <c r="MGA753" s="298"/>
      <c r="MGB753" s="298"/>
      <c r="MGC753" s="298"/>
      <c r="MGD753" s="298"/>
      <c r="MGE753" s="298"/>
      <c r="MGF753" s="298"/>
      <c r="MGG753" s="298"/>
      <c r="MGH753" s="298"/>
      <c r="MGI753" s="298"/>
      <c r="MGJ753" s="298"/>
      <c r="MGK753" s="298"/>
      <c r="MGL753" s="298"/>
      <c r="MGM753" s="298"/>
      <c r="MGN753" s="298"/>
      <c r="MGO753" s="298"/>
      <c r="MGP753" s="298"/>
      <c r="MGQ753" s="298"/>
      <c r="MGR753" s="298"/>
      <c r="MGS753" s="298"/>
      <c r="MGT753" s="298"/>
      <c r="MGU753" s="298"/>
      <c r="MGV753" s="298"/>
      <c r="MGW753" s="298"/>
      <c r="MGX753" s="298"/>
      <c r="MGY753" s="298"/>
      <c r="MGZ753" s="298"/>
      <c r="MHA753" s="298"/>
      <c r="MHB753" s="298"/>
      <c r="MHC753" s="298"/>
      <c r="MHD753" s="298"/>
      <c r="MHE753" s="298"/>
      <c r="MHF753" s="298"/>
      <c r="MHG753" s="298"/>
      <c r="MHH753" s="298"/>
      <c r="MHI753" s="298"/>
      <c r="MHJ753" s="298"/>
      <c r="MHK753" s="298"/>
      <c r="MHL753" s="298"/>
      <c r="MHM753" s="298"/>
      <c r="MHN753" s="298"/>
      <c r="MHO753" s="298"/>
      <c r="MHP753" s="298"/>
      <c r="MHQ753" s="298"/>
      <c r="MHR753" s="298"/>
      <c r="MHS753" s="298"/>
      <c r="MHT753" s="298"/>
      <c r="MHU753" s="298"/>
      <c r="MHV753" s="298"/>
      <c r="MHW753" s="298"/>
      <c r="MHX753" s="298"/>
      <c r="MHY753" s="298"/>
      <c r="MHZ753" s="298"/>
      <c r="MIA753" s="298"/>
      <c r="MIB753" s="298"/>
      <c r="MIC753" s="298"/>
      <c r="MID753" s="298"/>
      <c r="MIE753" s="298"/>
      <c r="MIF753" s="298"/>
      <c r="MIG753" s="298"/>
      <c r="MIH753" s="298"/>
      <c r="MII753" s="298"/>
      <c r="MIJ753" s="298"/>
      <c r="MIK753" s="298"/>
      <c r="MIL753" s="298"/>
      <c r="MIM753" s="298"/>
      <c r="MIN753" s="298"/>
      <c r="MIO753" s="298"/>
      <c r="MIP753" s="298"/>
      <c r="MIQ753" s="298"/>
      <c r="MIR753" s="298"/>
      <c r="MIS753" s="298"/>
      <c r="MIT753" s="298"/>
      <c r="MIU753" s="298"/>
      <c r="MIV753" s="298"/>
      <c r="MIW753" s="298"/>
      <c r="MIX753" s="298"/>
      <c r="MIY753" s="298"/>
      <c r="MIZ753" s="298"/>
      <c r="MJA753" s="298"/>
      <c r="MJB753" s="298"/>
      <c r="MJC753" s="298"/>
      <c r="MJD753" s="298"/>
      <c r="MJE753" s="298"/>
      <c r="MJF753" s="298"/>
      <c r="MJG753" s="298"/>
      <c r="MJH753" s="298"/>
      <c r="MJI753" s="298"/>
      <c r="MJJ753" s="298"/>
      <c r="MJK753" s="298"/>
      <c r="MJL753" s="298"/>
      <c r="MJM753" s="298"/>
      <c r="MJN753" s="298"/>
      <c r="MJO753" s="298"/>
      <c r="MJP753" s="298"/>
      <c r="MJQ753" s="298"/>
      <c r="MJR753" s="298"/>
      <c r="MJS753" s="298"/>
      <c r="MJT753" s="298"/>
      <c r="MJU753" s="298"/>
      <c r="MJV753" s="298"/>
      <c r="MJW753" s="298"/>
      <c r="MJX753" s="298"/>
      <c r="MJY753" s="298"/>
      <c r="MJZ753" s="298"/>
      <c r="MKA753" s="298"/>
      <c r="MKB753" s="298"/>
      <c r="MKC753" s="298"/>
      <c r="MKD753" s="298"/>
      <c r="MKE753" s="298"/>
      <c r="MKF753" s="298"/>
      <c r="MKG753" s="298"/>
      <c r="MKH753" s="298"/>
      <c r="MKI753" s="298"/>
      <c r="MKJ753" s="298"/>
      <c r="MKK753" s="298"/>
      <c r="MKL753" s="298"/>
      <c r="MKM753" s="298"/>
      <c r="MKN753" s="298"/>
      <c r="MKO753" s="298"/>
      <c r="MKP753" s="298"/>
      <c r="MKQ753" s="298"/>
      <c r="MKR753" s="298"/>
      <c r="MKS753" s="298"/>
      <c r="MKT753" s="298"/>
      <c r="MKU753" s="298"/>
      <c r="MKV753" s="298"/>
      <c r="MKW753" s="298"/>
      <c r="MKX753" s="298"/>
      <c r="MKY753" s="298"/>
      <c r="MKZ753" s="298"/>
      <c r="MLA753" s="298"/>
      <c r="MLB753" s="298"/>
      <c r="MLC753" s="298"/>
      <c r="MLD753" s="298"/>
      <c r="MLE753" s="298"/>
      <c r="MLF753" s="298"/>
      <c r="MLG753" s="298"/>
      <c r="MLH753" s="298"/>
      <c r="MLI753" s="298"/>
      <c r="MLJ753" s="298"/>
      <c r="MLK753" s="298"/>
      <c r="MLL753" s="298"/>
      <c r="MLM753" s="298"/>
      <c r="MLN753" s="298"/>
      <c r="MLO753" s="298"/>
      <c r="MLP753" s="298"/>
      <c r="MLQ753" s="298"/>
      <c r="MLR753" s="298"/>
      <c r="MLS753" s="298"/>
      <c r="MLT753" s="298"/>
      <c r="MLU753" s="298"/>
      <c r="MLV753" s="298"/>
      <c r="MLW753" s="298"/>
      <c r="MLX753" s="298"/>
      <c r="MLY753" s="298"/>
      <c r="MLZ753" s="298"/>
      <c r="MMA753" s="298"/>
      <c r="MMB753" s="298"/>
      <c r="MMC753" s="298"/>
      <c r="MMD753" s="298"/>
      <c r="MME753" s="298"/>
      <c r="MMF753" s="298"/>
      <c r="MMG753" s="298"/>
      <c r="MMH753" s="298"/>
      <c r="MMI753" s="298"/>
      <c r="MMJ753" s="298"/>
      <c r="MMK753" s="298"/>
      <c r="MML753" s="298"/>
      <c r="MMM753" s="298"/>
      <c r="MMN753" s="298"/>
      <c r="MMO753" s="298"/>
      <c r="MMP753" s="298"/>
      <c r="MMQ753" s="298"/>
      <c r="MMR753" s="298"/>
      <c r="MMS753" s="298"/>
      <c r="MMT753" s="298"/>
      <c r="MMU753" s="298"/>
      <c r="MMV753" s="298"/>
      <c r="MMW753" s="298"/>
      <c r="MMX753" s="298"/>
      <c r="MMY753" s="298"/>
      <c r="MMZ753" s="298"/>
      <c r="MNA753" s="298"/>
      <c r="MNB753" s="298"/>
      <c r="MNC753" s="298"/>
      <c r="MND753" s="298"/>
      <c r="MNE753" s="298"/>
      <c r="MNF753" s="298"/>
      <c r="MNG753" s="298"/>
      <c r="MNH753" s="298"/>
      <c r="MNI753" s="298"/>
      <c r="MNJ753" s="298"/>
      <c r="MNK753" s="298"/>
      <c r="MNL753" s="298"/>
      <c r="MNM753" s="298"/>
      <c r="MNN753" s="298"/>
      <c r="MNO753" s="298"/>
      <c r="MNP753" s="298"/>
      <c r="MNQ753" s="298"/>
      <c r="MNR753" s="298"/>
      <c r="MNS753" s="298"/>
      <c r="MNT753" s="298"/>
      <c r="MNU753" s="298"/>
      <c r="MNV753" s="298"/>
      <c r="MNW753" s="298"/>
      <c r="MNX753" s="298"/>
      <c r="MNY753" s="298"/>
      <c r="MNZ753" s="298"/>
      <c r="MOA753" s="298"/>
      <c r="MOB753" s="298"/>
      <c r="MOC753" s="298"/>
      <c r="MOD753" s="298"/>
      <c r="MOE753" s="298"/>
      <c r="MOF753" s="298"/>
      <c r="MOG753" s="298"/>
      <c r="MOH753" s="298"/>
      <c r="MOI753" s="298"/>
      <c r="MOJ753" s="298"/>
      <c r="MOK753" s="298"/>
      <c r="MOL753" s="298"/>
      <c r="MOM753" s="298"/>
      <c r="MON753" s="298"/>
      <c r="MOO753" s="298"/>
      <c r="MOP753" s="298"/>
      <c r="MOQ753" s="298"/>
      <c r="MOR753" s="298"/>
      <c r="MOS753" s="298"/>
      <c r="MOT753" s="298"/>
      <c r="MOU753" s="298"/>
      <c r="MOV753" s="298"/>
      <c r="MOW753" s="298"/>
      <c r="MOX753" s="298"/>
      <c r="MOY753" s="298"/>
      <c r="MOZ753" s="298"/>
      <c r="MPA753" s="298"/>
      <c r="MPB753" s="298"/>
      <c r="MPC753" s="298"/>
      <c r="MPD753" s="298"/>
      <c r="MPE753" s="298"/>
      <c r="MPF753" s="298"/>
      <c r="MPG753" s="298"/>
      <c r="MPH753" s="298"/>
      <c r="MPI753" s="298"/>
      <c r="MPJ753" s="298"/>
      <c r="MPK753" s="298"/>
      <c r="MPL753" s="298"/>
      <c r="MPM753" s="298"/>
      <c r="MPN753" s="298"/>
      <c r="MPO753" s="298"/>
      <c r="MPP753" s="298"/>
      <c r="MPQ753" s="298"/>
      <c r="MPR753" s="298"/>
      <c r="MPS753" s="298"/>
      <c r="MPT753" s="298"/>
      <c r="MPU753" s="298"/>
      <c r="MPV753" s="298"/>
      <c r="MPW753" s="298"/>
      <c r="MPX753" s="298"/>
      <c r="MPY753" s="298"/>
      <c r="MPZ753" s="298"/>
      <c r="MQA753" s="298"/>
      <c r="MQB753" s="298"/>
      <c r="MQC753" s="298"/>
      <c r="MQD753" s="298"/>
      <c r="MQE753" s="298"/>
      <c r="MQF753" s="298"/>
      <c r="MQG753" s="298"/>
      <c r="MQH753" s="298"/>
      <c r="MQI753" s="298"/>
      <c r="MQJ753" s="298"/>
      <c r="MQK753" s="298"/>
      <c r="MQL753" s="298"/>
      <c r="MQM753" s="298"/>
      <c r="MQN753" s="298"/>
      <c r="MQO753" s="298"/>
      <c r="MQP753" s="298"/>
      <c r="MQQ753" s="298"/>
      <c r="MQR753" s="298"/>
      <c r="MQS753" s="298"/>
      <c r="MQT753" s="298"/>
      <c r="MQU753" s="298"/>
      <c r="MQV753" s="298"/>
      <c r="MQW753" s="298"/>
      <c r="MQX753" s="298"/>
      <c r="MQY753" s="298"/>
      <c r="MQZ753" s="298"/>
      <c r="MRA753" s="298"/>
      <c r="MRB753" s="298"/>
      <c r="MRC753" s="298"/>
      <c r="MRD753" s="298"/>
      <c r="MRE753" s="298"/>
      <c r="MRF753" s="298"/>
      <c r="MRG753" s="298"/>
      <c r="MRH753" s="298"/>
      <c r="MRI753" s="298"/>
      <c r="MRJ753" s="298"/>
      <c r="MRK753" s="298"/>
      <c r="MRL753" s="298"/>
      <c r="MRM753" s="298"/>
      <c r="MRN753" s="298"/>
      <c r="MRO753" s="298"/>
      <c r="MRP753" s="298"/>
      <c r="MRQ753" s="298"/>
      <c r="MRR753" s="298"/>
      <c r="MRS753" s="298"/>
      <c r="MRT753" s="298"/>
      <c r="MRU753" s="298"/>
      <c r="MRV753" s="298"/>
      <c r="MRW753" s="298"/>
      <c r="MRX753" s="298"/>
      <c r="MRY753" s="298"/>
      <c r="MRZ753" s="298"/>
      <c r="MSA753" s="298"/>
      <c r="MSB753" s="298"/>
      <c r="MSC753" s="298"/>
      <c r="MSD753" s="298"/>
      <c r="MSE753" s="298"/>
      <c r="MSF753" s="298"/>
      <c r="MSG753" s="298"/>
      <c r="MSH753" s="298"/>
      <c r="MSI753" s="298"/>
      <c r="MSJ753" s="298"/>
      <c r="MSK753" s="298"/>
      <c r="MSL753" s="298"/>
      <c r="MSM753" s="298"/>
      <c r="MSN753" s="298"/>
      <c r="MSO753" s="298"/>
      <c r="MSP753" s="298"/>
      <c r="MSQ753" s="298"/>
      <c r="MSR753" s="298"/>
      <c r="MSS753" s="298"/>
      <c r="MST753" s="298"/>
      <c r="MSU753" s="298"/>
      <c r="MSV753" s="298"/>
      <c r="MSW753" s="298"/>
      <c r="MSX753" s="298"/>
      <c r="MSY753" s="298"/>
      <c r="MSZ753" s="298"/>
      <c r="MTA753" s="298"/>
      <c r="MTB753" s="298"/>
      <c r="MTC753" s="298"/>
      <c r="MTD753" s="298"/>
      <c r="MTE753" s="298"/>
      <c r="MTF753" s="298"/>
      <c r="MTG753" s="298"/>
      <c r="MTH753" s="298"/>
      <c r="MTI753" s="298"/>
      <c r="MTJ753" s="298"/>
      <c r="MTK753" s="298"/>
      <c r="MTL753" s="298"/>
      <c r="MTM753" s="298"/>
      <c r="MTN753" s="298"/>
      <c r="MTO753" s="298"/>
      <c r="MTP753" s="298"/>
      <c r="MTQ753" s="298"/>
      <c r="MTR753" s="298"/>
      <c r="MTS753" s="298"/>
      <c r="MTT753" s="298"/>
      <c r="MTU753" s="298"/>
      <c r="MTV753" s="298"/>
      <c r="MTW753" s="298"/>
      <c r="MTX753" s="298"/>
      <c r="MTY753" s="298"/>
      <c r="MTZ753" s="298"/>
      <c r="MUA753" s="298"/>
      <c r="MUB753" s="298"/>
      <c r="MUC753" s="298"/>
      <c r="MUD753" s="298"/>
      <c r="MUE753" s="298"/>
      <c r="MUF753" s="298"/>
      <c r="MUG753" s="298"/>
      <c r="MUH753" s="298"/>
      <c r="MUI753" s="298"/>
      <c r="MUJ753" s="298"/>
      <c r="MUK753" s="298"/>
      <c r="MUL753" s="298"/>
      <c r="MUM753" s="298"/>
      <c r="MUN753" s="298"/>
      <c r="MUO753" s="298"/>
      <c r="MUP753" s="298"/>
      <c r="MUQ753" s="298"/>
      <c r="MUR753" s="298"/>
      <c r="MUS753" s="298"/>
      <c r="MUT753" s="298"/>
      <c r="MUU753" s="298"/>
      <c r="MUV753" s="298"/>
      <c r="MUW753" s="298"/>
      <c r="MUX753" s="298"/>
      <c r="MUY753" s="298"/>
      <c r="MUZ753" s="298"/>
      <c r="MVA753" s="298"/>
      <c r="MVB753" s="298"/>
      <c r="MVC753" s="298"/>
      <c r="MVD753" s="298"/>
      <c r="MVE753" s="298"/>
      <c r="MVF753" s="298"/>
      <c r="MVG753" s="298"/>
      <c r="MVH753" s="298"/>
      <c r="MVI753" s="298"/>
      <c r="MVJ753" s="298"/>
      <c r="MVK753" s="298"/>
      <c r="MVL753" s="298"/>
      <c r="MVM753" s="298"/>
      <c r="MVN753" s="298"/>
      <c r="MVO753" s="298"/>
      <c r="MVP753" s="298"/>
      <c r="MVQ753" s="298"/>
      <c r="MVR753" s="298"/>
      <c r="MVS753" s="298"/>
      <c r="MVT753" s="298"/>
      <c r="MVU753" s="298"/>
      <c r="MVV753" s="298"/>
      <c r="MVW753" s="298"/>
      <c r="MVX753" s="298"/>
      <c r="MVY753" s="298"/>
      <c r="MVZ753" s="298"/>
      <c r="MWA753" s="298"/>
      <c r="MWB753" s="298"/>
      <c r="MWC753" s="298"/>
      <c r="MWD753" s="298"/>
      <c r="MWE753" s="298"/>
      <c r="MWF753" s="298"/>
      <c r="MWG753" s="298"/>
      <c r="MWH753" s="298"/>
      <c r="MWI753" s="298"/>
      <c r="MWJ753" s="298"/>
      <c r="MWK753" s="298"/>
      <c r="MWL753" s="298"/>
      <c r="MWM753" s="298"/>
      <c r="MWN753" s="298"/>
      <c r="MWO753" s="298"/>
      <c r="MWP753" s="298"/>
      <c r="MWQ753" s="298"/>
      <c r="MWR753" s="298"/>
      <c r="MWS753" s="298"/>
      <c r="MWT753" s="298"/>
      <c r="MWU753" s="298"/>
      <c r="MWV753" s="298"/>
      <c r="MWW753" s="298"/>
      <c r="MWX753" s="298"/>
      <c r="MWY753" s="298"/>
      <c r="MWZ753" s="298"/>
      <c r="MXA753" s="298"/>
      <c r="MXB753" s="298"/>
      <c r="MXC753" s="298"/>
      <c r="MXD753" s="298"/>
      <c r="MXE753" s="298"/>
      <c r="MXF753" s="298"/>
      <c r="MXG753" s="298"/>
      <c r="MXH753" s="298"/>
      <c r="MXI753" s="298"/>
      <c r="MXJ753" s="298"/>
      <c r="MXK753" s="298"/>
      <c r="MXL753" s="298"/>
      <c r="MXM753" s="298"/>
      <c r="MXN753" s="298"/>
      <c r="MXO753" s="298"/>
      <c r="MXP753" s="298"/>
      <c r="MXQ753" s="298"/>
      <c r="MXR753" s="298"/>
      <c r="MXS753" s="298"/>
      <c r="MXT753" s="298"/>
      <c r="MXU753" s="298"/>
      <c r="MXV753" s="298"/>
      <c r="MXW753" s="298"/>
      <c r="MXX753" s="298"/>
      <c r="MXY753" s="298"/>
      <c r="MXZ753" s="298"/>
      <c r="MYA753" s="298"/>
      <c r="MYB753" s="298"/>
      <c r="MYC753" s="298"/>
      <c r="MYD753" s="298"/>
      <c r="MYE753" s="298"/>
      <c r="MYF753" s="298"/>
      <c r="MYG753" s="298"/>
      <c r="MYH753" s="298"/>
      <c r="MYI753" s="298"/>
      <c r="MYJ753" s="298"/>
      <c r="MYK753" s="298"/>
      <c r="MYL753" s="298"/>
      <c r="MYM753" s="298"/>
      <c r="MYN753" s="298"/>
      <c r="MYO753" s="298"/>
      <c r="MYP753" s="298"/>
      <c r="MYQ753" s="298"/>
      <c r="MYR753" s="298"/>
      <c r="MYS753" s="298"/>
      <c r="MYT753" s="298"/>
      <c r="MYU753" s="298"/>
      <c r="MYV753" s="298"/>
      <c r="MYW753" s="298"/>
      <c r="MYX753" s="298"/>
      <c r="MYY753" s="298"/>
      <c r="MYZ753" s="298"/>
      <c r="MZA753" s="298"/>
      <c r="MZB753" s="298"/>
      <c r="MZC753" s="298"/>
      <c r="MZD753" s="298"/>
      <c r="MZE753" s="298"/>
      <c r="MZF753" s="298"/>
      <c r="MZG753" s="298"/>
      <c r="MZH753" s="298"/>
      <c r="MZI753" s="298"/>
      <c r="MZJ753" s="298"/>
      <c r="MZK753" s="298"/>
      <c r="MZL753" s="298"/>
      <c r="MZM753" s="298"/>
      <c r="MZN753" s="298"/>
      <c r="MZO753" s="298"/>
      <c r="MZP753" s="298"/>
      <c r="MZQ753" s="298"/>
      <c r="MZR753" s="298"/>
      <c r="MZS753" s="298"/>
      <c r="MZT753" s="298"/>
      <c r="MZU753" s="298"/>
      <c r="MZV753" s="298"/>
      <c r="MZW753" s="298"/>
      <c r="MZX753" s="298"/>
      <c r="MZY753" s="298"/>
      <c r="MZZ753" s="298"/>
      <c r="NAA753" s="298"/>
      <c r="NAB753" s="298"/>
      <c r="NAC753" s="298"/>
      <c r="NAD753" s="298"/>
      <c r="NAE753" s="298"/>
      <c r="NAF753" s="298"/>
      <c r="NAG753" s="298"/>
      <c r="NAH753" s="298"/>
      <c r="NAI753" s="298"/>
      <c r="NAJ753" s="298"/>
      <c r="NAK753" s="298"/>
      <c r="NAL753" s="298"/>
      <c r="NAM753" s="298"/>
      <c r="NAN753" s="298"/>
      <c r="NAO753" s="298"/>
      <c r="NAP753" s="298"/>
      <c r="NAQ753" s="298"/>
      <c r="NAR753" s="298"/>
      <c r="NAS753" s="298"/>
      <c r="NAT753" s="298"/>
      <c r="NAU753" s="298"/>
      <c r="NAV753" s="298"/>
      <c r="NAW753" s="298"/>
      <c r="NAX753" s="298"/>
      <c r="NAY753" s="298"/>
      <c r="NAZ753" s="298"/>
      <c r="NBA753" s="298"/>
      <c r="NBB753" s="298"/>
      <c r="NBC753" s="298"/>
      <c r="NBD753" s="298"/>
      <c r="NBE753" s="298"/>
      <c r="NBF753" s="298"/>
      <c r="NBG753" s="298"/>
      <c r="NBH753" s="298"/>
      <c r="NBI753" s="298"/>
      <c r="NBJ753" s="298"/>
      <c r="NBK753" s="298"/>
      <c r="NBL753" s="298"/>
      <c r="NBM753" s="298"/>
      <c r="NBN753" s="298"/>
      <c r="NBO753" s="298"/>
      <c r="NBP753" s="298"/>
      <c r="NBQ753" s="298"/>
      <c r="NBR753" s="298"/>
      <c r="NBS753" s="298"/>
      <c r="NBT753" s="298"/>
      <c r="NBU753" s="298"/>
      <c r="NBV753" s="298"/>
      <c r="NBW753" s="298"/>
      <c r="NBX753" s="298"/>
      <c r="NBY753" s="298"/>
      <c r="NBZ753" s="298"/>
      <c r="NCA753" s="298"/>
      <c r="NCB753" s="298"/>
      <c r="NCC753" s="298"/>
      <c r="NCD753" s="298"/>
      <c r="NCE753" s="298"/>
      <c r="NCF753" s="298"/>
      <c r="NCG753" s="298"/>
      <c r="NCH753" s="298"/>
      <c r="NCI753" s="298"/>
      <c r="NCJ753" s="298"/>
      <c r="NCK753" s="298"/>
      <c r="NCL753" s="298"/>
      <c r="NCM753" s="298"/>
      <c r="NCN753" s="298"/>
      <c r="NCO753" s="298"/>
      <c r="NCP753" s="298"/>
      <c r="NCQ753" s="298"/>
      <c r="NCR753" s="298"/>
      <c r="NCS753" s="298"/>
      <c r="NCT753" s="298"/>
      <c r="NCU753" s="298"/>
      <c r="NCV753" s="298"/>
      <c r="NCW753" s="298"/>
      <c r="NCX753" s="298"/>
      <c r="NCY753" s="298"/>
      <c r="NCZ753" s="298"/>
      <c r="NDA753" s="298"/>
      <c r="NDB753" s="298"/>
      <c r="NDC753" s="298"/>
      <c r="NDD753" s="298"/>
      <c r="NDE753" s="298"/>
      <c r="NDF753" s="298"/>
      <c r="NDG753" s="298"/>
      <c r="NDH753" s="298"/>
      <c r="NDI753" s="298"/>
      <c r="NDJ753" s="298"/>
      <c r="NDK753" s="298"/>
      <c r="NDL753" s="298"/>
      <c r="NDM753" s="298"/>
      <c r="NDN753" s="298"/>
      <c r="NDO753" s="298"/>
      <c r="NDP753" s="298"/>
      <c r="NDQ753" s="298"/>
      <c r="NDR753" s="298"/>
      <c r="NDS753" s="298"/>
      <c r="NDT753" s="298"/>
      <c r="NDU753" s="298"/>
      <c r="NDV753" s="298"/>
      <c r="NDW753" s="298"/>
      <c r="NDX753" s="298"/>
      <c r="NDY753" s="298"/>
      <c r="NDZ753" s="298"/>
      <c r="NEA753" s="298"/>
      <c r="NEB753" s="298"/>
      <c r="NEC753" s="298"/>
      <c r="NED753" s="298"/>
      <c r="NEE753" s="298"/>
      <c r="NEF753" s="298"/>
      <c r="NEG753" s="298"/>
      <c r="NEH753" s="298"/>
      <c r="NEI753" s="298"/>
      <c r="NEJ753" s="298"/>
      <c r="NEK753" s="298"/>
      <c r="NEL753" s="298"/>
      <c r="NEM753" s="298"/>
      <c r="NEN753" s="298"/>
      <c r="NEO753" s="298"/>
      <c r="NEP753" s="298"/>
      <c r="NEQ753" s="298"/>
      <c r="NER753" s="298"/>
      <c r="NES753" s="298"/>
      <c r="NET753" s="298"/>
      <c r="NEU753" s="298"/>
      <c r="NEV753" s="298"/>
      <c r="NEW753" s="298"/>
      <c r="NEX753" s="298"/>
      <c r="NEY753" s="298"/>
      <c r="NEZ753" s="298"/>
      <c r="NFA753" s="298"/>
      <c r="NFB753" s="298"/>
      <c r="NFC753" s="298"/>
      <c r="NFD753" s="298"/>
      <c r="NFE753" s="298"/>
      <c r="NFF753" s="298"/>
      <c r="NFG753" s="298"/>
      <c r="NFH753" s="298"/>
      <c r="NFI753" s="298"/>
      <c r="NFJ753" s="298"/>
      <c r="NFK753" s="298"/>
      <c r="NFL753" s="298"/>
      <c r="NFM753" s="298"/>
      <c r="NFN753" s="298"/>
      <c r="NFO753" s="298"/>
      <c r="NFP753" s="298"/>
      <c r="NFQ753" s="298"/>
      <c r="NFR753" s="298"/>
      <c r="NFS753" s="298"/>
      <c r="NFT753" s="298"/>
      <c r="NFU753" s="298"/>
      <c r="NFV753" s="298"/>
      <c r="NFW753" s="298"/>
      <c r="NFX753" s="298"/>
      <c r="NFY753" s="298"/>
      <c r="NFZ753" s="298"/>
      <c r="NGA753" s="298"/>
      <c r="NGB753" s="298"/>
      <c r="NGC753" s="298"/>
      <c r="NGD753" s="298"/>
      <c r="NGE753" s="298"/>
      <c r="NGF753" s="298"/>
      <c r="NGG753" s="298"/>
      <c r="NGH753" s="298"/>
      <c r="NGI753" s="298"/>
      <c r="NGJ753" s="298"/>
      <c r="NGK753" s="298"/>
      <c r="NGL753" s="298"/>
      <c r="NGM753" s="298"/>
      <c r="NGN753" s="298"/>
      <c r="NGO753" s="298"/>
      <c r="NGP753" s="298"/>
      <c r="NGQ753" s="298"/>
      <c r="NGR753" s="298"/>
      <c r="NGS753" s="298"/>
      <c r="NGT753" s="298"/>
      <c r="NGU753" s="298"/>
      <c r="NGV753" s="298"/>
      <c r="NGW753" s="298"/>
      <c r="NGX753" s="298"/>
      <c r="NGY753" s="298"/>
      <c r="NGZ753" s="298"/>
      <c r="NHA753" s="298"/>
      <c r="NHB753" s="298"/>
      <c r="NHC753" s="298"/>
      <c r="NHD753" s="298"/>
      <c r="NHE753" s="298"/>
      <c r="NHF753" s="298"/>
      <c r="NHG753" s="298"/>
      <c r="NHH753" s="298"/>
      <c r="NHI753" s="298"/>
      <c r="NHJ753" s="298"/>
      <c r="NHK753" s="298"/>
      <c r="NHL753" s="298"/>
      <c r="NHM753" s="298"/>
      <c r="NHN753" s="298"/>
      <c r="NHO753" s="298"/>
      <c r="NHP753" s="298"/>
      <c r="NHQ753" s="298"/>
      <c r="NHR753" s="298"/>
      <c r="NHS753" s="298"/>
      <c r="NHT753" s="298"/>
      <c r="NHU753" s="298"/>
      <c r="NHV753" s="298"/>
      <c r="NHW753" s="298"/>
      <c r="NHX753" s="298"/>
      <c r="NHY753" s="298"/>
      <c r="NHZ753" s="298"/>
      <c r="NIA753" s="298"/>
      <c r="NIB753" s="298"/>
      <c r="NIC753" s="298"/>
      <c r="NID753" s="298"/>
      <c r="NIE753" s="298"/>
      <c r="NIF753" s="298"/>
      <c r="NIG753" s="298"/>
      <c r="NIH753" s="298"/>
      <c r="NII753" s="298"/>
      <c r="NIJ753" s="298"/>
      <c r="NIK753" s="298"/>
      <c r="NIL753" s="298"/>
      <c r="NIM753" s="298"/>
      <c r="NIN753" s="298"/>
      <c r="NIO753" s="298"/>
      <c r="NIP753" s="298"/>
      <c r="NIQ753" s="298"/>
      <c r="NIR753" s="298"/>
      <c r="NIS753" s="298"/>
      <c r="NIT753" s="298"/>
      <c r="NIU753" s="298"/>
      <c r="NIV753" s="298"/>
      <c r="NIW753" s="298"/>
      <c r="NIX753" s="298"/>
      <c r="NIY753" s="298"/>
      <c r="NIZ753" s="298"/>
      <c r="NJA753" s="298"/>
      <c r="NJB753" s="298"/>
      <c r="NJC753" s="298"/>
      <c r="NJD753" s="298"/>
      <c r="NJE753" s="298"/>
      <c r="NJF753" s="298"/>
      <c r="NJG753" s="298"/>
      <c r="NJH753" s="298"/>
      <c r="NJI753" s="298"/>
      <c r="NJJ753" s="298"/>
      <c r="NJK753" s="298"/>
      <c r="NJL753" s="298"/>
      <c r="NJM753" s="298"/>
      <c r="NJN753" s="298"/>
      <c r="NJO753" s="298"/>
      <c r="NJP753" s="298"/>
      <c r="NJQ753" s="298"/>
      <c r="NJR753" s="298"/>
      <c r="NJS753" s="298"/>
      <c r="NJT753" s="298"/>
      <c r="NJU753" s="298"/>
      <c r="NJV753" s="298"/>
      <c r="NJW753" s="298"/>
      <c r="NJX753" s="298"/>
      <c r="NJY753" s="298"/>
      <c r="NJZ753" s="298"/>
      <c r="NKA753" s="298"/>
      <c r="NKB753" s="298"/>
      <c r="NKC753" s="298"/>
      <c r="NKD753" s="298"/>
      <c r="NKE753" s="298"/>
      <c r="NKF753" s="298"/>
      <c r="NKG753" s="298"/>
      <c r="NKH753" s="298"/>
      <c r="NKI753" s="298"/>
      <c r="NKJ753" s="298"/>
      <c r="NKK753" s="298"/>
      <c r="NKL753" s="298"/>
      <c r="NKM753" s="298"/>
      <c r="NKN753" s="298"/>
      <c r="NKO753" s="298"/>
      <c r="NKP753" s="298"/>
      <c r="NKQ753" s="298"/>
      <c r="NKR753" s="298"/>
      <c r="NKS753" s="298"/>
      <c r="NKT753" s="298"/>
      <c r="NKU753" s="298"/>
      <c r="NKV753" s="298"/>
      <c r="NKW753" s="298"/>
      <c r="NKX753" s="298"/>
      <c r="NKY753" s="298"/>
      <c r="NKZ753" s="298"/>
      <c r="NLA753" s="298"/>
      <c r="NLB753" s="298"/>
      <c r="NLC753" s="298"/>
      <c r="NLD753" s="298"/>
      <c r="NLE753" s="298"/>
      <c r="NLF753" s="298"/>
      <c r="NLG753" s="298"/>
      <c r="NLH753" s="298"/>
      <c r="NLI753" s="298"/>
      <c r="NLJ753" s="298"/>
      <c r="NLK753" s="298"/>
      <c r="NLL753" s="298"/>
      <c r="NLM753" s="298"/>
      <c r="NLN753" s="298"/>
      <c r="NLO753" s="298"/>
      <c r="NLP753" s="298"/>
      <c r="NLQ753" s="298"/>
      <c r="NLR753" s="298"/>
      <c r="NLS753" s="298"/>
      <c r="NLT753" s="298"/>
      <c r="NLU753" s="298"/>
      <c r="NLV753" s="298"/>
      <c r="NLW753" s="298"/>
      <c r="NLX753" s="298"/>
      <c r="NLY753" s="298"/>
      <c r="NLZ753" s="298"/>
      <c r="NMA753" s="298"/>
      <c r="NMB753" s="298"/>
      <c r="NMC753" s="298"/>
      <c r="NMD753" s="298"/>
      <c r="NME753" s="298"/>
      <c r="NMF753" s="298"/>
      <c r="NMG753" s="298"/>
      <c r="NMH753" s="298"/>
      <c r="NMI753" s="298"/>
      <c r="NMJ753" s="298"/>
      <c r="NMK753" s="298"/>
      <c r="NML753" s="298"/>
      <c r="NMM753" s="298"/>
      <c r="NMN753" s="298"/>
      <c r="NMO753" s="298"/>
      <c r="NMP753" s="298"/>
      <c r="NMQ753" s="298"/>
      <c r="NMR753" s="298"/>
      <c r="NMS753" s="298"/>
      <c r="NMT753" s="298"/>
      <c r="NMU753" s="298"/>
      <c r="NMV753" s="298"/>
      <c r="NMW753" s="298"/>
      <c r="NMX753" s="298"/>
      <c r="NMY753" s="298"/>
      <c r="NMZ753" s="298"/>
      <c r="NNA753" s="298"/>
      <c r="NNB753" s="298"/>
      <c r="NNC753" s="298"/>
      <c r="NND753" s="298"/>
      <c r="NNE753" s="298"/>
      <c r="NNF753" s="298"/>
      <c r="NNG753" s="298"/>
      <c r="NNH753" s="298"/>
      <c r="NNI753" s="298"/>
      <c r="NNJ753" s="298"/>
      <c r="NNK753" s="298"/>
      <c r="NNL753" s="298"/>
      <c r="NNM753" s="298"/>
      <c r="NNN753" s="298"/>
      <c r="NNO753" s="298"/>
      <c r="NNP753" s="298"/>
      <c r="NNQ753" s="298"/>
      <c r="NNR753" s="298"/>
      <c r="NNS753" s="298"/>
      <c r="NNT753" s="298"/>
      <c r="NNU753" s="298"/>
      <c r="NNV753" s="298"/>
      <c r="NNW753" s="298"/>
      <c r="NNX753" s="298"/>
      <c r="NNY753" s="298"/>
      <c r="NNZ753" s="298"/>
      <c r="NOA753" s="298"/>
      <c r="NOB753" s="298"/>
      <c r="NOC753" s="298"/>
      <c r="NOD753" s="298"/>
      <c r="NOE753" s="298"/>
      <c r="NOF753" s="298"/>
      <c r="NOG753" s="298"/>
      <c r="NOH753" s="298"/>
      <c r="NOI753" s="298"/>
      <c r="NOJ753" s="298"/>
      <c r="NOK753" s="298"/>
      <c r="NOL753" s="298"/>
      <c r="NOM753" s="298"/>
      <c r="NON753" s="298"/>
      <c r="NOO753" s="298"/>
      <c r="NOP753" s="298"/>
      <c r="NOQ753" s="298"/>
      <c r="NOR753" s="298"/>
      <c r="NOS753" s="298"/>
      <c r="NOT753" s="298"/>
      <c r="NOU753" s="298"/>
      <c r="NOV753" s="298"/>
      <c r="NOW753" s="298"/>
      <c r="NOX753" s="298"/>
      <c r="NOY753" s="298"/>
      <c r="NOZ753" s="298"/>
      <c r="NPA753" s="298"/>
      <c r="NPB753" s="298"/>
      <c r="NPC753" s="298"/>
      <c r="NPD753" s="298"/>
      <c r="NPE753" s="298"/>
      <c r="NPF753" s="298"/>
      <c r="NPG753" s="298"/>
      <c r="NPH753" s="298"/>
      <c r="NPI753" s="298"/>
      <c r="NPJ753" s="298"/>
      <c r="NPK753" s="298"/>
      <c r="NPL753" s="298"/>
      <c r="NPM753" s="298"/>
      <c r="NPN753" s="298"/>
      <c r="NPO753" s="298"/>
      <c r="NPP753" s="298"/>
      <c r="NPQ753" s="298"/>
      <c r="NPR753" s="298"/>
      <c r="NPS753" s="298"/>
      <c r="NPT753" s="298"/>
      <c r="NPU753" s="298"/>
      <c r="NPV753" s="298"/>
      <c r="NPW753" s="298"/>
      <c r="NPX753" s="298"/>
      <c r="NPY753" s="298"/>
      <c r="NPZ753" s="298"/>
      <c r="NQA753" s="298"/>
      <c r="NQB753" s="298"/>
      <c r="NQC753" s="298"/>
      <c r="NQD753" s="298"/>
      <c r="NQE753" s="298"/>
      <c r="NQF753" s="298"/>
      <c r="NQG753" s="298"/>
      <c r="NQH753" s="298"/>
      <c r="NQI753" s="298"/>
      <c r="NQJ753" s="298"/>
      <c r="NQK753" s="298"/>
      <c r="NQL753" s="298"/>
      <c r="NQM753" s="298"/>
      <c r="NQN753" s="298"/>
      <c r="NQO753" s="298"/>
      <c r="NQP753" s="298"/>
      <c r="NQQ753" s="298"/>
      <c r="NQR753" s="298"/>
      <c r="NQS753" s="298"/>
      <c r="NQT753" s="298"/>
      <c r="NQU753" s="298"/>
      <c r="NQV753" s="298"/>
      <c r="NQW753" s="298"/>
      <c r="NQX753" s="298"/>
      <c r="NQY753" s="298"/>
      <c r="NQZ753" s="298"/>
      <c r="NRA753" s="298"/>
      <c r="NRB753" s="298"/>
      <c r="NRC753" s="298"/>
      <c r="NRD753" s="298"/>
      <c r="NRE753" s="298"/>
      <c r="NRF753" s="298"/>
      <c r="NRG753" s="298"/>
      <c r="NRH753" s="298"/>
      <c r="NRI753" s="298"/>
      <c r="NRJ753" s="298"/>
      <c r="NRK753" s="298"/>
      <c r="NRL753" s="298"/>
      <c r="NRM753" s="298"/>
      <c r="NRN753" s="298"/>
      <c r="NRO753" s="298"/>
      <c r="NRP753" s="298"/>
      <c r="NRQ753" s="298"/>
      <c r="NRR753" s="298"/>
      <c r="NRS753" s="298"/>
      <c r="NRT753" s="298"/>
      <c r="NRU753" s="298"/>
      <c r="NRV753" s="298"/>
      <c r="NRW753" s="298"/>
      <c r="NRX753" s="298"/>
      <c r="NRY753" s="298"/>
      <c r="NRZ753" s="298"/>
      <c r="NSA753" s="298"/>
      <c r="NSB753" s="298"/>
      <c r="NSC753" s="298"/>
      <c r="NSD753" s="298"/>
      <c r="NSE753" s="298"/>
      <c r="NSF753" s="298"/>
      <c r="NSG753" s="298"/>
      <c r="NSH753" s="298"/>
      <c r="NSI753" s="298"/>
      <c r="NSJ753" s="298"/>
      <c r="NSK753" s="298"/>
      <c r="NSL753" s="298"/>
      <c r="NSM753" s="298"/>
      <c r="NSN753" s="298"/>
      <c r="NSO753" s="298"/>
      <c r="NSP753" s="298"/>
      <c r="NSQ753" s="298"/>
      <c r="NSR753" s="298"/>
      <c r="NSS753" s="298"/>
      <c r="NST753" s="298"/>
      <c r="NSU753" s="298"/>
      <c r="NSV753" s="298"/>
      <c r="NSW753" s="298"/>
      <c r="NSX753" s="298"/>
      <c r="NSY753" s="298"/>
      <c r="NSZ753" s="298"/>
      <c r="NTA753" s="298"/>
      <c r="NTB753" s="298"/>
      <c r="NTC753" s="298"/>
      <c r="NTD753" s="298"/>
      <c r="NTE753" s="298"/>
      <c r="NTF753" s="298"/>
      <c r="NTG753" s="298"/>
      <c r="NTH753" s="298"/>
      <c r="NTI753" s="298"/>
      <c r="NTJ753" s="298"/>
      <c r="NTK753" s="298"/>
      <c r="NTL753" s="298"/>
      <c r="NTM753" s="298"/>
      <c r="NTN753" s="298"/>
      <c r="NTO753" s="298"/>
      <c r="NTP753" s="298"/>
      <c r="NTQ753" s="298"/>
      <c r="NTR753" s="298"/>
      <c r="NTS753" s="298"/>
      <c r="NTT753" s="298"/>
      <c r="NTU753" s="298"/>
      <c r="NTV753" s="298"/>
      <c r="NTW753" s="298"/>
      <c r="NTX753" s="298"/>
      <c r="NTY753" s="298"/>
      <c r="NTZ753" s="298"/>
      <c r="NUA753" s="298"/>
      <c r="NUB753" s="298"/>
      <c r="NUC753" s="298"/>
      <c r="NUD753" s="298"/>
      <c r="NUE753" s="298"/>
      <c r="NUF753" s="298"/>
      <c r="NUG753" s="298"/>
      <c r="NUH753" s="298"/>
      <c r="NUI753" s="298"/>
      <c r="NUJ753" s="298"/>
      <c r="NUK753" s="298"/>
      <c r="NUL753" s="298"/>
      <c r="NUM753" s="298"/>
      <c r="NUN753" s="298"/>
      <c r="NUO753" s="298"/>
      <c r="NUP753" s="298"/>
      <c r="NUQ753" s="298"/>
      <c r="NUR753" s="298"/>
      <c r="NUS753" s="298"/>
      <c r="NUT753" s="298"/>
      <c r="NUU753" s="298"/>
      <c r="NUV753" s="298"/>
      <c r="NUW753" s="298"/>
      <c r="NUX753" s="298"/>
      <c r="NUY753" s="298"/>
      <c r="NUZ753" s="298"/>
      <c r="NVA753" s="298"/>
      <c r="NVB753" s="298"/>
      <c r="NVC753" s="298"/>
      <c r="NVD753" s="298"/>
      <c r="NVE753" s="298"/>
      <c r="NVF753" s="298"/>
      <c r="NVG753" s="298"/>
      <c r="NVH753" s="298"/>
      <c r="NVI753" s="298"/>
      <c r="NVJ753" s="298"/>
      <c r="NVK753" s="298"/>
      <c r="NVL753" s="298"/>
      <c r="NVM753" s="298"/>
      <c r="NVN753" s="298"/>
      <c r="NVO753" s="298"/>
      <c r="NVP753" s="298"/>
      <c r="NVQ753" s="298"/>
      <c r="NVR753" s="298"/>
      <c r="NVS753" s="298"/>
      <c r="NVT753" s="298"/>
      <c r="NVU753" s="298"/>
      <c r="NVV753" s="298"/>
      <c r="NVW753" s="298"/>
      <c r="NVX753" s="298"/>
      <c r="NVY753" s="298"/>
      <c r="NVZ753" s="298"/>
      <c r="NWA753" s="298"/>
      <c r="NWB753" s="298"/>
      <c r="NWC753" s="298"/>
      <c r="NWD753" s="298"/>
      <c r="NWE753" s="298"/>
      <c r="NWF753" s="298"/>
      <c r="NWG753" s="298"/>
      <c r="NWH753" s="298"/>
      <c r="NWI753" s="298"/>
      <c r="NWJ753" s="298"/>
      <c r="NWK753" s="298"/>
      <c r="NWL753" s="298"/>
      <c r="NWM753" s="298"/>
      <c r="NWN753" s="298"/>
      <c r="NWO753" s="298"/>
      <c r="NWP753" s="298"/>
      <c r="NWQ753" s="298"/>
      <c r="NWR753" s="298"/>
      <c r="NWS753" s="298"/>
      <c r="NWT753" s="298"/>
      <c r="NWU753" s="298"/>
      <c r="NWV753" s="298"/>
      <c r="NWW753" s="298"/>
      <c r="NWX753" s="298"/>
      <c r="NWY753" s="298"/>
      <c r="NWZ753" s="298"/>
      <c r="NXA753" s="298"/>
      <c r="NXB753" s="298"/>
      <c r="NXC753" s="298"/>
      <c r="NXD753" s="298"/>
      <c r="NXE753" s="298"/>
      <c r="NXF753" s="298"/>
      <c r="NXG753" s="298"/>
      <c r="NXH753" s="298"/>
      <c r="NXI753" s="298"/>
      <c r="NXJ753" s="298"/>
      <c r="NXK753" s="298"/>
      <c r="NXL753" s="298"/>
      <c r="NXM753" s="298"/>
      <c r="NXN753" s="298"/>
      <c r="NXO753" s="298"/>
      <c r="NXP753" s="298"/>
      <c r="NXQ753" s="298"/>
      <c r="NXR753" s="298"/>
      <c r="NXS753" s="298"/>
      <c r="NXT753" s="298"/>
      <c r="NXU753" s="298"/>
      <c r="NXV753" s="298"/>
      <c r="NXW753" s="298"/>
      <c r="NXX753" s="298"/>
      <c r="NXY753" s="298"/>
      <c r="NXZ753" s="298"/>
      <c r="NYA753" s="298"/>
      <c r="NYB753" s="298"/>
      <c r="NYC753" s="298"/>
      <c r="NYD753" s="298"/>
      <c r="NYE753" s="298"/>
      <c r="NYF753" s="298"/>
      <c r="NYG753" s="298"/>
      <c r="NYH753" s="298"/>
      <c r="NYI753" s="298"/>
      <c r="NYJ753" s="298"/>
      <c r="NYK753" s="298"/>
      <c r="NYL753" s="298"/>
      <c r="NYM753" s="298"/>
      <c r="NYN753" s="298"/>
      <c r="NYO753" s="298"/>
      <c r="NYP753" s="298"/>
      <c r="NYQ753" s="298"/>
      <c r="NYR753" s="298"/>
      <c r="NYS753" s="298"/>
      <c r="NYT753" s="298"/>
      <c r="NYU753" s="298"/>
      <c r="NYV753" s="298"/>
      <c r="NYW753" s="298"/>
      <c r="NYX753" s="298"/>
      <c r="NYY753" s="298"/>
      <c r="NYZ753" s="298"/>
      <c r="NZA753" s="298"/>
      <c r="NZB753" s="298"/>
      <c r="NZC753" s="298"/>
      <c r="NZD753" s="298"/>
      <c r="NZE753" s="298"/>
      <c r="NZF753" s="298"/>
      <c r="NZG753" s="298"/>
      <c r="NZH753" s="298"/>
      <c r="NZI753" s="298"/>
      <c r="NZJ753" s="298"/>
      <c r="NZK753" s="298"/>
      <c r="NZL753" s="298"/>
      <c r="NZM753" s="298"/>
      <c r="NZN753" s="298"/>
      <c r="NZO753" s="298"/>
      <c r="NZP753" s="298"/>
      <c r="NZQ753" s="298"/>
      <c r="NZR753" s="298"/>
      <c r="NZS753" s="298"/>
      <c r="NZT753" s="298"/>
      <c r="NZU753" s="298"/>
      <c r="NZV753" s="298"/>
      <c r="NZW753" s="298"/>
      <c r="NZX753" s="298"/>
      <c r="NZY753" s="298"/>
      <c r="NZZ753" s="298"/>
      <c r="OAA753" s="298"/>
      <c r="OAB753" s="298"/>
      <c r="OAC753" s="298"/>
      <c r="OAD753" s="298"/>
      <c r="OAE753" s="298"/>
      <c r="OAF753" s="298"/>
      <c r="OAG753" s="298"/>
      <c r="OAH753" s="298"/>
      <c r="OAI753" s="298"/>
      <c r="OAJ753" s="298"/>
      <c r="OAK753" s="298"/>
      <c r="OAL753" s="298"/>
      <c r="OAM753" s="298"/>
      <c r="OAN753" s="298"/>
      <c r="OAO753" s="298"/>
      <c r="OAP753" s="298"/>
      <c r="OAQ753" s="298"/>
      <c r="OAR753" s="298"/>
      <c r="OAS753" s="298"/>
      <c r="OAT753" s="298"/>
      <c r="OAU753" s="298"/>
      <c r="OAV753" s="298"/>
      <c r="OAW753" s="298"/>
      <c r="OAX753" s="298"/>
      <c r="OAY753" s="298"/>
      <c r="OAZ753" s="298"/>
      <c r="OBA753" s="298"/>
      <c r="OBB753" s="298"/>
      <c r="OBC753" s="298"/>
      <c r="OBD753" s="298"/>
      <c r="OBE753" s="298"/>
      <c r="OBF753" s="298"/>
      <c r="OBG753" s="298"/>
      <c r="OBH753" s="298"/>
      <c r="OBI753" s="298"/>
      <c r="OBJ753" s="298"/>
      <c r="OBK753" s="298"/>
      <c r="OBL753" s="298"/>
      <c r="OBM753" s="298"/>
      <c r="OBN753" s="298"/>
      <c r="OBO753" s="298"/>
      <c r="OBP753" s="298"/>
      <c r="OBQ753" s="298"/>
      <c r="OBR753" s="298"/>
      <c r="OBS753" s="298"/>
      <c r="OBT753" s="298"/>
      <c r="OBU753" s="298"/>
      <c r="OBV753" s="298"/>
      <c r="OBW753" s="298"/>
      <c r="OBX753" s="298"/>
      <c r="OBY753" s="298"/>
      <c r="OBZ753" s="298"/>
      <c r="OCA753" s="298"/>
      <c r="OCB753" s="298"/>
      <c r="OCC753" s="298"/>
      <c r="OCD753" s="298"/>
      <c r="OCE753" s="298"/>
      <c r="OCF753" s="298"/>
      <c r="OCG753" s="298"/>
      <c r="OCH753" s="298"/>
      <c r="OCI753" s="298"/>
      <c r="OCJ753" s="298"/>
      <c r="OCK753" s="298"/>
      <c r="OCL753" s="298"/>
      <c r="OCM753" s="298"/>
      <c r="OCN753" s="298"/>
      <c r="OCO753" s="298"/>
      <c r="OCP753" s="298"/>
      <c r="OCQ753" s="298"/>
      <c r="OCR753" s="298"/>
      <c r="OCS753" s="298"/>
      <c r="OCT753" s="298"/>
      <c r="OCU753" s="298"/>
      <c r="OCV753" s="298"/>
      <c r="OCW753" s="298"/>
      <c r="OCX753" s="298"/>
      <c r="OCY753" s="298"/>
      <c r="OCZ753" s="298"/>
      <c r="ODA753" s="298"/>
      <c r="ODB753" s="298"/>
      <c r="ODC753" s="298"/>
      <c r="ODD753" s="298"/>
      <c r="ODE753" s="298"/>
      <c r="ODF753" s="298"/>
      <c r="ODG753" s="298"/>
      <c r="ODH753" s="298"/>
      <c r="ODI753" s="298"/>
      <c r="ODJ753" s="298"/>
      <c r="ODK753" s="298"/>
      <c r="ODL753" s="298"/>
      <c r="ODM753" s="298"/>
      <c r="ODN753" s="298"/>
      <c r="ODO753" s="298"/>
      <c r="ODP753" s="298"/>
      <c r="ODQ753" s="298"/>
      <c r="ODR753" s="298"/>
      <c r="ODS753" s="298"/>
      <c r="ODT753" s="298"/>
      <c r="ODU753" s="298"/>
      <c r="ODV753" s="298"/>
      <c r="ODW753" s="298"/>
      <c r="ODX753" s="298"/>
      <c r="ODY753" s="298"/>
      <c r="ODZ753" s="298"/>
      <c r="OEA753" s="298"/>
      <c r="OEB753" s="298"/>
      <c r="OEC753" s="298"/>
      <c r="OED753" s="298"/>
      <c r="OEE753" s="298"/>
      <c r="OEF753" s="298"/>
      <c r="OEG753" s="298"/>
      <c r="OEH753" s="298"/>
      <c r="OEI753" s="298"/>
      <c r="OEJ753" s="298"/>
      <c r="OEK753" s="298"/>
      <c r="OEL753" s="298"/>
      <c r="OEM753" s="298"/>
      <c r="OEN753" s="298"/>
      <c r="OEO753" s="298"/>
      <c r="OEP753" s="298"/>
      <c r="OEQ753" s="298"/>
      <c r="OER753" s="298"/>
      <c r="OES753" s="298"/>
      <c r="OET753" s="298"/>
      <c r="OEU753" s="298"/>
      <c r="OEV753" s="298"/>
      <c r="OEW753" s="298"/>
      <c r="OEX753" s="298"/>
      <c r="OEY753" s="298"/>
      <c r="OEZ753" s="298"/>
      <c r="OFA753" s="298"/>
      <c r="OFB753" s="298"/>
      <c r="OFC753" s="298"/>
      <c r="OFD753" s="298"/>
      <c r="OFE753" s="298"/>
      <c r="OFF753" s="298"/>
      <c r="OFG753" s="298"/>
      <c r="OFH753" s="298"/>
      <c r="OFI753" s="298"/>
      <c r="OFJ753" s="298"/>
      <c r="OFK753" s="298"/>
      <c r="OFL753" s="298"/>
      <c r="OFM753" s="298"/>
      <c r="OFN753" s="298"/>
      <c r="OFO753" s="298"/>
      <c r="OFP753" s="298"/>
      <c r="OFQ753" s="298"/>
      <c r="OFR753" s="298"/>
      <c r="OFS753" s="298"/>
      <c r="OFT753" s="298"/>
      <c r="OFU753" s="298"/>
      <c r="OFV753" s="298"/>
      <c r="OFW753" s="298"/>
      <c r="OFX753" s="298"/>
      <c r="OFY753" s="298"/>
      <c r="OFZ753" s="298"/>
      <c r="OGA753" s="298"/>
      <c r="OGB753" s="298"/>
      <c r="OGC753" s="298"/>
      <c r="OGD753" s="298"/>
      <c r="OGE753" s="298"/>
      <c r="OGF753" s="298"/>
      <c r="OGG753" s="298"/>
      <c r="OGH753" s="298"/>
      <c r="OGI753" s="298"/>
      <c r="OGJ753" s="298"/>
      <c r="OGK753" s="298"/>
      <c r="OGL753" s="298"/>
      <c r="OGM753" s="298"/>
      <c r="OGN753" s="298"/>
      <c r="OGO753" s="298"/>
      <c r="OGP753" s="298"/>
      <c r="OGQ753" s="298"/>
      <c r="OGR753" s="298"/>
      <c r="OGS753" s="298"/>
      <c r="OGT753" s="298"/>
      <c r="OGU753" s="298"/>
      <c r="OGV753" s="298"/>
      <c r="OGW753" s="298"/>
      <c r="OGX753" s="298"/>
      <c r="OGY753" s="298"/>
      <c r="OGZ753" s="298"/>
      <c r="OHA753" s="298"/>
      <c r="OHB753" s="298"/>
      <c r="OHC753" s="298"/>
      <c r="OHD753" s="298"/>
      <c r="OHE753" s="298"/>
      <c r="OHF753" s="298"/>
      <c r="OHG753" s="298"/>
      <c r="OHH753" s="298"/>
      <c r="OHI753" s="298"/>
      <c r="OHJ753" s="298"/>
      <c r="OHK753" s="298"/>
      <c r="OHL753" s="298"/>
      <c r="OHM753" s="298"/>
      <c r="OHN753" s="298"/>
      <c r="OHO753" s="298"/>
      <c r="OHP753" s="298"/>
      <c r="OHQ753" s="298"/>
      <c r="OHR753" s="298"/>
      <c r="OHS753" s="298"/>
      <c r="OHT753" s="298"/>
      <c r="OHU753" s="298"/>
      <c r="OHV753" s="298"/>
      <c r="OHW753" s="298"/>
      <c r="OHX753" s="298"/>
      <c r="OHY753" s="298"/>
      <c r="OHZ753" s="298"/>
      <c r="OIA753" s="298"/>
      <c r="OIB753" s="298"/>
      <c r="OIC753" s="298"/>
      <c r="OID753" s="298"/>
      <c r="OIE753" s="298"/>
      <c r="OIF753" s="298"/>
      <c r="OIG753" s="298"/>
      <c r="OIH753" s="298"/>
      <c r="OII753" s="298"/>
      <c r="OIJ753" s="298"/>
      <c r="OIK753" s="298"/>
      <c r="OIL753" s="298"/>
      <c r="OIM753" s="298"/>
      <c r="OIN753" s="298"/>
      <c r="OIO753" s="298"/>
      <c r="OIP753" s="298"/>
      <c r="OIQ753" s="298"/>
      <c r="OIR753" s="298"/>
      <c r="OIS753" s="298"/>
      <c r="OIT753" s="298"/>
      <c r="OIU753" s="298"/>
      <c r="OIV753" s="298"/>
      <c r="OIW753" s="298"/>
      <c r="OIX753" s="298"/>
      <c r="OIY753" s="298"/>
      <c r="OIZ753" s="298"/>
      <c r="OJA753" s="298"/>
      <c r="OJB753" s="298"/>
      <c r="OJC753" s="298"/>
      <c r="OJD753" s="298"/>
      <c r="OJE753" s="298"/>
      <c r="OJF753" s="298"/>
      <c r="OJG753" s="298"/>
      <c r="OJH753" s="298"/>
      <c r="OJI753" s="298"/>
      <c r="OJJ753" s="298"/>
      <c r="OJK753" s="298"/>
      <c r="OJL753" s="298"/>
      <c r="OJM753" s="298"/>
      <c r="OJN753" s="298"/>
      <c r="OJO753" s="298"/>
      <c r="OJP753" s="298"/>
      <c r="OJQ753" s="298"/>
      <c r="OJR753" s="298"/>
      <c r="OJS753" s="298"/>
      <c r="OJT753" s="298"/>
      <c r="OJU753" s="298"/>
      <c r="OJV753" s="298"/>
      <c r="OJW753" s="298"/>
      <c r="OJX753" s="298"/>
      <c r="OJY753" s="298"/>
      <c r="OJZ753" s="298"/>
      <c r="OKA753" s="298"/>
      <c r="OKB753" s="298"/>
      <c r="OKC753" s="298"/>
      <c r="OKD753" s="298"/>
      <c r="OKE753" s="298"/>
      <c r="OKF753" s="298"/>
      <c r="OKG753" s="298"/>
      <c r="OKH753" s="298"/>
      <c r="OKI753" s="298"/>
      <c r="OKJ753" s="298"/>
      <c r="OKK753" s="298"/>
      <c r="OKL753" s="298"/>
      <c r="OKM753" s="298"/>
      <c r="OKN753" s="298"/>
      <c r="OKO753" s="298"/>
      <c r="OKP753" s="298"/>
      <c r="OKQ753" s="298"/>
      <c r="OKR753" s="298"/>
      <c r="OKS753" s="298"/>
      <c r="OKT753" s="298"/>
      <c r="OKU753" s="298"/>
      <c r="OKV753" s="298"/>
      <c r="OKW753" s="298"/>
      <c r="OKX753" s="298"/>
      <c r="OKY753" s="298"/>
      <c r="OKZ753" s="298"/>
      <c r="OLA753" s="298"/>
      <c r="OLB753" s="298"/>
      <c r="OLC753" s="298"/>
      <c r="OLD753" s="298"/>
      <c r="OLE753" s="298"/>
      <c r="OLF753" s="298"/>
      <c r="OLG753" s="298"/>
      <c r="OLH753" s="298"/>
      <c r="OLI753" s="298"/>
      <c r="OLJ753" s="298"/>
      <c r="OLK753" s="298"/>
      <c r="OLL753" s="298"/>
      <c r="OLM753" s="298"/>
      <c r="OLN753" s="298"/>
      <c r="OLO753" s="298"/>
      <c r="OLP753" s="298"/>
      <c r="OLQ753" s="298"/>
      <c r="OLR753" s="298"/>
      <c r="OLS753" s="298"/>
      <c r="OLT753" s="298"/>
      <c r="OLU753" s="298"/>
      <c r="OLV753" s="298"/>
      <c r="OLW753" s="298"/>
      <c r="OLX753" s="298"/>
      <c r="OLY753" s="298"/>
      <c r="OLZ753" s="298"/>
      <c r="OMA753" s="298"/>
      <c r="OMB753" s="298"/>
      <c r="OMC753" s="298"/>
      <c r="OMD753" s="298"/>
      <c r="OME753" s="298"/>
      <c r="OMF753" s="298"/>
      <c r="OMG753" s="298"/>
      <c r="OMH753" s="298"/>
      <c r="OMI753" s="298"/>
      <c r="OMJ753" s="298"/>
      <c r="OMK753" s="298"/>
      <c r="OML753" s="298"/>
      <c r="OMM753" s="298"/>
      <c r="OMN753" s="298"/>
      <c r="OMO753" s="298"/>
      <c r="OMP753" s="298"/>
      <c r="OMQ753" s="298"/>
      <c r="OMR753" s="298"/>
      <c r="OMS753" s="298"/>
      <c r="OMT753" s="298"/>
      <c r="OMU753" s="298"/>
      <c r="OMV753" s="298"/>
      <c r="OMW753" s="298"/>
      <c r="OMX753" s="298"/>
      <c r="OMY753" s="298"/>
      <c r="OMZ753" s="298"/>
      <c r="ONA753" s="298"/>
      <c r="ONB753" s="298"/>
      <c r="ONC753" s="298"/>
      <c r="OND753" s="298"/>
      <c r="ONE753" s="298"/>
      <c r="ONF753" s="298"/>
      <c r="ONG753" s="298"/>
      <c r="ONH753" s="298"/>
      <c r="ONI753" s="298"/>
      <c r="ONJ753" s="298"/>
      <c r="ONK753" s="298"/>
      <c r="ONL753" s="298"/>
      <c r="ONM753" s="298"/>
      <c r="ONN753" s="298"/>
      <c r="ONO753" s="298"/>
      <c r="ONP753" s="298"/>
      <c r="ONQ753" s="298"/>
      <c r="ONR753" s="298"/>
      <c r="ONS753" s="298"/>
      <c r="ONT753" s="298"/>
      <c r="ONU753" s="298"/>
      <c r="ONV753" s="298"/>
      <c r="ONW753" s="298"/>
      <c r="ONX753" s="298"/>
      <c r="ONY753" s="298"/>
      <c r="ONZ753" s="298"/>
      <c r="OOA753" s="298"/>
      <c r="OOB753" s="298"/>
      <c r="OOC753" s="298"/>
      <c r="OOD753" s="298"/>
      <c r="OOE753" s="298"/>
      <c r="OOF753" s="298"/>
      <c r="OOG753" s="298"/>
      <c r="OOH753" s="298"/>
      <c r="OOI753" s="298"/>
      <c r="OOJ753" s="298"/>
      <c r="OOK753" s="298"/>
      <c r="OOL753" s="298"/>
      <c r="OOM753" s="298"/>
      <c r="OON753" s="298"/>
      <c r="OOO753" s="298"/>
      <c r="OOP753" s="298"/>
      <c r="OOQ753" s="298"/>
      <c r="OOR753" s="298"/>
      <c r="OOS753" s="298"/>
      <c r="OOT753" s="298"/>
      <c r="OOU753" s="298"/>
      <c r="OOV753" s="298"/>
      <c r="OOW753" s="298"/>
      <c r="OOX753" s="298"/>
      <c r="OOY753" s="298"/>
      <c r="OOZ753" s="298"/>
      <c r="OPA753" s="298"/>
      <c r="OPB753" s="298"/>
      <c r="OPC753" s="298"/>
      <c r="OPD753" s="298"/>
      <c r="OPE753" s="298"/>
      <c r="OPF753" s="298"/>
      <c r="OPG753" s="298"/>
      <c r="OPH753" s="298"/>
      <c r="OPI753" s="298"/>
      <c r="OPJ753" s="298"/>
      <c r="OPK753" s="298"/>
      <c r="OPL753" s="298"/>
      <c r="OPM753" s="298"/>
      <c r="OPN753" s="298"/>
      <c r="OPO753" s="298"/>
      <c r="OPP753" s="298"/>
      <c r="OPQ753" s="298"/>
      <c r="OPR753" s="298"/>
      <c r="OPS753" s="298"/>
      <c r="OPT753" s="298"/>
      <c r="OPU753" s="298"/>
      <c r="OPV753" s="298"/>
      <c r="OPW753" s="298"/>
      <c r="OPX753" s="298"/>
      <c r="OPY753" s="298"/>
      <c r="OPZ753" s="298"/>
      <c r="OQA753" s="298"/>
      <c r="OQB753" s="298"/>
      <c r="OQC753" s="298"/>
      <c r="OQD753" s="298"/>
      <c r="OQE753" s="298"/>
      <c r="OQF753" s="298"/>
      <c r="OQG753" s="298"/>
      <c r="OQH753" s="298"/>
      <c r="OQI753" s="298"/>
      <c r="OQJ753" s="298"/>
      <c r="OQK753" s="298"/>
      <c r="OQL753" s="298"/>
      <c r="OQM753" s="298"/>
      <c r="OQN753" s="298"/>
      <c r="OQO753" s="298"/>
      <c r="OQP753" s="298"/>
      <c r="OQQ753" s="298"/>
      <c r="OQR753" s="298"/>
      <c r="OQS753" s="298"/>
      <c r="OQT753" s="298"/>
      <c r="OQU753" s="298"/>
      <c r="OQV753" s="298"/>
      <c r="OQW753" s="298"/>
      <c r="OQX753" s="298"/>
      <c r="OQY753" s="298"/>
      <c r="OQZ753" s="298"/>
      <c r="ORA753" s="298"/>
      <c r="ORB753" s="298"/>
      <c r="ORC753" s="298"/>
      <c r="ORD753" s="298"/>
      <c r="ORE753" s="298"/>
      <c r="ORF753" s="298"/>
      <c r="ORG753" s="298"/>
      <c r="ORH753" s="298"/>
      <c r="ORI753" s="298"/>
      <c r="ORJ753" s="298"/>
      <c r="ORK753" s="298"/>
      <c r="ORL753" s="298"/>
      <c r="ORM753" s="298"/>
      <c r="ORN753" s="298"/>
      <c r="ORO753" s="298"/>
      <c r="ORP753" s="298"/>
      <c r="ORQ753" s="298"/>
      <c r="ORR753" s="298"/>
      <c r="ORS753" s="298"/>
      <c r="ORT753" s="298"/>
      <c r="ORU753" s="298"/>
      <c r="ORV753" s="298"/>
      <c r="ORW753" s="298"/>
      <c r="ORX753" s="298"/>
      <c r="ORY753" s="298"/>
      <c r="ORZ753" s="298"/>
      <c r="OSA753" s="298"/>
      <c r="OSB753" s="298"/>
      <c r="OSC753" s="298"/>
      <c r="OSD753" s="298"/>
      <c r="OSE753" s="298"/>
      <c r="OSF753" s="298"/>
      <c r="OSG753" s="298"/>
      <c r="OSH753" s="298"/>
      <c r="OSI753" s="298"/>
      <c r="OSJ753" s="298"/>
      <c r="OSK753" s="298"/>
      <c r="OSL753" s="298"/>
      <c r="OSM753" s="298"/>
      <c r="OSN753" s="298"/>
      <c r="OSO753" s="298"/>
      <c r="OSP753" s="298"/>
      <c r="OSQ753" s="298"/>
      <c r="OSR753" s="298"/>
      <c r="OSS753" s="298"/>
      <c r="OST753" s="298"/>
      <c r="OSU753" s="298"/>
      <c r="OSV753" s="298"/>
      <c r="OSW753" s="298"/>
      <c r="OSX753" s="298"/>
      <c r="OSY753" s="298"/>
      <c r="OSZ753" s="298"/>
      <c r="OTA753" s="298"/>
      <c r="OTB753" s="298"/>
      <c r="OTC753" s="298"/>
      <c r="OTD753" s="298"/>
      <c r="OTE753" s="298"/>
      <c r="OTF753" s="298"/>
      <c r="OTG753" s="298"/>
      <c r="OTH753" s="298"/>
      <c r="OTI753" s="298"/>
      <c r="OTJ753" s="298"/>
      <c r="OTK753" s="298"/>
      <c r="OTL753" s="298"/>
      <c r="OTM753" s="298"/>
      <c r="OTN753" s="298"/>
      <c r="OTO753" s="298"/>
      <c r="OTP753" s="298"/>
      <c r="OTQ753" s="298"/>
      <c r="OTR753" s="298"/>
      <c r="OTS753" s="298"/>
      <c r="OTT753" s="298"/>
      <c r="OTU753" s="298"/>
      <c r="OTV753" s="298"/>
      <c r="OTW753" s="298"/>
      <c r="OTX753" s="298"/>
      <c r="OTY753" s="298"/>
      <c r="OTZ753" s="298"/>
      <c r="OUA753" s="298"/>
      <c r="OUB753" s="298"/>
      <c r="OUC753" s="298"/>
      <c r="OUD753" s="298"/>
      <c r="OUE753" s="298"/>
      <c r="OUF753" s="298"/>
      <c r="OUG753" s="298"/>
      <c r="OUH753" s="298"/>
      <c r="OUI753" s="298"/>
      <c r="OUJ753" s="298"/>
      <c r="OUK753" s="298"/>
      <c r="OUL753" s="298"/>
      <c r="OUM753" s="298"/>
      <c r="OUN753" s="298"/>
      <c r="OUO753" s="298"/>
      <c r="OUP753" s="298"/>
      <c r="OUQ753" s="298"/>
      <c r="OUR753" s="298"/>
      <c r="OUS753" s="298"/>
      <c r="OUT753" s="298"/>
      <c r="OUU753" s="298"/>
      <c r="OUV753" s="298"/>
      <c r="OUW753" s="298"/>
      <c r="OUX753" s="298"/>
      <c r="OUY753" s="298"/>
      <c r="OUZ753" s="298"/>
      <c r="OVA753" s="298"/>
      <c r="OVB753" s="298"/>
      <c r="OVC753" s="298"/>
      <c r="OVD753" s="298"/>
      <c r="OVE753" s="298"/>
      <c r="OVF753" s="298"/>
      <c r="OVG753" s="298"/>
      <c r="OVH753" s="298"/>
      <c r="OVI753" s="298"/>
      <c r="OVJ753" s="298"/>
      <c r="OVK753" s="298"/>
      <c r="OVL753" s="298"/>
      <c r="OVM753" s="298"/>
      <c r="OVN753" s="298"/>
      <c r="OVO753" s="298"/>
      <c r="OVP753" s="298"/>
      <c r="OVQ753" s="298"/>
      <c r="OVR753" s="298"/>
      <c r="OVS753" s="298"/>
      <c r="OVT753" s="298"/>
      <c r="OVU753" s="298"/>
      <c r="OVV753" s="298"/>
      <c r="OVW753" s="298"/>
      <c r="OVX753" s="298"/>
      <c r="OVY753" s="298"/>
      <c r="OVZ753" s="298"/>
      <c r="OWA753" s="298"/>
      <c r="OWB753" s="298"/>
      <c r="OWC753" s="298"/>
      <c r="OWD753" s="298"/>
      <c r="OWE753" s="298"/>
      <c r="OWF753" s="298"/>
      <c r="OWG753" s="298"/>
      <c r="OWH753" s="298"/>
      <c r="OWI753" s="298"/>
      <c r="OWJ753" s="298"/>
      <c r="OWK753" s="298"/>
      <c r="OWL753" s="298"/>
      <c r="OWM753" s="298"/>
      <c r="OWN753" s="298"/>
      <c r="OWO753" s="298"/>
      <c r="OWP753" s="298"/>
      <c r="OWQ753" s="298"/>
      <c r="OWR753" s="298"/>
      <c r="OWS753" s="298"/>
      <c r="OWT753" s="298"/>
      <c r="OWU753" s="298"/>
      <c r="OWV753" s="298"/>
      <c r="OWW753" s="298"/>
      <c r="OWX753" s="298"/>
      <c r="OWY753" s="298"/>
      <c r="OWZ753" s="298"/>
      <c r="OXA753" s="298"/>
      <c r="OXB753" s="298"/>
      <c r="OXC753" s="298"/>
      <c r="OXD753" s="298"/>
      <c r="OXE753" s="298"/>
      <c r="OXF753" s="298"/>
      <c r="OXG753" s="298"/>
      <c r="OXH753" s="298"/>
      <c r="OXI753" s="298"/>
      <c r="OXJ753" s="298"/>
      <c r="OXK753" s="298"/>
      <c r="OXL753" s="298"/>
      <c r="OXM753" s="298"/>
      <c r="OXN753" s="298"/>
      <c r="OXO753" s="298"/>
      <c r="OXP753" s="298"/>
      <c r="OXQ753" s="298"/>
      <c r="OXR753" s="298"/>
      <c r="OXS753" s="298"/>
      <c r="OXT753" s="298"/>
      <c r="OXU753" s="298"/>
      <c r="OXV753" s="298"/>
      <c r="OXW753" s="298"/>
      <c r="OXX753" s="298"/>
      <c r="OXY753" s="298"/>
      <c r="OXZ753" s="298"/>
      <c r="OYA753" s="298"/>
      <c r="OYB753" s="298"/>
      <c r="OYC753" s="298"/>
      <c r="OYD753" s="298"/>
      <c r="OYE753" s="298"/>
      <c r="OYF753" s="298"/>
      <c r="OYG753" s="298"/>
      <c r="OYH753" s="298"/>
      <c r="OYI753" s="298"/>
      <c r="OYJ753" s="298"/>
      <c r="OYK753" s="298"/>
      <c r="OYL753" s="298"/>
      <c r="OYM753" s="298"/>
      <c r="OYN753" s="298"/>
      <c r="OYO753" s="298"/>
      <c r="OYP753" s="298"/>
      <c r="OYQ753" s="298"/>
      <c r="OYR753" s="298"/>
      <c r="OYS753" s="298"/>
      <c r="OYT753" s="298"/>
      <c r="OYU753" s="298"/>
      <c r="OYV753" s="298"/>
      <c r="OYW753" s="298"/>
      <c r="OYX753" s="298"/>
      <c r="OYY753" s="298"/>
      <c r="OYZ753" s="298"/>
      <c r="OZA753" s="298"/>
      <c r="OZB753" s="298"/>
      <c r="OZC753" s="298"/>
      <c r="OZD753" s="298"/>
      <c r="OZE753" s="298"/>
      <c r="OZF753" s="298"/>
      <c r="OZG753" s="298"/>
      <c r="OZH753" s="298"/>
      <c r="OZI753" s="298"/>
      <c r="OZJ753" s="298"/>
      <c r="OZK753" s="298"/>
      <c r="OZL753" s="298"/>
      <c r="OZM753" s="298"/>
      <c r="OZN753" s="298"/>
      <c r="OZO753" s="298"/>
      <c r="OZP753" s="298"/>
      <c r="OZQ753" s="298"/>
      <c r="OZR753" s="298"/>
      <c r="OZS753" s="298"/>
      <c r="OZT753" s="298"/>
      <c r="OZU753" s="298"/>
      <c r="OZV753" s="298"/>
      <c r="OZW753" s="298"/>
      <c r="OZX753" s="298"/>
      <c r="OZY753" s="298"/>
      <c r="OZZ753" s="298"/>
      <c r="PAA753" s="298"/>
      <c r="PAB753" s="298"/>
      <c r="PAC753" s="298"/>
      <c r="PAD753" s="298"/>
      <c r="PAE753" s="298"/>
      <c r="PAF753" s="298"/>
      <c r="PAG753" s="298"/>
      <c r="PAH753" s="298"/>
      <c r="PAI753" s="298"/>
      <c r="PAJ753" s="298"/>
      <c r="PAK753" s="298"/>
      <c r="PAL753" s="298"/>
      <c r="PAM753" s="298"/>
      <c r="PAN753" s="298"/>
      <c r="PAO753" s="298"/>
      <c r="PAP753" s="298"/>
      <c r="PAQ753" s="298"/>
      <c r="PAR753" s="298"/>
      <c r="PAS753" s="298"/>
      <c r="PAT753" s="298"/>
      <c r="PAU753" s="298"/>
      <c r="PAV753" s="298"/>
      <c r="PAW753" s="298"/>
      <c r="PAX753" s="298"/>
      <c r="PAY753" s="298"/>
      <c r="PAZ753" s="298"/>
      <c r="PBA753" s="298"/>
      <c r="PBB753" s="298"/>
      <c r="PBC753" s="298"/>
      <c r="PBD753" s="298"/>
      <c r="PBE753" s="298"/>
      <c r="PBF753" s="298"/>
      <c r="PBG753" s="298"/>
      <c r="PBH753" s="298"/>
      <c r="PBI753" s="298"/>
      <c r="PBJ753" s="298"/>
      <c r="PBK753" s="298"/>
      <c r="PBL753" s="298"/>
      <c r="PBM753" s="298"/>
      <c r="PBN753" s="298"/>
      <c r="PBO753" s="298"/>
      <c r="PBP753" s="298"/>
      <c r="PBQ753" s="298"/>
      <c r="PBR753" s="298"/>
      <c r="PBS753" s="298"/>
      <c r="PBT753" s="298"/>
      <c r="PBU753" s="298"/>
      <c r="PBV753" s="298"/>
      <c r="PBW753" s="298"/>
      <c r="PBX753" s="298"/>
      <c r="PBY753" s="298"/>
      <c r="PBZ753" s="298"/>
      <c r="PCA753" s="298"/>
      <c r="PCB753" s="298"/>
      <c r="PCC753" s="298"/>
      <c r="PCD753" s="298"/>
      <c r="PCE753" s="298"/>
      <c r="PCF753" s="298"/>
      <c r="PCG753" s="298"/>
      <c r="PCH753" s="298"/>
      <c r="PCI753" s="298"/>
      <c r="PCJ753" s="298"/>
      <c r="PCK753" s="298"/>
      <c r="PCL753" s="298"/>
      <c r="PCM753" s="298"/>
      <c r="PCN753" s="298"/>
      <c r="PCO753" s="298"/>
      <c r="PCP753" s="298"/>
      <c r="PCQ753" s="298"/>
      <c r="PCR753" s="298"/>
      <c r="PCS753" s="298"/>
      <c r="PCT753" s="298"/>
      <c r="PCU753" s="298"/>
      <c r="PCV753" s="298"/>
      <c r="PCW753" s="298"/>
      <c r="PCX753" s="298"/>
      <c r="PCY753" s="298"/>
      <c r="PCZ753" s="298"/>
      <c r="PDA753" s="298"/>
      <c r="PDB753" s="298"/>
      <c r="PDC753" s="298"/>
      <c r="PDD753" s="298"/>
      <c r="PDE753" s="298"/>
      <c r="PDF753" s="298"/>
      <c r="PDG753" s="298"/>
      <c r="PDH753" s="298"/>
      <c r="PDI753" s="298"/>
      <c r="PDJ753" s="298"/>
      <c r="PDK753" s="298"/>
      <c r="PDL753" s="298"/>
      <c r="PDM753" s="298"/>
      <c r="PDN753" s="298"/>
      <c r="PDO753" s="298"/>
      <c r="PDP753" s="298"/>
      <c r="PDQ753" s="298"/>
      <c r="PDR753" s="298"/>
      <c r="PDS753" s="298"/>
      <c r="PDT753" s="298"/>
      <c r="PDU753" s="298"/>
      <c r="PDV753" s="298"/>
      <c r="PDW753" s="298"/>
      <c r="PDX753" s="298"/>
      <c r="PDY753" s="298"/>
      <c r="PDZ753" s="298"/>
      <c r="PEA753" s="298"/>
      <c r="PEB753" s="298"/>
      <c r="PEC753" s="298"/>
      <c r="PED753" s="298"/>
      <c r="PEE753" s="298"/>
      <c r="PEF753" s="298"/>
      <c r="PEG753" s="298"/>
      <c r="PEH753" s="298"/>
      <c r="PEI753" s="298"/>
      <c r="PEJ753" s="298"/>
      <c r="PEK753" s="298"/>
      <c r="PEL753" s="298"/>
      <c r="PEM753" s="298"/>
      <c r="PEN753" s="298"/>
      <c r="PEO753" s="298"/>
      <c r="PEP753" s="298"/>
      <c r="PEQ753" s="298"/>
      <c r="PER753" s="298"/>
      <c r="PES753" s="298"/>
      <c r="PET753" s="298"/>
      <c r="PEU753" s="298"/>
      <c r="PEV753" s="298"/>
      <c r="PEW753" s="298"/>
      <c r="PEX753" s="298"/>
      <c r="PEY753" s="298"/>
      <c r="PEZ753" s="298"/>
      <c r="PFA753" s="298"/>
      <c r="PFB753" s="298"/>
      <c r="PFC753" s="298"/>
      <c r="PFD753" s="298"/>
      <c r="PFE753" s="298"/>
      <c r="PFF753" s="298"/>
      <c r="PFG753" s="298"/>
      <c r="PFH753" s="298"/>
      <c r="PFI753" s="298"/>
      <c r="PFJ753" s="298"/>
      <c r="PFK753" s="298"/>
      <c r="PFL753" s="298"/>
      <c r="PFM753" s="298"/>
      <c r="PFN753" s="298"/>
      <c r="PFO753" s="298"/>
      <c r="PFP753" s="298"/>
      <c r="PFQ753" s="298"/>
      <c r="PFR753" s="298"/>
      <c r="PFS753" s="298"/>
      <c r="PFT753" s="298"/>
      <c r="PFU753" s="298"/>
      <c r="PFV753" s="298"/>
      <c r="PFW753" s="298"/>
      <c r="PFX753" s="298"/>
      <c r="PFY753" s="298"/>
      <c r="PFZ753" s="298"/>
      <c r="PGA753" s="298"/>
      <c r="PGB753" s="298"/>
      <c r="PGC753" s="298"/>
      <c r="PGD753" s="298"/>
      <c r="PGE753" s="298"/>
      <c r="PGF753" s="298"/>
      <c r="PGG753" s="298"/>
      <c r="PGH753" s="298"/>
      <c r="PGI753" s="298"/>
      <c r="PGJ753" s="298"/>
      <c r="PGK753" s="298"/>
      <c r="PGL753" s="298"/>
      <c r="PGM753" s="298"/>
      <c r="PGN753" s="298"/>
      <c r="PGO753" s="298"/>
      <c r="PGP753" s="298"/>
      <c r="PGQ753" s="298"/>
      <c r="PGR753" s="298"/>
      <c r="PGS753" s="298"/>
      <c r="PGT753" s="298"/>
      <c r="PGU753" s="298"/>
      <c r="PGV753" s="298"/>
      <c r="PGW753" s="298"/>
      <c r="PGX753" s="298"/>
      <c r="PGY753" s="298"/>
      <c r="PGZ753" s="298"/>
      <c r="PHA753" s="298"/>
      <c r="PHB753" s="298"/>
      <c r="PHC753" s="298"/>
      <c r="PHD753" s="298"/>
      <c r="PHE753" s="298"/>
      <c r="PHF753" s="298"/>
      <c r="PHG753" s="298"/>
      <c r="PHH753" s="298"/>
      <c r="PHI753" s="298"/>
      <c r="PHJ753" s="298"/>
      <c r="PHK753" s="298"/>
      <c r="PHL753" s="298"/>
      <c r="PHM753" s="298"/>
      <c r="PHN753" s="298"/>
      <c r="PHO753" s="298"/>
      <c r="PHP753" s="298"/>
      <c r="PHQ753" s="298"/>
      <c r="PHR753" s="298"/>
      <c r="PHS753" s="298"/>
      <c r="PHT753" s="298"/>
      <c r="PHU753" s="298"/>
      <c r="PHV753" s="298"/>
      <c r="PHW753" s="298"/>
      <c r="PHX753" s="298"/>
      <c r="PHY753" s="298"/>
      <c r="PHZ753" s="298"/>
      <c r="PIA753" s="298"/>
      <c r="PIB753" s="298"/>
      <c r="PIC753" s="298"/>
      <c r="PID753" s="298"/>
      <c r="PIE753" s="298"/>
      <c r="PIF753" s="298"/>
      <c r="PIG753" s="298"/>
      <c r="PIH753" s="298"/>
      <c r="PII753" s="298"/>
      <c r="PIJ753" s="298"/>
      <c r="PIK753" s="298"/>
      <c r="PIL753" s="298"/>
      <c r="PIM753" s="298"/>
      <c r="PIN753" s="298"/>
      <c r="PIO753" s="298"/>
      <c r="PIP753" s="298"/>
      <c r="PIQ753" s="298"/>
      <c r="PIR753" s="298"/>
      <c r="PIS753" s="298"/>
      <c r="PIT753" s="298"/>
      <c r="PIU753" s="298"/>
      <c r="PIV753" s="298"/>
      <c r="PIW753" s="298"/>
      <c r="PIX753" s="298"/>
      <c r="PIY753" s="298"/>
      <c r="PIZ753" s="298"/>
      <c r="PJA753" s="298"/>
      <c r="PJB753" s="298"/>
      <c r="PJC753" s="298"/>
      <c r="PJD753" s="298"/>
      <c r="PJE753" s="298"/>
      <c r="PJF753" s="298"/>
      <c r="PJG753" s="298"/>
      <c r="PJH753" s="298"/>
      <c r="PJI753" s="298"/>
      <c r="PJJ753" s="298"/>
      <c r="PJK753" s="298"/>
      <c r="PJL753" s="298"/>
      <c r="PJM753" s="298"/>
      <c r="PJN753" s="298"/>
      <c r="PJO753" s="298"/>
      <c r="PJP753" s="298"/>
      <c r="PJQ753" s="298"/>
      <c r="PJR753" s="298"/>
      <c r="PJS753" s="298"/>
      <c r="PJT753" s="298"/>
      <c r="PJU753" s="298"/>
      <c r="PJV753" s="298"/>
      <c r="PJW753" s="298"/>
      <c r="PJX753" s="298"/>
      <c r="PJY753" s="298"/>
      <c r="PJZ753" s="298"/>
      <c r="PKA753" s="298"/>
      <c r="PKB753" s="298"/>
      <c r="PKC753" s="298"/>
      <c r="PKD753" s="298"/>
      <c r="PKE753" s="298"/>
      <c r="PKF753" s="298"/>
      <c r="PKG753" s="298"/>
      <c r="PKH753" s="298"/>
      <c r="PKI753" s="298"/>
      <c r="PKJ753" s="298"/>
      <c r="PKK753" s="298"/>
      <c r="PKL753" s="298"/>
      <c r="PKM753" s="298"/>
      <c r="PKN753" s="298"/>
      <c r="PKO753" s="298"/>
      <c r="PKP753" s="298"/>
      <c r="PKQ753" s="298"/>
      <c r="PKR753" s="298"/>
      <c r="PKS753" s="298"/>
      <c r="PKT753" s="298"/>
      <c r="PKU753" s="298"/>
      <c r="PKV753" s="298"/>
      <c r="PKW753" s="298"/>
      <c r="PKX753" s="298"/>
      <c r="PKY753" s="298"/>
      <c r="PKZ753" s="298"/>
      <c r="PLA753" s="298"/>
      <c r="PLB753" s="298"/>
      <c r="PLC753" s="298"/>
      <c r="PLD753" s="298"/>
      <c r="PLE753" s="298"/>
      <c r="PLF753" s="298"/>
      <c r="PLG753" s="298"/>
      <c r="PLH753" s="298"/>
      <c r="PLI753" s="298"/>
      <c r="PLJ753" s="298"/>
      <c r="PLK753" s="298"/>
      <c r="PLL753" s="298"/>
      <c r="PLM753" s="298"/>
      <c r="PLN753" s="298"/>
      <c r="PLO753" s="298"/>
      <c r="PLP753" s="298"/>
      <c r="PLQ753" s="298"/>
      <c r="PLR753" s="298"/>
      <c r="PLS753" s="298"/>
      <c r="PLT753" s="298"/>
      <c r="PLU753" s="298"/>
      <c r="PLV753" s="298"/>
      <c r="PLW753" s="298"/>
      <c r="PLX753" s="298"/>
      <c r="PLY753" s="298"/>
      <c r="PLZ753" s="298"/>
      <c r="PMA753" s="298"/>
      <c r="PMB753" s="298"/>
      <c r="PMC753" s="298"/>
      <c r="PMD753" s="298"/>
      <c r="PME753" s="298"/>
      <c r="PMF753" s="298"/>
      <c r="PMG753" s="298"/>
      <c r="PMH753" s="298"/>
      <c r="PMI753" s="298"/>
      <c r="PMJ753" s="298"/>
      <c r="PMK753" s="298"/>
      <c r="PML753" s="298"/>
      <c r="PMM753" s="298"/>
      <c r="PMN753" s="298"/>
      <c r="PMO753" s="298"/>
      <c r="PMP753" s="298"/>
      <c r="PMQ753" s="298"/>
      <c r="PMR753" s="298"/>
      <c r="PMS753" s="298"/>
      <c r="PMT753" s="298"/>
      <c r="PMU753" s="298"/>
      <c r="PMV753" s="298"/>
      <c r="PMW753" s="298"/>
      <c r="PMX753" s="298"/>
      <c r="PMY753" s="298"/>
      <c r="PMZ753" s="298"/>
      <c r="PNA753" s="298"/>
      <c r="PNB753" s="298"/>
      <c r="PNC753" s="298"/>
      <c r="PND753" s="298"/>
      <c r="PNE753" s="298"/>
      <c r="PNF753" s="298"/>
      <c r="PNG753" s="298"/>
      <c r="PNH753" s="298"/>
      <c r="PNI753" s="298"/>
      <c r="PNJ753" s="298"/>
      <c r="PNK753" s="298"/>
      <c r="PNL753" s="298"/>
      <c r="PNM753" s="298"/>
      <c r="PNN753" s="298"/>
      <c r="PNO753" s="298"/>
      <c r="PNP753" s="298"/>
      <c r="PNQ753" s="298"/>
      <c r="PNR753" s="298"/>
      <c r="PNS753" s="298"/>
      <c r="PNT753" s="298"/>
      <c r="PNU753" s="298"/>
      <c r="PNV753" s="298"/>
      <c r="PNW753" s="298"/>
      <c r="PNX753" s="298"/>
      <c r="PNY753" s="298"/>
      <c r="PNZ753" s="298"/>
      <c r="POA753" s="298"/>
      <c r="POB753" s="298"/>
      <c r="POC753" s="298"/>
      <c r="POD753" s="298"/>
      <c r="POE753" s="298"/>
      <c r="POF753" s="298"/>
      <c r="POG753" s="298"/>
      <c r="POH753" s="298"/>
      <c r="POI753" s="298"/>
      <c r="POJ753" s="298"/>
      <c r="POK753" s="298"/>
      <c r="POL753" s="298"/>
      <c r="POM753" s="298"/>
      <c r="PON753" s="298"/>
      <c r="POO753" s="298"/>
      <c r="POP753" s="298"/>
      <c r="POQ753" s="298"/>
      <c r="POR753" s="298"/>
      <c r="POS753" s="298"/>
      <c r="POT753" s="298"/>
      <c r="POU753" s="298"/>
      <c r="POV753" s="298"/>
      <c r="POW753" s="298"/>
      <c r="POX753" s="298"/>
      <c r="POY753" s="298"/>
      <c r="POZ753" s="298"/>
      <c r="PPA753" s="298"/>
      <c r="PPB753" s="298"/>
      <c r="PPC753" s="298"/>
      <c r="PPD753" s="298"/>
      <c r="PPE753" s="298"/>
      <c r="PPF753" s="298"/>
      <c r="PPG753" s="298"/>
      <c r="PPH753" s="298"/>
      <c r="PPI753" s="298"/>
      <c r="PPJ753" s="298"/>
      <c r="PPK753" s="298"/>
      <c r="PPL753" s="298"/>
      <c r="PPM753" s="298"/>
      <c r="PPN753" s="298"/>
      <c r="PPO753" s="298"/>
      <c r="PPP753" s="298"/>
      <c r="PPQ753" s="298"/>
      <c r="PPR753" s="298"/>
      <c r="PPS753" s="298"/>
      <c r="PPT753" s="298"/>
      <c r="PPU753" s="298"/>
      <c r="PPV753" s="298"/>
      <c r="PPW753" s="298"/>
      <c r="PPX753" s="298"/>
      <c r="PPY753" s="298"/>
      <c r="PPZ753" s="298"/>
      <c r="PQA753" s="298"/>
      <c r="PQB753" s="298"/>
      <c r="PQC753" s="298"/>
      <c r="PQD753" s="298"/>
      <c r="PQE753" s="298"/>
      <c r="PQF753" s="298"/>
      <c r="PQG753" s="298"/>
      <c r="PQH753" s="298"/>
      <c r="PQI753" s="298"/>
      <c r="PQJ753" s="298"/>
      <c r="PQK753" s="298"/>
      <c r="PQL753" s="298"/>
      <c r="PQM753" s="298"/>
      <c r="PQN753" s="298"/>
      <c r="PQO753" s="298"/>
      <c r="PQP753" s="298"/>
      <c r="PQQ753" s="298"/>
      <c r="PQR753" s="298"/>
      <c r="PQS753" s="298"/>
      <c r="PQT753" s="298"/>
      <c r="PQU753" s="298"/>
      <c r="PQV753" s="298"/>
      <c r="PQW753" s="298"/>
      <c r="PQX753" s="298"/>
      <c r="PQY753" s="298"/>
      <c r="PQZ753" s="298"/>
      <c r="PRA753" s="298"/>
      <c r="PRB753" s="298"/>
      <c r="PRC753" s="298"/>
      <c r="PRD753" s="298"/>
      <c r="PRE753" s="298"/>
      <c r="PRF753" s="298"/>
      <c r="PRG753" s="298"/>
      <c r="PRH753" s="298"/>
      <c r="PRI753" s="298"/>
      <c r="PRJ753" s="298"/>
      <c r="PRK753" s="298"/>
      <c r="PRL753" s="298"/>
      <c r="PRM753" s="298"/>
      <c r="PRN753" s="298"/>
      <c r="PRO753" s="298"/>
      <c r="PRP753" s="298"/>
      <c r="PRQ753" s="298"/>
      <c r="PRR753" s="298"/>
      <c r="PRS753" s="298"/>
      <c r="PRT753" s="298"/>
      <c r="PRU753" s="298"/>
      <c r="PRV753" s="298"/>
      <c r="PRW753" s="298"/>
      <c r="PRX753" s="298"/>
      <c r="PRY753" s="298"/>
      <c r="PRZ753" s="298"/>
      <c r="PSA753" s="298"/>
      <c r="PSB753" s="298"/>
      <c r="PSC753" s="298"/>
      <c r="PSD753" s="298"/>
      <c r="PSE753" s="298"/>
      <c r="PSF753" s="298"/>
      <c r="PSG753" s="298"/>
      <c r="PSH753" s="298"/>
      <c r="PSI753" s="298"/>
      <c r="PSJ753" s="298"/>
      <c r="PSK753" s="298"/>
      <c r="PSL753" s="298"/>
      <c r="PSM753" s="298"/>
      <c r="PSN753" s="298"/>
      <c r="PSO753" s="298"/>
      <c r="PSP753" s="298"/>
      <c r="PSQ753" s="298"/>
      <c r="PSR753" s="298"/>
      <c r="PSS753" s="298"/>
      <c r="PST753" s="298"/>
      <c r="PSU753" s="298"/>
      <c r="PSV753" s="298"/>
      <c r="PSW753" s="298"/>
      <c r="PSX753" s="298"/>
      <c r="PSY753" s="298"/>
      <c r="PSZ753" s="298"/>
      <c r="PTA753" s="298"/>
      <c r="PTB753" s="298"/>
      <c r="PTC753" s="298"/>
      <c r="PTD753" s="298"/>
      <c r="PTE753" s="298"/>
      <c r="PTF753" s="298"/>
      <c r="PTG753" s="298"/>
      <c r="PTH753" s="298"/>
      <c r="PTI753" s="298"/>
      <c r="PTJ753" s="298"/>
      <c r="PTK753" s="298"/>
      <c r="PTL753" s="298"/>
      <c r="PTM753" s="298"/>
      <c r="PTN753" s="298"/>
      <c r="PTO753" s="298"/>
      <c r="PTP753" s="298"/>
      <c r="PTQ753" s="298"/>
      <c r="PTR753" s="298"/>
      <c r="PTS753" s="298"/>
      <c r="PTT753" s="298"/>
      <c r="PTU753" s="298"/>
      <c r="PTV753" s="298"/>
      <c r="PTW753" s="298"/>
      <c r="PTX753" s="298"/>
      <c r="PTY753" s="298"/>
      <c r="PTZ753" s="298"/>
      <c r="PUA753" s="298"/>
      <c r="PUB753" s="298"/>
      <c r="PUC753" s="298"/>
      <c r="PUD753" s="298"/>
      <c r="PUE753" s="298"/>
      <c r="PUF753" s="298"/>
      <c r="PUG753" s="298"/>
      <c r="PUH753" s="298"/>
      <c r="PUI753" s="298"/>
      <c r="PUJ753" s="298"/>
      <c r="PUK753" s="298"/>
      <c r="PUL753" s="298"/>
      <c r="PUM753" s="298"/>
      <c r="PUN753" s="298"/>
      <c r="PUO753" s="298"/>
      <c r="PUP753" s="298"/>
      <c r="PUQ753" s="298"/>
      <c r="PUR753" s="298"/>
      <c r="PUS753" s="298"/>
      <c r="PUT753" s="298"/>
      <c r="PUU753" s="298"/>
      <c r="PUV753" s="298"/>
      <c r="PUW753" s="298"/>
      <c r="PUX753" s="298"/>
      <c r="PUY753" s="298"/>
      <c r="PUZ753" s="298"/>
      <c r="PVA753" s="298"/>
      <c r="PVB753" s="298"/>
      <c r="PVC753" s="298"/>
      <c r="PVD753" s="298"/>
      <c r="PVE753" s="298"/>
      <c r="PVF753" s="298"/>
      <c r="PVG753" s="298"/>
      <c r="PVH753" s="298"/>
      <c r="PVI753" s="298"/>
      <c r="PVJ753" s="298"/>
      <c r="PVK753" s="298"/>
      <c r="PVL753" s="298"/>
      <c r="PVM753" s="298"/>
      <c r="PVN753" s="298"/>
      <c r="PVO753" s="298"/>
      <c r="PVP753" s="298"/>
      <c r="PVQ753" s="298"/>
      <c r="PVR753" s="298"/>
      <c r="PVS753" s="298"/>
      <c r="PVT753" s="298"/>
      <c r="PVU753" s="298"/>
      <c r="PVV753" s="298"/>
      <c r="PVW753" s="298"/>
      <c r="PVX753" s="298"/>
      <c r="PVY753" s="298"/>
      <c r="PVZ753" s="298"/>
      <c r="PWA753" s="298"/>
      <c r="PWB753" s="298"/>
      <c r="PWC753" s="298"/>
      <c r="PWD753" s="298"/>
      <c r="PWE753" s="298"/>
      <c r="PWF753" s="298"/>
      <c r="PWG753" s="298"/>
      <c r="PWH753" s="298"/>
      <c r="PWI753" s="298"/>
      <c r="PWJ753" s="298"/>
      <c r="PWK753" s="298"/>
      <c r="PWL753" s="298"/>
      <c r="PWM753" s="298"/>
      <c r="PWN753" s="298"/>
      <c r="PWO753" s="298"/>
      <c r="PWP753" s="298"/>
      <c r="PWQ753" s="298"/>
      <c r="PWR753" s="298"/>
      <c r="PWS753" s="298"/>
      <c r="PWT753" s="298"/>
      <c r="PWU753" s="298"/>
      <c r="PWV753" s="298"/>
      <c r="PWW753" s="298"/>
      <c r="PWX753" s="298"/>
      <c r="PWY753" s="298"/>
      <c r="PWZ753" s="298"/>
      <c r="PXA753" s="298"/>
      <c r="PXB753" s="298"/>
      <c r="PXC753" s="298"/>
      <c r="PXD753" s="298"/>
      <c r="PXE753" s="298"/>
      <c r="PXF753" s="298"/>
      <c r="PXG753" s="298"/>
      <c r="PXH753" s="298"/>
      <c r="PXI753" s="298"/>
      <c r="PXJ753" s="298"/>
      <c r="PXK753" s="298"/>
      <c r="PXL753" s="298"/>
      <c r="PXM753" s="298"/>
      <c r="PXN753" s="298"/>
      <c r="PXO753" s="298"/>
      <c r="PXP753" s="298"/>
      <c r="PXQ753" s="298"/>
      <c r="PXR753" s="298"/>
      <c r="PXS753" s="298"/>
      <c r="PXT753" s="298"/>
      <c r="PXU753" s="298"/>
      <c r="PXV753" s="298"/>
      <c r="PXW753" s="298"/>
      <c r="PXX753" s="298"/>
      <c r="PXY753" s="298"/>
      <c r="PXZ753" s="298"/>
      <c r="PYA753" s="298"/>
      <c r="PYB753" s="298"/>
      <c r="PYC753" s="298"/>
      <c r="PYD753" s="298"/>
      <c r="PYE753" s="298"/>
      <c r="PYF753" s="298"/>
      <c r="PYG753" s="298"/>
      <c r="PYH753" s="298"/>
      <c r="PYI753" s="298"/>
      <c r="PYJ753" s="298"/>
      <c r="PYK753" s="298"/>
      <c r="PYL753" s="298"/>
      <c r="PYM753" s="298"/>
      <c r="PYN753" s="298"/>
      <c r="PYO753" s="298"/>
      <c r="PYP753" s="298"/>
      <c r="PYQ753" s="298"/>
      <c r="PYR753" s="298"/>
      <c r="PYS753" s="298"/>
      <c r="PYT753" s="298"/>
      <c r="PYU753" s="298"/>
      <c r="PYV753" s="298"/>
      <c r="PYW753" s="298"/>
      <c r="PYX753" s="298"/>
      <c r="PYY753" s="298"/>
      <c r="PYZ753" s="298"/>
      <c r="PZA753" s="298"/>
      <c r="PZB753" s="298"/>
      <c r="PZC753" s="298"/>
      <c r="PZD753" s="298"/>
      <c r="PZE753" s="298"/>
      <c r="PZF753" s="298"/>
      <c r="PZG753" s="298"/>
      <c r="PZH753" s="298"/>
      <c r="PZI753" s="298"/>
      <c r="PZJ753" s="298"/>
      <c r="PZK753" s="298"/>
      <c r="PZL753" s="298"/>
      <c r="PZM753" s="298"/>
      <c r="PZN753" s="298"/>
      <c r="PZO753" s="298"/>
      <c r="PZP753" s="298"/>
      <c r="PZQ753" s="298"/>
      <c r="PZR753" s="298"/>
      <c r="PZS753" s="298"/>
      <c r="PZT753" s="298"/>
      <c r="PZU753" s="298"/>
      <c r="PZV753" s="298"/>
      <c r="PZW753" s="298"/>
      <c r="PZX753" s="298"/>
      <c r="PZY753" s="298"/>
      <c r="PZZ753" s="298"/>
      <c r="QAA753" s="298"/>
      <c r="QAB753" s="298"/>
      <c r="QAC753" s="298"/>
      <c r="QAD753" s="298"/>
      <c r="QAE753" s="298"/>
      <c r="QAF753" s="298"/>
      <c r="QAG753" s="298"/>
      <c r="QAH753" s="298"/>
      <c r="QAI753" s="298"/>
      <c r="QAJ753" s="298"/>
      <c r="QAK753" s="298"/>
      <c r="QAL753" s="298"/>
      <c r="QAM753" s="298"/>
      <c r="QAN753" s="298"/>
      <c r="QAO753" s="298"/>
      <c r="QAP753" s="298"/>
      <c r="QAQ753" s="298"/>
      <c r="QAR753" s="298"/>
      <c r="QAS753" s="298"/>
      <c r="QAT753" s="298"/>
      <c r="QAU753" s="298"/>
      <c r="QAV753" s="298"/>
      <c r="QAW753" s="298"/>
      <c r="QAX753" s="298"/>
      <c r="QAY753" s="298"/>
      <c r="QAZ753" s="298"/>
      <c r="QBA753" s="298"/>
      <c r="QBB753" s="298"/>
      <c r="QBC753" s="298"/>
      <c r="QBD753" s="298"/>
      <c r="QBE753" s="298"/>
      <c r="QBF753" s="298"/>
      <c r="QBG753" s="298"/>
      <c r="QBH753" s="298"/>
      <c r="QBI753" s="298"/>
      <c r="QBJ753" s="298"/>
      <c r="QBK753" s="298"/>
      <c r="QBL753" s="298"/>
      <c r="QBM753" s="298"/>
      <c r="QBN753" s="298"/>
      <c r="QBO753" s="298"/>
      <c r="QBP753" s="298"/>
      <c r="QBQ753" s="298"/>
      <c r="QBR753" s="298"/>
      <c r="QBS753" s="298"/>
      <c r="QBT753" s="298"/>
      <c r="QBU753" s="298"/>
      <c r="QBV753" s="298"/>
      <c r="QBW753" s="298"/>
      <c r="QBX753" s="298"/>
      <c r="QBY753" s="298"/>
      <c r="QBZ753" s="298"/>
      <c r="QCA753" s="298"/>
      <c r="QCB753" s="298"/>
      <c r="QCC753" s="298"/>
      <c r="QCD753" s="298"/>
      <c r="QCE753" s="298"/>
      <c r="QCF753" s="298"/>
      <c r="QCG753" s="298"/>
      <c r="QCH753" s="298"/>
      <c r="QCI753" s="298"/>
      <c r="QCJ753" s="298"/>
      <c r="QCK753" s="298"/>
      <c r="QCL753" s="298"/>
      <c r="QCM753" s="298"/>
      <c r="QCN753" s="298"/>
      <c r="QCO753" s="298"/>
      <c r="QCP753" s="298"/>
      <c r="QCQ753" s="298"/>
      <c r="QCR753" s="298"/>
      <c r="QCS753" s="298"/>
      <c r="QCT753" s="298"/>
      <c r="QCU753" s="298"/>
      <c r="QCV753" s="298"/>
      <c r="QCW753" s="298"/>
      <c r="QCX753" s="298"/>
      <c r="QCY753" s="298"/>
      <c r="QCZ753" s="298"/>
      <c r="QDA753" s="298"/>
      <c r="QDB753" s="298"/>
      <c r="QDC753" s="298"/>
      <c r="QDD753" s="298"/>
      <c r="QDE753" s="298"/>
      <c r="QDF753" s="298"/>
      <c r="QDG753" s="298"/>
      <c r="QDH753" s="298"/>
      <c r="QDI753" s="298"/>
      <c r="QDJ753" s="298"/>
      <c r="QDK753" s="298"/>
      <c r="QDL753" s="298"/>
      <c r="QDM753" s="298"/>
      <c r="QDN753" s="298"/>
      <c r="QDO753" s="298"/>
      <c r="QDP753" s="298"/>
      <c r="QDQ753" s="298"/>
      <c r="QDR753" s="298"/>
      <c r="QDS753" s="298"/>
      <c r="QDT753" s="298"/>
      <c r="QDU753" s="298"/>
      <c r="QDV753" s="298"/>
      <c r="QDW753" s="298"/>
      <c r="QDX753" s="298"/>
      <c r="QDY753" s="298"/>
      <c r="QDZ753" s="298"/>
      <c r="QEA753" s="298"/>
      <c r="QEB753" s="298"/>
      <c r="QEC753" s="298"/>
      <c r="QED753" s="298"/>
      <c r="QEE753" s="298"/>
      <c r="QEF753" s="298"/>
      <c r="QEG753" s="298"/>
      <c r="QEH753" s="298"/>
      <c r="QEI753" s="298"/>
      <c r="QEJ753" s="298"/>
      <c r="QEK753" s="298"/>
      <c r="QEL753" s="298"/>
      <c r="QEM753" s="298"/>
      <c r="QEN753" s="298"/>
      <c r="QEO753" s="298"/>
      <c r="QEP753" s="298"/>
      <c r="QEQ753" s="298"/>
      <c r="QER753" s="298"/>
      <c r="QES753" s="298"/>
      <c r="QET753" s="298"/>
      <c r="QEU753" s="298"/>
      <c r="QEV753" s="298"/>
      <c r="QEW753" s="298"/>
      <c r="QEX753" s="298"/>
      <c r="QEY753" s="298"/>
      <c r="QEZ753" s="298"/>
      <c r="QFA753" s="298"/>
      <c r="QFB753" s="298"/>
      <c r="QFC753" s="298"/>
      <c r="QFD753" s="298"/>
      <c r="QFE753" s="298"/>
      <c r="QFF753" s="298"/>
      <c r="QFG753" s="298"/>
      <c r="QFH753" s="298"/>
      <c r="QFI753" s="298"/>
      <c r="QFJ753" s="298"/>
      <c r="QFK753" s="298"/>
      <c r="QFL753" s="298"/>
      <c r="QFM753" s="298"/>
      <c r="QFN753" s="298"/>
      <c r="QFO753" s="298"/>
      <c r="QFP753" s="298"/>
      <c r="QFQ753" s="298"/>
      <c r="QFR753" s="298"/>
      <c r="QFS753" s="298"/>
      <c r="QFT753" s="298"/>
      <c r="QFU753" s="298"/>
      <c r="QFV753" s="298"/>
      <c r="QFW753" s="298"/>
      <c r="QFX753" s="298"/>
      <c r="QFY753" s="298"/>
      <c r="QFZ753" s="298"/>
      <c r="QGA753" s="298"/>
      <c r="QGB753" s="298"/>
      <c r="QGC753" s="298"/>
      <c r="QGD753" s="298"/>
      <c r="QGE753" s="298"/>
      <c r="QGF753" s="298"/>
      <c r="QGG753" s="298"/>
      <c r="QGH753" s="298"/>
      <c r="QGI753" s="298"/>
      <c r="QGJ753" s="298"/>
      <c r="QGK753" s="298"/>
      <c r="QGL753" s="298"/>
      <c r="QGM753" s="298"/>
      <c r="QGN753" s="298"/>
      <c r="QGO753" s="298"/>
      <c r="QGP753" s="298"/>
      <c r="QGQ753" s="298"/>
      <c r="QGR753" s="298"/>
      <c r="QGS753" s="298"/>
      <c r="QGT753" s="298"/>
      <c r="QGU753" s="298"/>
      <c r="QGV753" s="298"/>
      <c r="QGW753" s="298"/>
      <c r="QGX753" s="298"/>
      <c r="QGY753" s="298"/>
      <c r="QGZ753" s="298"/>
      <c r="QHA753" s="298"/>
      <c r="QHB753" s="298"/>
      <c r="QHC753" s="298"/>
      <c r="QHD753" s="298"/>
      <c r="QHE753" s="298"/>
      <c r="QHF753" s="298"/>
      <c r="QHG753" s="298"/>
      <c r="QHH753" s="298"/>
      <c r="QHI753" s="298"/>
      <c r="QHJ753" s="298"/>
      <c r="QHK753" s="298"/>
      <c r="QHL753" s="298"/>
      <c r="QHM753" s="298"/>
      <c r="QHN753" s="298"/>
      <c r="QHO753" s="298"/>
      <c r="QHP753" s="298"/>
      <c r="QHQ753" s="298"/>
      <c r="QHR753" s="298"/>
      <c r="QHS753" s="298"/>
      <c r="QHT753" s="298"/>
      <c r="QHU753" s="298"/>
      <c r="QHV753" s="298"/>
      <c r="QHW753" s="298"/>
      <c r="QHX753" s="298"/>
      <c r="QHY753" s="298"/>
      <c r="QHZ753" s="298"/>
      <c r="QIA753" s="298"/>
      <c r="QIB753" s="298"/>
      <c r="QIC753" s="298"/>
      <c r="QID753" s="298"/>
      <c r="QIE753" s="298"/>
      <c r="QIF753" s="298"/>
      <c r="QIG753" s="298"/>
      <c r="QIH753" s="298"/>
      <c r="QII753" s="298"/>
      <c r="QIJ753" s="298"/>
      <c r="QIK753" s="298"/>
      <c r="QIL753" s="298"/>
      <c r="QIM753" s="298"/>
      <c r="QIN753" s="298"/>
      <c r="QIO753" s="298"/>
      <c r="QIP753" s="298"/>
      <c r="QIQ753" s="298"/>
      <c r="QIR753" s="298"/>
      <c r="QIS753" s="298"/>
      <c r="QIT753" s="298"/>
      <c r="QIU753" s="298"/>
      <c r="QIV753" s="298"/>
      <c r="QIW753" s="298"/>
      <c r="QIX753" s="298"/>
      <c r="QIY753" s="298"/>
      <c r="QIZ753" s="298"/>
      <c r="QJA753" s="298"/>
      <c r="QJB753" s="298"/>
      <c r="QJC753" s="298"/>
      <c r="QJD753" s="298"/>
      <c r="QJE753" s="298"/>
      <c r="QJF753" s="298"/>
      <c r="QJG753" s="298"/>
      <c r="QJH753" s="298"/>
      <c r="QJI753" s="298"/>
      <c r="QJJ753" s="298"/>
      <c r="QJK753" s="298"/>
      <c r="QJL753" s="298"/>
      <c r="QJM753" s="298"/>
      <c r="QJN753" s="298"/>
      <c r="QJO753" s="298"/>
      <c r="QJP753" s="298"/>
      <c r="QJQ753" s="298"/>
      <c r="QJR753" s="298"/>
      <c r="QJS753" s="298"/>
      <c r="QJT753" s="298"/>
      <c r="QJU753" s="298"/>
      <c r="QJV753" s="298"/>
      <c r="QJW753" s="298"/>
      <c r="QJX753" s="298"/>
      <c r="QJY753" s="298"/>
      <c r="QJZ753" s="298"/>
      <c r="QKA753" s="298"/>
      <c r="QKB753" s="298"/>
      <c r="QKC753" s="298"/>
      <c r="QKD753" s="298"/>
      <c r="QKE753" s="298"/>
      <c r="QKF753" s="298"/>
      <c r="QKG753" s="298"/>
      <c r="QKH753" s="298"/>
      <c r="QKI753" s="298"/>
      <c r="QKJ753" s="298"/>
      <c r="QKK753" s="298"/>
      <c r="QKL753" s="298"/>
      <c r="QKM753" s="298"/>
      <c r="QKN753" s="298"/>
      <c r="QKO753" s="298"/>
      <c r="QKP753" s="298"/>
      <c r="QKQ753" s="298"/>
      <c r="QKR753" s="298"/>
      <c r="QKS753" s="298"/>
      <c r="QKT753" s="298"/>
      <c r="QKU753" s="298"/>
      <c r="QKV753" s="298"/>
      <c r="QKW753" s="298"/>
      <c r="QKX753" s="298"/>
      <c r="QKY753" s="298"/>
      <c r="QKZ753" s="298"/>
      <c r="QLA753" s="298"/>
      <c r="QLB753" s="298"/>
      <c r="QLC753" s="298"/>
      <c r="QLD753" s="298"/>
      <c r="QLE753" s="298"/>
      <c r="QLF753" s="298"/>
      <c r="QLG753" s="298"/>
      <c r="QLH753" s="298"/>
      <c r="QLI753" s="298"/>
      <c r="QLJ753" s="298"/>
      <c r="QLK753" s="298"/>
      <c r="QLL753" s="298"/>
      <c r="QLM753" s="298"/>
      <c r="QLN753" s="298"/>
      <c r="QLO753" s="298"/>
      <c r="QLP753" s="298"/>
      <c r="QLQ753" s="298"/>
      <c r="QLR753" s="298"/>
      <c r="QLS753" s="298"/>
      <c r="QLT753" s="298"/>
      <c r="QLU753" s="298"/>
      <c r="QLV753" s="298"/>
      <c r="QLW753" s="298"/>
      <c r="QLX753" s="298"/>
      <c r="QLY753" s="298"/>
      <c r="QLZ753" s="298"/>
      <c r="QMA753" s="298"/>
      <c r="QMB753" s="298"/>
      <c r="QMC753" s="298"/>
      <c r="QMD753" s="298"/>
      <c r="QME753" s="298"/>
      <c r="QMF753" s="298"/>
      <c r="QMG753" s="298"/>
      <c r="QMH753" s="298"/>
      <c r="QMI753" s="298"/>
      <c r="QMJ753" s="298"/>
      <c r="QMK753" s="298"/>
      <c r="QML753" s="298"/>
      <c r="QMM753" s="298"/>
      <c r="QMN753" s="298"/>
      <c r="QMO753" s="298"/>
      <c r="QMP753" s="298"/>
      <c r="QMQ753" s="298"/>
      <c r="QMR753" s="298"/>
      <c r="QMS753" s="298"/>
      <c r="QMT753" s="298"/>
      <c r="QMU753" s="298"/>
      <c r="QMV753" s="298"/>
      <c r="QMW753" s="298"/>
      <c r="QMX753" s="298"/>
      <c r="QMY753" s="298"/>
      <c r="QMZ753" s="298"/>
      <c r="QNA753" s="298"/>
      <c r="QNB753" s="298"/>
      <c r="QNC753" s="298"/>
      <c r="QND753" s="298"/>
      <c r="QNE753" s="298"/>
      <c r="QNF753" s="298"/>
      <c r="QNG753" s="298"/>
      <c r="QNH753" s="298"/>
      <c r="QNI753" s="298"/>
      <c r="QNJ753" s="298"/>
      <c r="QNK753" s="298"/>
      <c r="QNL753" s="298"/>
      <c r="QNM753" s="298"/>
      <c r="QNN753" s="298"/>
      <c r="QNO753" s="298"/>
      <c r="QNP753" s="298"/>
      <c r="QNQ753" s="298"/>
      <c r="QNR753" s="298"/>
      <c r="QNS753" s="298"/>
      <c r="QNT753" s="298"/>
      <c r="QNU753" s="298"/>
      <c r="QNV753" s="298"/>
      <c r="QNW753" s="298"/>
      <c r="QNX753" s="298"/>
      <c r="QNY753" s="298"/>
      <c r="QNZ753" s="298"/>
      <c r="QOA753" s="298"/>
      <c r="QOB753" s="298"/>
      <c r="QOC753" s="298"/>
      <c r="QOD753" s="298"/>
      <c r="QOE753" s="298"/>
      <c r="QOF753" s="298"/>
      <c r="QOG753" s="298"/>
      <c r="QOH753" s="298"/>
      <c r="QOI753" s="298"/>
      <c r="QOJ753" s="298"/>
      <c r="QOK753" s="298"/>
      <c r="QOL753" s="298"/>
      <c r="QOM753" s="298"/>
      <c r="QON753" s="298"/>
      <c r="QOO753" s="298"/>
      <c r="QOP753" s="298"/>
      <c r="QOQ753" s="298"/>
      <c r="QOR753" s="298"/>
      <c r="QOS753" s="298"/>
      <c r="QOT753" s="298"/>
      <c r="QOU753" s="298"/>
      <c r="QOV753" s="298"/>
      <c r="QOW753" s="298"/>
      <c r="QOX753" s="298"/>
      <c r="QOY753" s="298"/>
      <c r="QOZ753" s="298"/>
      <c r="QPA753" s="298"/>
      <c r="QPB753" s="298"/>
      <c r="QPC753" s="298"/>
      <c r="QPD753" s="298"/>
      <c r="QPE753" s="298"/>
      <c r="QPF753" s="298"/>
      <c r="QPG753" s="298"/>
      <c r="QPH753" s="298"/>
      <c r="QPI753" s="298"/>
      <c r="QPJ753" s="298"/>
      <c r="QPK753" s="298"/>
      <c r="QPL753" s="298"/>
      <c r="QPM753" s="298"/>
      <c r="QPN753" s="298"/>
      <c r="QPO753" s="298"/>
      <c r="QPP753" s="298"/>
      <c r="QPQ753" s="298"/>
      <c r="QPR753" s="298"/>
      <c r="QPS753" s="298"/>
      <c r="QPT753" s="298"/>
      <c r="QPU753" s="298"/>
      <c r="QPV753" s="298"/>
      <c r="QPW753" s="298"/>
      <c r="QPX753" s="298"/>
      <c r="QPY753" s="298"/>
      <c r="QPZ753" s="298"/>
      <c r="QQA753" s="298"/>
      <c r="QQB753" s="298"/>
      <c r="QQC753" s="298"/>
      <c r="QQD753" s="298"/>
      <c r="QQE753" s="298"/>
      <c r="QQF753" s="298"/>
      <c r="QQG753" s="298"/>
      <c r="QQH753" s="298"/>
      <c r="QQI753" s="298"/>
      <c r="QQJ753" s="298"/>
      <c r="QQK753" s="298"/>
      <c r="QQL753" s="298"/>
      <c r="QQM753" s="298"/>
      <c r="QQN753" s="298"/>
      <c r="QQO753" s="298"/>
      <c r="QQP753" s="298"/>
      <c r="QQQ753" s="298"/>
      <c r="QQR753" s="298"/>
      <c r="QQS753" s="298"/>
      <c r="QQT753" s="298"/>
      <c r="QQU753" s="298"/>
      <c r="QQV753" s="298"/>
      <c r="QQW753" s="298"/>
      <c r="QQX753" s="298"/>
      <c r="QQY753" s="298"/>
      <c r="QQZ753" s="298"/>
      <c r="QRA753" s="298"/>
      <c r="QRB753" s="298"/>
      <c r="QRC753" s="298"/>
      <c r="QRD753" s="298"/>
      <c r="QRE753" s="298"/>
      <c r="QRF753" s="298"/>
      <c r="QRG753" s="298"/>
      <c r="QRH753" s="298"/>
      <c r="QRI753" s="298"/>
      <c r="QRJ753" s="298"/>
      <c r="QRK753" s="298"/>
      <c r="QRL753" s="298"/>
      <c r="QRM753" s="298"/>
      <c r="QRN753" s="298"/>
      <c r="QRO753" s="298"/>
      <c r="QRP753" s="298"/>
      <c r="QRQ753" s="298"/>
      <c r="QRR753" s="298"/>
      <c r="QRS753" s="298"/>
      <c r="QRT753" s="298"/>
      <c r="QRU753" s="298"/>
      <c r="QRV753" s="298"/>
      <c r="QRW753" s="298"/>
      <c r="QRX753" s="298"/>
      <c r="QRY753" s="298"/>
      <c r="QRZ753" s="298"/>
      <c r="QSA753" s="298"/>
      <c r="QSB753" s="298"/>
      <c r="QSC753" s="298"/>
      <c r="QSD753" s="298"/>
      <c r="QSE753" s="298"/>
      <c r="QSF753" s="298"/>
      <c r="QSG753" s="298"/>
      <c r="QSH753" s="298"/>
      <c r="QSI753" s="298"/>
      <c r="QSJ753" s="298"/>
      <c r="QSK753" s="298"/>
      <c r="QSL753" s="298"/>
      <c r="QSM753" s="298"/>
      <c r="QSN753" s="298"/>
      <c r="QSO753" s="298"/>
      <c r="QSP753" s="298"/>
      <c r="QSQ753" s="298"/>
      <c r="QSR753" s="298"/>
      <c r="QSS753" s="298"/>
      <c r="QST753" s="298"/>
      <c r="QSU753" s="298"/>
      <c r="QSV753" s="298"/>
      <c r="QSW753" s="298"/>
      <c r="QSX753" s="298"/>
      <c r="QSY753" s="298"/>
      <c r="QSZ753" s="298"/>
      <c r="QTA753" s="298"/>
      <c r="QTB753" s="298"/>
      <c r="QTC753" s="298"/>
      <c r="QTD753" s="298"/>
      <c r="QTE753" s="298"/>
      <c r="QTF753" s="298"/>
      <c r="QTG753" s="298"/>
      <c r="QTH753" s="298"/>
      <c r="QTI753" s="298"/>
      <c r="QTJ753" s="298"/>
      <c r="QTK753" s="298"/>
      <c r="QTL753" s="298"/>
      <c r="QTM753" s="298"/>
      <c r="QTN753" s="298"/>
      <c r="QTO753" s="298"/>
      <c r="QTP753" s="298"/>
      <c r="QTQ753" s="298"/>
      <c r="QTR753" s="298"/>
      <c r="QTS753" s="298"/>
      <c r="QTT753" s="298"/>
      <c r="QTU753" s="298"/>
      <c r="QTV753" s="298"/>
      <c r="QTW753" s="298"/>
      <c r="QTX753" s="298"/>
      <c r="QTY753" s="298"/>
      <c r="QTZ753" s="298"/>
      <c r="QUA753" s="298"/>
      <c r="QUB753" s="298"/>
      <c r="QUC753" s="298"/>
      <c r="QUD753" s="298"/>
      <c r="QUE753" s="298"/>
      <c r="QUF753" s="298"/>
      <c r="QUG753" s="298"/>
      <c r="QUH753" s="298"/>
      <c r="QUI753" s="298"/>
      <c r="QUJ753" s="298"/>
      <c r="QUK753" s="298"/>
      <c r="QUL753" s="298"/>
      <c r="QUM753" s="298"/>
      <c r="QUN753" s="298"/>
      <c r="QUO753" s="298"/>
      <c r="QUP753" s="298"/>
      <c r="QUQ753" s="298"/>
      <c r="QUR753" s="298"/>
      <c r="QUS753" s="298"/>
      <c r="QUT753" s="298"/>
      <c r="QUU753" s="298"/>
      <c r="QUV753" s="298"/>
      <c r="QUW753" s="298"/>
      <c r="QUX753" s="298"/>
      <c r="QUY753" s="298"/>
      <c r="QUZ753" s="298"/>
      <c r="QVA753" s="298"/>
      <c r="QVB753" s="298"/>
      <c r="QVC753" s="298"/>
      <c r="QVD753" s="298"/>
      <c r="QVE753" s="298"/>
      <c r="QVF753" s="298"/>
      <c r="QVG753" s="298"/>
      <c r="QVH753" s="298"/>
      <c r="QVI753" s="298"/>
      <c r="QVJ753" s="298"/>
      <c r="QVK753" s="298"/>
      <c r="QVL753" s="298"/>
      <c r="QVM753" s="298"/>
      <c r="QVN753" s="298"/>
      <c r="QVO753" s="298"/>
      <c r="QVP753" s="298"/>
      <c r="QVQ753" s="298"/>
      <c r="QVR753" s="298"/>
      <c r="QVS753" s="298"/>
      <c r="QVT753" s="298"/>
      <c r="QVU753" s="298"/>
      <c r="QVV753" s="298"/>
      <c r="QVW753" s="298"/>
      <c r="QVX753" s="298"/>
      <c r="QVY753" s="298"/>
      <c r="QVZ753" s="298"/>
      <c r="QWA753" s="298"/>
      <c r="QWB753" s="298"/>
      <c r="QWC753" s="298"/>
      <c r="QWD753" s="298"/>
      <c r="QWE753" s="298"/>
      <c r="QWF753" s="298"/>
      <c r="QWG753" s="298"/>
      <c r="QWH753" s="298"/>
      <c r="QWI753" s="298"/>
      <c r="QWJ753" s="298"/>
      <c r="QWK753" s="298"/>
      <c r="QWL753" s="298"/>
      <c r="QWM753" s="298"/>
      <c r="QWN753" s="298"/>
      <c r="QWO753" s="298"/>
      <c r="QWP753" s="298"/>
      <c r="QWQ753" s="298"/>
      <c r="QWR753" s="298"/>
      <c r="QWS753" s="298"/>
      <c r="QWT753" s="298"/>
      <c r="QWU753" s="298"/>
      <c r="QWV753" s="298"/>
      <c r="QWW753" s="298"/>
      <c r="QWX753" s="298"/>
      <c r="QWY753" s="298"/>
      <c r="QWZ753" s="298"/>
      <c r="QXA753" s="298"/>
      <c r="QXB753" s="298"/>
      <c r="QXC753" s="298"/>
      <c r="QXD753" s="298"/>
      <c r="QXE753" s="298"/>
      <c r="QXF753" s="298"/>
      <c r="QXG753" s="298"/>
      <c r="QXH753" s="298"/>
      <c r="QXI753" s="298"/>
      <c r="QXJ753" s="298"/>
      <c r="QXK753" s="298"/>
      <c r="QXL753" s="298"/>
      <c r="QXM753" s="298"/>
      <c r="QXN753" s="298"/>
      <c r="QXO753" s="298"/>
      <c r="QXP753" s="298"/>
      <c r="QXQ753" s="298"/>
      <c r="QXR753" s="298"/>
      <c r="QXS753" s="298"/>
      <c r="QXT753" s="298"/>
      <c r="QXU753" s="298"/>
      <c r="QXV753" s="298"/>
      <c r="QXW753" s="298"/>
      <c r="QXX753" s="298"/>
      <c r="QXY753" s="298"/>
      <c r="QXZ753" s="298"/>
      <c r="QYA753" s="298"/>
      <c r="QYB753" s="298"/>
      <c r="QYC753" s="298"/>
      <c r="QYD753" s="298"/>
      <c r="QYE753" s="298"/>
      <c r="QYF753" s="298"/>
      <c r="QYG753" s="298"/>
      <c r="QYH753" s="298"/>
      <c r="QYI753" s="298"/>
      <c r="QYJ753" s="298"/>
      <c r="QYK753" s="298"/>
      <c r="QYL753" s="298"/>
      <c r="QYM753" s="298"/>
      <c r="QYN753" s="298"/>
      <c r="QYO753" s="298"/>
      <c r="QYP753" s="298"/>
      <c r="QYQ753" s="298"/>
      <c r="QYR753" s="298"/>
      <c r="QYS753" s="298"/>
      <c r="QYT753" s="298"/>
      <c r="QYU753" s="298"/>
      <c r="QYV753" s="298"/>
      <c r="QYW753" s="298"/>
      <c r="QYX753" s="298"/>
      <c r="QYY753" s="298"/>
      <c r="QYZ753" s="298"/>
      <c r="QZA753" s="298"/>
      <c r="QZB753" s="298"/>
      <c r="QZC753" s="298"/>
      <c r="QZD753" s="298"/>
      <c r="QZE753" s="298"/>
      <c r="QZF753" s="298"/>
      <c r="QZG753" s="298"/>
      <c r="QZH753" s="298"/>
      <c r="QZI753" s="298"/>
      <c r="QZJ753" s="298"/>
      <c r="QZK753" s="298"/>
      <c r="QZL753" s="298"/>
      <c r="QZM753" s="298"/>
      <c r="QZN753" s="298"/>
      <c r="QZO753" s="298"/>
      <c r="QZP753" s="298"/>
      <c r="QZQ753" s="298"/>
      <c r="QZR753" s="298"/>
      <c r="QZS753" s="298"/>
      <c r="QZT753" s="298"/>
      <c r="QZU753" s="298"/>
      <c r="QZV753" s="298"/>
      <c r="QZW753" s="298"/>
      <c r="QZX753" s="298"/>
      <c r="QZY753" s="298"/>
      <c r="QZZ753" s="298"/>
      <c r="RAA753" s="298"/>
      <c r="RAB753" s="298"/>
      <c r="RAC753" s="298"/>
      <c r="RAD753" s="298"/>
      <c r="RAE753" s="298"/>
      <c r="RAF753" s="298"/>
      <c r="RAG753" s="298"/>
      <c r="RAH753" s="298"/>
      <c r="RAI753" s="298"/>
      <c r="RAJ753" s="298"/>
      <c r="RAK753" s="298"/>
      <c r="RAL753" s="298"/>
      <c r="RAM753" s="298"/>
      <c r="RAN753" s="298"/>
      <c r="RAO753" s="298"/>
      <c r="RAP753" s="298"/>
      <c r="RAQ753" s="298"/>
      <c r="RAR753" s="298"/>
      <c r="RAS753" s="298"/>
      <c r="RAT753" s="298"/>
      <c r="RAU753" s="298"/>
      <c r="RAV753" s="298"/>
      <c r="RAW753" s="298"/>
      <c r="RAX753" s="298"/>
      <c r="RAY753" s="298"/>
      <c r="RAZ753" s="298"/>
      <c r="RBA753" s="298"/>
      <c r="RBB753" s="298"/>
      <c r="RBC753" s="298"/>
      <c r="RBD753" s="298"/>
      <c r="RBE753" s="298"/>
      <c r="RBF753" s="298"/>
      <c r="RBG753" s="298"/>
      <c r="RBH753" s="298"/>
      <c r="RBI753" s="298"/>
      <c r="RBJ753" s="298"/>
      <c r="RBK753" s="298"/>
      <c r="RBL753" s="298"/>
      <c r="RBM753" s="298"/>
      <c r="RBN753" s="298"/>
      <c r="RBO753" s="298"/>
      <c r="RBP753" s="298"/>
      <c r="RBQ753" s="298"/>
      <c r="RBR753" s="298"/>
      <c r="RBS753" s="298"/>
      <c r="RBT753" s="298"/>
      <c r="RBU753" s="298"/>
      <c r="RBV753" s="298"/>
      <c r="RBW753" s="298"/>
      <c r="RBX753" s="298"/>
      <c r="RBY753" s="298"/>
      <c r="RBZ753" s="298"/>
      <c r="RCA753" s="298"/>
      <c r="RCB753" s="298"/>
      <c r="RCC753" s="298"/>
      <c r="RCD753" s="298"/>
      <c r="RCE753" s="298"/>
      <c r="RCF753" s="298"/>
      <c r="RCG753" s="298"/>
      <c r="RCH753" s="298"/>
      <c r="RCI753" s="298"/>
      <c r="RCJ753" s="298"/>
      <c r="RCK753" s="298"/>
      <c r="RCL753" s="298"/>
      <c r="RCM753" s="298"/>
      <c r="RCN753" s="298"/>
      <c r="RCO753" s="298"/>
      <c r="RCP753" s="298"/>
      <c r="RCQ753" s="298"/>
      <c r="RCR753" s="298"/>
      <c r="RCS753" s="298"/>
      <c r="RCT753" s="298"/>
      <c r="RCU753" s="298"/>
      <c r="RCV753" s="298"/>
      <c r="RCW753" s="298"/>
      <c r="RCX753" s="298"/>
      <c r="RCY753" s="298"/>
      <c r="RCZ753" s="298"/>
      <c r="RDA753" s="298"/>
      <c r="RDB753" s="298"/>
      <c r="RDC753" s="298"/>
      <c r="RDD753" s="298"/>
      <c r="RDE753" s="298"/>
      <c r="RDF753" s="298"/>
      <c r="RDG753" s="298"/>
      <c r="RDH753" s="298"/>
      <c r="RDI753" s="298"/>
      <c r="RDJ753" s="298"/>
      <c r="RDK753" s="298"/>
      <c r="RDL753" s="298"/>
      <c r="RDM753" s="298"/>
      <c r="RDN753" s="298"/>
      <c r="RDO753" s="298"/>
      <c r="RDP753" s="298"/>
      <c r="RDQ753" s="298"/>
      <c r="RDR753" s="298"/>
      <c r="RDS753" s="298"/>
      <c r="RDT753" s="298"/>
      <c r="RDU753" s="298"/>
      <c r="RDV753" s="298"/>
      <c r="RDW753" s="298"/>
      <c r="RDX753" s="298"/>
      <c r="RDY753" s="298"/>
      <c r="RDZ753" s="298"/>
      <c r="REA753" s="298"/>
      <c r="REB753" s="298"/>
      <c r="REC753" s="298"/>
      <c r="RED753" s="298"/>
      <c r="REE753" s="298"/>
      <c r="REF753" s="298"/>
      <c r="REG753" s="298"/>
      <c r="REH753" s="298"/>
      <c r="REI753" s="298"/>
      <c r="REJ753" s="298"/>
      <c r="REK753" s="298"/>
      <c r="REL753" s="298"/>
      <c r="REM753" s="298"/>
      <c r="REN753" s="298"/>
      <c r="REO753" s="298"/>
      <c r="REP753" s="298"/>
      <c r="REQ753" s="298"/>
      <c r="RER753" s="298"/>
      <c r="RES753" s="298"/>
      <c r="RET753" s="298"/>
      <c r="REU753" s="298"/>
      <c r="REV753" s="298"/>
      <c r="REW753" s="298"/>
      <c r="REX753" s="298"/>
      <c r="REY753" s="298"/>
      <c r="REZ753" s="298"/>
      <c r="RFA753" s="298"/>
      <c r="RFB753" s="298"/>
      <c r="RFC753" s="298"/>
      <c r="RFD753" s="298"/>
      <c r="RFE753" s="298"/>
      <c r="RFF753" s="298"/>
      <c r="RFG753" s="298"/>
      <c r="RFH753" s="298"/>
      <c r="RFI753" s="298"/>
      <c r="RFJ753" s="298"/>
      <c r="RFK753" s="298"/>
      <c r="RFL753" s="298"/>
      <c r="RFM753" s="298"/>
      <c r="RFN753" s="298"/>
      <c r="RFO753" s="298"/>
      <c r="RFP753" s="298"/>
      <c r="RFQ753" s="298"/>
      <c r="RFR753" s="298"/>
      <c r="RFS753" s="298"/>
      <c r="RFT753" s="298"/>
      <c r="RFU753" s="298"/>
      <c r="RFV753" s="298"/>
      <c r="RFW753" s="298"/>
      <c r="RFX753" s="298"/>
      <c r="RFY753" s="298"/>
      <c r="RFZ753" s="298"/>
      <c r="RGA753" s="298"/>
      <c r="RGB753" s="298"/>
      <c r="RGC753" s="298"/>
      <c r="RGD753" s="298"/>
      <c r="RGE753" s="298"/>
      <c r="RGF753" s="298"/>
      <c r="RGG753" s="298"/>
      <c r="RGH753" s="298"/>
      <c r="RGI753" s="298"/>
      <c r="RGJ753" s="298"/>
      <c r="RGK753" s="298"/>
      <c r="RGL753" s="298"/>
      <c r="RGM753" s="298"/>
      <c r="RGN753" s="298"/>
      <c r="RGO753" s="298"/>
      <c r="RGP753" s="298"/>
      <c r="RGQ753" s="298"/>
      <c r="RGR753" s="298"/>
      <c r="RGS753" s="298"/>
      <c r="RGT753" s="298"/>
      <c r="RGU753" s="298"/>
      <c r="RGV753" s="298"/>
      <c r="RGW753" s="298"/>
      <c r="RGX753" s="298"/>
      <c r="RGY753" s="298"/>
      <c r="RGZ753" s="298"/>
      <c r="RHA753" s="298"/>
      <c r="RHB753" s="298"/>
      <c r="RHC753" s="298"/>
      <c r="RHD753" s="298"/>
      <c r="RHE753" s="298"/>
      <c r="RHF753" s="298"/>
      <c r="RHG753" s="298"/>
      <c r="RHH753" s="298"/>
      <c r="RHI753" s="298"/>
      <c r="RHJ753" s="298"/>
      <c r="RHK753" s="298"/>
      <c r="RHL753" s="298"/>
      <c r="RHM753" s="298"/>
      <c r="RHN753" s="298"/>
      <c r="RHO753" s="298"/>
      <c r="RHP753" s="298"/>
      <c r="RHQ753" s="298"/>
      <c r="RHR753" s="298"/>
      <c r="RHS753" s="298"/>
      <c r="RHT753" s="298"/>
      <c r="RHU753" s="298"/>
      <c r="RHV753" s="298"/>
      <c r="RHW753" s="298"/>
      <c r="RHX753" s="298"/>
      <c r="RHY753" s="298"/>
      <c r="RHZ753" s="298"/>
      <c r="RIA753" s="298"/>
      <c r="RIB753" s="298"/>
      <c r="RIC753" s="298"/>
      <c r="RID753" s="298"/>
      <c r="RIE753" s="298"/>
      <c r="RIF753" s="298"/>
      <c r="RIG753" s="298"/>
      <c r="RIH753" s="298"/>
      <c r="RII753" s="298"/>
      <c r="RIJ753" s="298"/>
      <c r="RIK753" s="298"/>
      <c r="RIL753" s="298"/>
      <c r="RIM753" s="298"/>
      <c r="RIN753" s="298"/>
      <c r="RIO753" s="298"/>
      <c r="RIP753" s="298"/>
      <c r="RIQ753" s="298"/>
      <c r="RIR753" s="298"/>
      <c r="RIS753" s="298"/>
      <c r="RIT753" s="298"/>
      <c r="RIU753" s="298"/>
      <c r="RIV753" s="298"/>
      <c r="RIW753" s="298"/>
      <c r="RIX753" s="298"/>
      <c r="RIY753" s="298"/>
      <c r="RIZ753" s="298"/>
      <c r="RJA753" s="298"/>
      <c r="RJB753" s="298"/>
      <c r="RJC753" s="298"/>
      <c r="RJD753" s="298"/>
      <c r="RJE753" s="298"/>
      <c r="RJF753" s="298"/>
      <c r="RJG753" s="298"/>
      <c r="RJH753" s="298"/>
      <c r="RJI753" s="298"/>
      <c r="RJJ753" s="298"/>
      <c r="RJK753" s="298"/>
      <c r="RJL753" s="298"/>
      <c r="RJM753" s="298"/>
      <c r="RJN753" s="298"/>
      <c r="RJO753" s="298"/>
      <c r="RJP753" s="298"/>
      <c r="RJQ753" s="298"/>
      <c r="RJR753" s="298"/>
      <c r="RJS753" s="298"/>
      <c r="RJT753" s="298"/>
      <c r="RJU753" s="298"/>
      <c r="RJV753" s="298"/>
      <c r="RJW753" s="298"/>
      <c r="RJX753" s="298"/>
      <c r="RJY753" s="298"/>
      <c r="RJZ753" s="298"/>
      <c r="RKA753" s="298"/>
      <c r="RKB753" s="298"/>
      <c r="RKC753" s="298"/>
      <c r="RKD753" s="298"/>
      <c r="RKE753" s="298"/>
      <c r="RKF753" s="298"/>
      <c r="RKG753" s="298"/>
      <c r="RKH753" s="298"/>
      <c r="RKI753" s="298"/>
      <c r="RKJ753" s="298"/>
      <c r="RKK753" s="298"/>
      <c r="RKL753" s="298"/>
      <c r="RKM753" s="298"/>
      <c r="RKN753" s="298"/>
      <c r="RKO753" s="298"/>
      <c r="RKP753" s="298"/>
      <c r="RKQ753" s="298"/>
      <c r="RKR753" s="298"/>
      <c r="RKS753" s="298"/>
      <c r="RKT753" s="298"/>
      <c r="RKU753" s="298"/>
      <c r="RKV753" s="298"/>
      <c r="RKW753" s="298"/>
      <c r="RKX753" s="298"/>
      <c r="RKY753" s="298"/>
      <c r="RKZ753" s="298"/>
      <c r="RLA753" s="298"/>
      <c r="RLB753" s="298"/>
      <c r="RLC753" s="298"/>
      <c r="RLD753" s="298"/>
      <c r="RLE753" s="298"/>
      <c r="RLF753" s="298"/>
      <c r="RLG753" s="298"/>
      <c r="RLH753" s="298"/>
      <c r="RLI753" s="298"/>
      <c r="RLJ753" s="298"/>
      <c r="RLK753" s="298"/>
      <c r="RLL753" s="298"/>
      <c r="RLM753" s="298"/>
      <c r="RLN753" s="298"/>
      <c r="RLO753" s="298"/>
      <c r="RLP753" s="298"/>
      <c r="RLQ753" s="298"/>
      <c r="RLR753" s="298"/>
      <c r="RLS753" s="298"/>
      <c r="RLT753" s="298"/>
      <c r="RLU753" s="298"/>
      <c r="RLV753" s="298"/>
      <c r="RLW753" s="298"/>
      <c r="RLX753" s="298"/>
      <c r="RLY753" s="298"/>
      <c r="RLZ753" s="298"/>
      <c r="RMA753" s="298"/>
      <c r="RMB753" s="298"/>
      <c r="RMC753" s="298"/>
      <c r="RMD753" s="298"/>
      <c r="RME753" s="298"/>
      <c r="RMF753" s="298"/>
      <c r="RMG753" s="298"/>
      <c r="RMH753" s="298"/>
      <c r="RMI753" s="298"/>
      <c r="RMJ753" s="298"/>
      <c r="RMK753" s="298"/>
      <c r="RML753" s="298"/>
      <c r="RMM753" s="298"/>
      <c r="RMN753" s="298"/>
      <c r="RMO753" s="298"/>
      <c r="RMP753" s="298"/>
      <c r="RMQ753" s="298"/>
      <c r="RMR753" s="298"/>
      <c r="RMS753" s="298"/>
      <c r="RMT753" s="298"/>
      <c r="RMU753" s="298"/>
      <c r="RMV753" s="298"/>
      <c r="RMW753" s="298"/>
      <c r="RMX753" s="298"/>
      <c r="RMY753" s="298"/>
      <c r="RMZ753" s="298"/>
      <c r="RNA753" s="298"/>
      <c r="RNB753" s="298"/>
      <c r="RNC753" s="298"/>
      <c r="RND753" s="298"/>
      <c r="RNE753" s="298"/>
      <c r="RNF753" s="298"/>
      <c r="RNG753" s="298"/>
      <c r="RNH753" s="298"/>
      <c r="RNI753" s="298"/>
      <c r="RNJ753" s="298"/>
      <c r="RNK753" s="298"/>
      <c r="RNL753" s="298"/>
      <c r="RNM753" s="298"/>
      <c r="RNN753" s="298"/>
      <c r="RNO753" s="298"/>
      <c r="RNP753" s="298"/>
      <c r="RNQ753" s="298"/>
      <c r="RNR753" s="298"/>
      <c r="RNS753" s="298"/>
      <c r="RNT753" s="298"/>
      <c r="RNU753" s="298"/>
      <c r="RNV753" s="298"/>
      <c r="RNW753" s="298"/>
      <c r="RNX753" s="298"/>
      <c r="RNY753" s="298"/>
      <c r="RNZ753" s="298"/>
      <c r="ROA753" s="298"/>
      <c r="ROB753" s="298"/>
      <c r="ROC753" s="298"/>
      <c r="ROD753" s="298"/>
      <c r="ROE753" s="298"/>
      <c r="ROF753" s="298"/>
      <c r="ROG753" s="298"/>
      <c r="ROH753" s="298"/>
      <c r="ROI753" s="298"/>
      <c r="ROJ753" s="298"/>
      <c r="ROK753" s="298"/>
      <c r="ROL753" s="298"/>
      <c r="ROM753" s="298"/>
      <c r="RON753" s="298"/>
      <c r="ROO753" s="298"/>
      <c r="ROP753" s="298"/>
      <c r="ROQ753" s="298"/>
      <c r="ROR753" s="298"/>
      <c r="ROS753" s="298"/>
      <c r="ROT753" s="298"/>
      <c r="ROU753" s="298"/>
      <c r="ROV753" s="298"/>
      <c r="ROW753" s="298"/>
      <c r="ROX753" s="298"/>
      <c r="ROY753" s="298"/>
      <c r="ROZ753" s="298"/>
      <c r="RPA753" s="298"/>
      <c r="RPB753" s="298"/>
      <c r="RPC753" s="298"/>
      <c r="RPD753" s="298"/>
      <c r="RPE753" s="298"/>
      <c r="RPF753" s="298"/>
      <c r="RPG753" s="298"/>
      <c r="RPH753" s="298"/>
      <c r="RPI753" s="298"/>
      <c r="RPJ753" s="298"/>
      <c r="RPK753" s="298"/>
      <c r="RPL753" s="298"/>
      <c r="RPM753" s="298"/>
      <c r="RPN753" s="298"/>
      <c r="RPO753" s="298"/>
      <c r="RPP753" s="298"/>
      <c r="RPQ753" s="298"/>
      <c r="RPR753" s="298"/>
      <c r="RPS753" s="298"/>
      <c r="RPT753" s="298"/>
      <c r="RPU753" s="298"/>
      <c r="RPV753" s="298"/>
      <c r="RPW753" s="298"/>
      <c r="RPX753" s="298"/>
      <c r="RPY753" s="298"/>
      <c r="RPZ753" s="298"/>
      <c r="RQA753" s="298"/>
      <c r="RQB753" s="298"/>
      <c r="RQC753" s="298"/>
      <c r="RQD753" s="298"/>
      <c r="RQE753" s="298"/>
      <c r="RQF753" s="298"/>
      <c r="RQG753" s="298"/>
      <c r="RQH753" s="298"/>
      <c r="RQI753" s="298"/>
      <c r="RQJ753" s="298"/>
      <c r="RQK753" s="298"/>
      <c r="RQL753" s="298"/>
      <c r="RQM753" s="298"/>
      <c r="RQN753" s="298"/>
      <c r="RQO753" s="298"/>
      <c r="RQP753" s="298"/>
      <c r="RQQ753" s="298"/>
      <c r="RQR753" s="298"/>
      <c r="RQS753" s="298"/>
      <c r="RQT753" s="298"/>
      <c r="RQU753" s="298"/>
      <c r="RQV753" s="298"/>
      <c r="RQW753" s="298"/>
      <c r="RQX753" s="298"/>
      <c r="RQY753" s="298"/>
      <c r="RQZ753" s="298"/>
      <c r="RRA753" s="298"/>
      <c r="RRB753" s="298"/>
      <c r="RRC753" s="298"/>
      <c r="RRD753" s="298"/>
      <c r="RRE753" s="298"/>
      <c r="RRF753" s="298"/>
      <c r="RRG753" s="298"/>
      <c r="RRH753" s="298"/>
      <c r="RRI753" s="298"/>
      <c r="RRJ753" s="298"/>
      <c r="RRK753" s="298"/>
      <c r="RRL753" s="298"/>
      <c r="RRM753" s="298"/>
      <c r="RRN753" s="298"/>
      <c r="RRO753" s="298"/>
      <c r="RRP753" s="298"/>
      <c r="RRQ753" s="298"/>
      <c r="RRR753" s="298"/>
      <c r="RRS753" s="298"/>
      <c r="RRT753" s="298"/>
      <c r="RRU753" s="298"/>
      <c r="RRV753" s="298"/>
      <c r="RRW753" s="298"/>
      <c r="RRX753" s="298"/>
      <c r="RRY753" s="298"/>
      <c r="RRZ753" s="298"/>
      <c r="RSA753" s="298"/>
      <c r="RSB753" s="298"/>
      <c r="RSC753" s="298"/>
      <c r="RSD753" s="298"/>
      <c r="RSE753" s="298"/>
      <c r="RSF753" s="298"/>
      <c r="RSG753" s="298"/>
      <c r="RSH753" s="298"/>
      <c r="RSI753" s="298"/>
      <c r="RSJ753" s="298"/>
      <c r="RSK753" s="298"/>
      <c r="RSL753" s="298"/>
      <c r="RSM753" s="298"/>
      <c r="RSN753" s="298"/>
      <c r="RSO753" s="298"/>
      <c r="RSP753" s="298"/>
      <c r="RSQ753" s="298"/>
      <c r="RSR753" s="298"/>
      <c r="RSS753" s="298"/>
      <c r="RST753" s="298"/>
      <c r="RSU753" s="298"/>
      <c r="RSV753" s="298"/>
      <c r="RSW753" s="298"/>
      <c r="RSX753" s="298"/>
      <c r="RSY753" s="298"/>
      <c r="RSZ753" s="298"/>
      <c r="RTA753" s="298"/>
      <c r="RTB753" s="298"/>
      <c r="RTC753" s="298"/>
      <c r="RTD753" s="298"/>
      <c r="RTE753" s="298"/>
      <c r="RTF753" s="298"/>
      <c r="RTG753" s="298"/>
      <c r="RTH753" s="298"/>
      <c r="RTI753" s="298"/>
      <c r="RTJ753" s="298"/>
      <c r="RTK753" s="298"/>
      <c r="RTL753" s="298"/>
      <c r="RTM753" s="298"/>
      <c r="RTN753" s="298"/>
      <c r="RTO753" s="298"/>
      <c r="RTP753" s="298"/>
      <c r="RTQ753" s="298"/>
      <c r="RTR753" s="298"/>
      <c r="RTS753" s="298"/>
      <c r="RTT753" s="298"/>
      <c r="RTU753" s="298"/>
      <c r="RTV753" s="298"/>
      <c r="RTW753" s="298"/>
      <c r="RTX753" s="298"/>
      <c r="RTY753" s="298"/>
      <c r="RTZ753" s="298"/>
      <c r="RUA753" s="298"/>
      <c r="RUB753" s="298"/>
      <c r="RUC753" s="298"/>
      <c r="RUD753" s="298"/>
      <c r="RUE753" s="298"/>
      <c r="RUF753" s="298"/>
      <c r="RUG753" s="298"/>
      <c r="RUH753" s="298"/>
      <c r="RUI753" s="298"/>
      <c r="RUJ753" s="298"/>
      <c r="RUK753" s="298"/>
      <c r="RUL753" s="298"/>
      <c r="RUM753" s="298"/>
      <c r="RUN753" s="298"/>
      <c r="RUO753" s="298"/>
      <c r="RUP753" s="298"/>
      <c r="RUQ753" s="298"/>
      <c r="RUR753" s="298"/>
      <c r="RUS753" s="298"/>
      <c r="RUT753" s="298"/>
      <c r="RUU753" s="298"/>
      <c r="RUV753" s="298"/>
      <c r="RUW753" s="298"/>
      <c r="RUX753" s="298"/>
      <c r="RUY753" s="298"/>
      <c r="RUZ753" s="298"/>
      <c r="RVA753" s="298"/>
      <c r="RVB753" s="298"/>
      <c r="RVC753" s="298"/>
      <c r="RVD753" s="298"/>
      <c r="RVE753" s="298"/>
      <c r="RVF753" s="298"/>
      <c r="RVG753" s="298"/>
      <c r="RVH753" s="298"/>
      <c r="RVI753" s="298"/>
      <c r="RVJ753" s="298"/>
      <c r="RVK753" s="298"/>
      <c r="RVL753" s="298"/>
      <c r="RVM753" s="298"/>
      <c r="RVN753" s="298"/>
      <c r="RVO753" s="298"/>
      <c r="RVP753" s="298"/>
      <c r="RVQ753" s="298"/>
      <c r="RVR753" s="298"/>
      <c r="RVS753" s="298"/>
      <c r="RVT753" s="298"/>
      <c r="RVU753" s="298"/>
      <c r="RVV753" s="298"/>
      <c r="RVW753" s="298"/>
      <c r="RVX753" s="298"/>
      <c r="RVY753" s="298"/>
      <c r="RVZ753" s="298"/>
      <c r="RWA753" s="298"/>
      <c r="RWB753" s="298"/>
      <c r="RWC753" s="298"/>
      <c r="RWD753" s="298"/>
      <c r="RWE753" s="298"/>
      <c r="RWF753" s="298"/>
      <c r="RWG753" s="298"/>
      <c r="RWH753" s="298"/>
      <c r="RWI753" s="298"/>
      <c r="RWJ753" s="298"/>
      <c r="RWK753" s="298"/>
      <c r="RWL753" s="298"/>
      <c r="RWM753" s="298"/>
      <c r="RWN753" s="298"/>
      <c r="RWO753" s="298"/>
      <c r="RWP753" s="298"/>
      <c r="RWQ753" s="298"/>
      <c r="RWR753" s="298"/>
      <c r="RWS753" s="298"/>
      <c r="RWT753" s="298"/>
      <c r="RWU753" s="298"/>
      <c r="RWV753" s="298"/>
      <c r="RWW753" s="298"/>
      <c r="RWX753" s="298"/>
      <c r="RWY753" s="298"/>
      <c r="RWZ753" s="298"/>
      <c r="RXA753" s="298"/>
      <c r="RXB753" s="298"/>
      <c r="RXC753" s="298"/>
      <c r="RXD753" s="298"/>
      <c r="RXE753" s="298"/>
      <c r="RXF753" s="298"/>
      <c r="RXG753" s="298"/>
      <c r="RXH753" s="298"/>
      <c r="RXI753" s="298"/>
      <c r="RXJ753" s="298"/>
      <c r="RXK753" s="298"/>
      <c r="RXL753" s="298"/>
      <c r="RXM753" s="298"/>
      <c r="RXN753" s="298"/>
      <c r="RXO753" s="298"/>
      <c r="RXP753" s="298"/>
      <c r="RXQ753" s="298"/>
      <c r="RXR753" s="298"/>
      <c r="RXS753" s="298"/>
      <c r="RXT753" s="298"/>
      <c r="RXU753" s="298"/>
      <c r="RXV753" s="298"/>
      <c r="RXW753" s="298"/>
      <c r="RXX753" s="298"/>
      <c r="RXY753" s="298"/>
      <c r="RXZ753" s="298"/>
      <c r="RYA753" s="298"/>
      <c r="RYB753" s="298"/>
      <c r="RYC753" s="298"/>
      <c r="RYD753" s="298"/>
      <c r="RYE753" s="298"/>
      <c r="RYF753" s="298"/>
      <c r="RYG753" s="298"/>
      <c r="RYH753" s="298"/>
      <c r="RYI753" s="298"/>
      <c r="RYJ753" s="298"/>
      <c r="RYK753" s="298"/>
      <c r="RYL753" s="298"/>
      <c r="RYM753" s="298"/>
      <c r="RYN753" s="298"/>
      <c r="RYO753" s="298"/>
      <c r="RYP753" s="298"/>
      <c r="RYQ753" s="298"/>
      <c r="RYR753" s="298"/>
      <c r="RYS753" s="298"/>
      <c r="RYT753" s="298"/>
      <c r="RYU753" s="298"/>
      <c r="RYV753" s="298"/>
      <c r="RYW753" s="298"/>
      <c r="RYX753" s="298"/>
      <c r="RYY753" s="298"/>
      <c r="RYZ753" s="298"/>
      <c r="RZA753" s="298"/>
      <c r="RZB753" s="298"/>
      <c r="RZC753" s="298"/>
      <c r="RZD753" s="298"/>
      <c r="RZE753" s="298"/>
      <c r="RZF753" s="298"/>
      <c r="RZG753" s="298"/>
      <c r="RZH753" s="298"/>
      <c r="RZI753" s="298"/>
      <c r="RZJ753" s="298"/>
      <c r="RZK753" s="298"/>
      <c r="RZL753" s="298"/>
      <c r="RZM753" s="298"/>
      <c r="RZN753" s="298"/>
      <c r="RZO753" s="298"/>
      <c r="RZP753" s="298"/>
      <c r="RZQ753" s="298"/>
      <c r="RZR753" s="298"/>
      <c r="RZS753" s="298"/>
      <c r="RZT753" s="298"/>
      <c r="RZU753" s="298"/>
      <c r="RZV753" s="298"/>
      <c r="RZW753" s="298"/>
      <c r="RZX753" s="298"/>
      <c r="RZY753" s="298"/>
      <c r="RZZ753" s="298"/>
      <c r="SAA753" s="298"/>
      <c r="SAB753" s="298"/>
      <c r="SAC753" s="298"/>
      <c r="SAD753" s="298"/>
      <c r="SAE753" s="298"/>
      <c r="SAF753" s="298"/>
      <c r="SAG753" s="298"/>
      <c r="SAH753" s="298"/>
      <c r="SAI753" s="298"/>
      <c r="SAJ753" s="298"/>
      <c r="SAK753" s="298"/>
      <c r="SAL753" s="298"/>
      <c r="SAM753" s="298"/>
      <c r="SAN753" s="298"/>
      <c r="SAO753" s="298"/>
      <c r="SAP753" s="298"/>
      <c r="SAQ753" s="298"/>
      <c r="SAR753" s="298"/>
      <c r="SAS753" s="298"/>
      <c r="SAT753" s="298"/>
      <c r="SAU753" s="298"/>
      <c r="SAV753" s="298"/>
      <c r="SAW753" s="298"/>
      <c r="SAX753" s="298"/>
      <c r="SAY753" s="298"/>
      <c r="SAZ753" s="298"/>
      <c r="SBA753" s="298"/>
      <c r="SBB753" s="298"/>
      <c r="SBC753" s="298"/>
      <c r="SBD753" s="298"/>
      <c r="SBE753" s="298"/>
      <c r="SBF753" s="298"/>
      <c r="SBG753" s="298"/>
      <c r="SBH753" s="298"/>
      <c r="SBI753" s="298"/>
      <c r="SBJ753" s="298"/>
      <c r="SBK753" s="298"/>
      <c r="SBL753" s="298"/>
      <c r="SBM753" s="298"/>
      <c r="SBN753" s="298"/>
      <c r="SBO753" s="298"/>
      <c r="SBP753" s="298"/>
      <c r="SBQ753" s="298"/>
      <c r="SBR753" s="298"/>
      <c r="SBS753" s="298"/>
      <c r="SBT753" s="298"/>
      <c r="SBU753" s="298"/>
      <c r="SBV753" s="298"/>
      <c r="SBW753" s="298"/>
      <c r="SBX753" s="298"/>
      <c r="SBY753" s="298"/>
      <c r="SBZ753" s="298"/>
      <c r="SCA753" s="298"/>
      <c r="SCB753" s="298"/>
      <c r="SCC753" s="298"/>
      <c r="SCD753" s="298"/>
      <c r="SCE753" s="298"/>
      <c r="SCF753" s="298"/>
      <c r="SCG753" s="298"/>
      <c r="SCH753" s="298"/>
      <c r="SCI753" s="298"/>
      <c r="SCJ753" s="298"/>
      <c r="SCK753" s="298"/>
      <c r="SCL753" s="298"/>
      <c r="SCM753" s="298"/>
      <c r="SCN753" s="298"/>
      <c r="SCO753" s="298"/>
      <c r="SCP753" s="298"/>
      <c r="SCQ753" s="298"/>
      <c r="SCR753" s="298"/>
      <c r="SCS753" s="298"/>
      <c r="SCT753" s="298"/>
      <c r="SCU753" s="298"/>
      <c r="SCV753" s="298"/>
      <c r="SCW753" s="298"/>
      <c r="SCX753" s="298"/>
      <c r="SCY753" s="298"/>
      <c r="SCZ753" s="298"/>
      <c r="SDA753" s="298"/>
      <c r="SDB753" s="298"/>
      <c r="SDC753" s="298"/>
      <c r="SDD753" s="298"/>
      <c r="SDE753" s="298"/>
      <c r="SDF753" s="298"/>
      <c r="SDG753" s="298"/>
      <c r="SDH753" s="298"/>
      <c r="SDI753" s="298"/>
      <c r="SDJ753" s="298"/>
      <c r="SDK753" s="298"/>
      <c r="SDL753" s="298"/>
      <c r="SDM753" s="298"/>
      <c r="SDN753" s="298"/>
      <c r="SDO753" s="298"/>
      <c r="SDP753" s="298"/>
      <c r="SDQ753" s="298"/>
      <c r="SDR753" s="298"/>
      <c r="SDS753" s="298"/>
      <c r="SDT753" s="298"/>
      <c r="SDU753" s="298"/>
      <c r="SDV753" s="298"/>
      <c r="SDW753" s="298"/>
      <c r="SDX753" s="298"/>
      <c r="SDY753" s="298"/>
      <c r="SDZ753" s="298"/>
      <c r="SEA753" s="298"/>
      <c r="SEB753" s="298"/>
      <c r="SEC753" s="298"/>
      <c r="SED753" s="298"/>
      <c r="SEE753" s="298"/>
      <c r="SEF753" s="298"/>
      <c r="SEG753" s="298"/>
      <c r="SEH753" s="298"/>
      <c r="SEI753" s="298"/>
      <c r="SEJ753" s="298"/>
      <c r="SEK753" s="298"/>
      <c r="SEL753" s="298"/>
      <c r="SEM753" s="298"/>
      <c r="SEN753" s="298"/>
      <c r="SEO753" s="298"/>
      <c r="SEP753" s="298"/>
      <c r="SEQ753" s="298"/>
      <c r="SER753" s="298"/>
      <c r="SES753" s="298"/>
      <c r="SET753" s="298"/>
      <c r="SEU753" s="298"/>
      <c r="SEV753" s="298"/>
      <c r="SEW753" s="298"/>
      <c r="SEX753" s="298"/>
      <c r="SEY753" s="298"/>
      <c r="SEZ753" s="298"/>
      <c r="SFA753" s="298"/>
      <c r="SFB753" s="298"/>
      <c r="SFC753" s="298"/>
      <c r="SFD753" s="298"/>
      <c r="SFE753" s="298"/>
      <c r="SFF753" s="298"/>
      <c r="SFG753" s="298"/>
      <c r="SFH753" s="298"/>
      <c r="SFI753" s="298"/>
      <c r="SFJ753" s="298"/>
      <c r="SFK753" s="298"/>
      <c r="SFL753" s="298"/>
      <c r="SFM753" s="298"/>
      <c r="SFN753" s="298"/>
      <c r="SFO753" s="298"/>
      <c r="SFP753" s="298"/>
      <c r="SFQ753" s="298"/>
      <c r="SFR753" s="298"/>
      <c r="SFS753" s="298"/>
      <c r="SFT753" s="298"/>
      <c r="SFU753" s="298"/>
      <c r="SFV753" s="298"/>
      <c r="SFW753" s="298"/>
      <c r="SFX753" s="298"/>
      <c r="SFY753" s="298"/>
      <c r="SFZ753" s="298"/>
      <c r="SGA753" s="298"/>
      <c r="SGB753" s="298"/>
      <c r="SGC753" s="298"/>
      <c r="SGD753" s="298"/>
      <c r="SGE753" s="298"/>
      <c r="SGF753" s="298"/>
      <c r="SGG753" s="298"/>
      <c r="SGH753" s="298"/>
      <c r="SGI753" s="298"/>
      <c r="SGJ753" s="298"/>
      <c r="SGK753" s="298"/>
      <c r="SGL753" s="298"/>
      <c r="SGM753" s="298"/>
      <c r="SGN753" s="298"/>
      <c r="SGO753" s="298"/>
      <c r="SGP753" s="298"/>
      <c r="SGQ753" s="298"/>
      <c r="SGR753" s="298"/>
      <c r="SGS753" s="298"/>
      <c r="SGT753" s="298"/>
      <c r="SGU753" s="298"/>
      <c r="SGV753" s="298"/>
      <c r="SGW753" s="298"/>
      <c r="SGX753" s="298"/>
      <c r="SGY753" s="298"/>
      <c r="SGZ753" s="298"/>
      <c r="SHA753" s="298"/>
      <c r="SHB753" s="298"/>
      <c r="SHC753" s="298"/>
      <c r="SHD753" s="298"/>
      <c r="SHE753" s="298"/>
      <c r="SHF753" s="298"/>
      <c r="SHG753" s="298"/>
      <c r="SHH753" s="298"/>
      <c r="SHI753" s="298"/>
      <c r="SHJ753" s="298"/>
      <c r="SHK753" s="298"/>
      <c r="SHL753" s="298"/>
      <c r="SHM753" s="298"/>
      <c r="SHN753" s="298"/>
      <c r="SHO753" s="298"/>
      <c r="SHP753" s="298"/>
      <c r="SHQ753" s="298"/>
      <c r="SHR753" s="298"/>
      <c r="SHS753" s="298"/>
      <c r="SHT753" s="298"/>
      <c r="SHU753" s="298"/>
      <c r="SHV753" s="298"/>
      <c r="SHW753" s="298"/>
      <c r="SHX753" s="298"/>
      <c r="SHY753" s="298"/>
      <c r="SHZ753" s="298"/>
      <c r="SIA753" s="298"/>
      <c r="SIB753" s="298"/>
      <c r="SIC753" s="298"/>
      <c r="SID753" s="298"/>
      <c r="SIE753" s="298"/>
      <c r="SIF753" s="298"/>
      <c r="SIG753" s="298"/>
      <c r="SIH753" s="298"/>
      <c r="SII753" s="298"/>
      <c r="SIJ753" s="298"/>
      <c r="SIK753" s="298"/>
      <c r="SIL753" s="298"/>
      <c r="SIM753" s="298"/>
      <c r="SIN753" s="298"/>
      <c r="SIO753" s="298"/>
      <c r="SIP753" s="298"/>
      <c r="SIQ753" s="298"/>
      <c r="SIR753" s="298"/>
      <c r="SIS753" s="298"/>
      <c r="SIT753" s="298"/>
      <c r="SIU753" s="298"/>
      <c r="SIV753" s="298"/>
      <c r="SIW753" s="298"/>
      <c r="SIX753" s="298"/>
      <c r="SIY753" s="298"/>
      <c r="SIZ753" s="298"/>
      <c r="SJA753" s="298"/>
      <c r="SJB753" s="298"/>
      <c r="SJC753" s="298"/>
      <c r="SJD753" s="298"/>
      <c r="SJE753" s="298"/>
      <c r="SJF753" s="298"/>
      <c r="SJG753" s="298"/>
      <c r="SJH753" s="298"/>
      <c r="SJI753" s="298"/>
      <c r="SJJ753" s="298"/>
      <c r="SJK753" s="298"/>
      <c r="SJL753" s="298"/>
      <c r="SJM753" s="298"/>
      <c r="SJN753" s="298"/>
      <c r="SJO753" s="298"/>
      <c r="SJP753" s="298"/>
      <c r="SJQ753" s="298"/>
      <c r="SJR753" s="298"/>
      <c r="SJS753" s="298"/>
      <c r="SJT753" s="298"/>
      <c r="SJU753" s="298"/>
      <c r="SJV753" s="298"/>
      <c r="SJW753" s="298"/>
      <c r="SJX753" s="298"/>
      <c r="SJY753" s="298"/>
      <c r="SJZ753" s="298"/>
      <c r="SKA753" s="298"/>
      <c r="SKB753" s="298"/>
      <c r="SKC753" s="298"/>
      <c r="SKD753" s="298"/>
      <c r="SKE753" s="298"/>
      <c r="SKF753" s="298"/>
      <c r="SKG753" s="298"/>
      <c r="SKH753" s="298"/>
      <c r="SKI753" s="298"/>
      <c r="SKJ753" s="298"/>
      <c r="SKK753" s="298"/>
      <c r="SKL753" s="298"/>
      <c r="SKM753" s="298"/>
      <c r="SKN753" s="298"/>
      <c r="SKO753" s="298"/>
      <c r="SKP753" s="298"/>
      <c r="SKQ753" s="298"/>
      <c r="SKR753" s="298"/>
      <c r="SKS753" s="298"/>
      <c r="SKT753" s="298"/>
      <c r="SKU753" s="298"/>
      <c r="SKV753" s="298"/>
      <c r="SKW753" s="298"/>
      <c r="SKX753" s="298"/>
      <c r="SKY753" s="298"/>
      <c r="SKZ753" s="298"/>
      <c r="SLA753" s="298"/>
      <c r="SLB753" s="298"/>
      <c r="SLC753" s="298"/>
      <c r="SLD753" s="298"/>
      <c r="SLE753" s="298"/>
      <c r="SLF753" s="298"/>
      <c r="SLG753" s="298"/>
      <c r="SLH753" s="298"/>
      <c r="SLI753" s="298"/>
      <c r="SLJ753" s="298"/>
      <c r="SLK753" s="298"/>
      <c r="SLL753" s="298"/>
      <c r="SLM753" s="298"/>
      <c r="SLN753" s="298"/>
      <c r="SLO753" s="298"/>
      <c r="SLP753" s="298"/>
      <c r="SLQ753" s="298"/>
      <c r="SLR753" s="298"/>
      <c r="SLS753" s="298"/>
      <c r="SLT753" s="298"/>
      <c r="SLU753" s="298"/>
      <c r="SLV753" s="298"/>
      <c r="SLW753" s="298"/>
      <c r="SLX753" s="298"/>
      <c r="SLY753" s="298"/>
      <c r="SLZ753" s="298"/>
      <c r="SMA753" s="298"/>
      <c r="SMB753" s="298"/>
      <c r="SMC753" s="298"/>
      <c r="SMD753" s="298"/>
      <c r="SME753" s="298"/>
      <c r="SMF753" s="298"/>
      <c r="SMG753" s="298"/>
      <c r="SMH753" s="298"/>
      <c r="SMI753" s="298"/>
      <c r="SMJ753" s="298"/>
      <c r="SMK753" s="298"/>
      <c r="SML753" s="298"/>
      <c r="SMM753" s="298"/>
      <c r="SMN753" s="298"/>
      <c r="SMO753" s="298"/>
      <c r="SMP753" s="298"/>
      <c r="SMQ753" s="298"/>
      <c r="SMR753" s="298"/>
      <c r="SMS753" s="298"/>
      <c r="SMT753" s="298"/>
      <c r="SMU753" s="298"/>
      <c r="SMV753" s="298"/>
      <c r="SMW753" s="298"/>
      <c r="SMX753" s="298"/>
      <c r="SMY753" s="298"/>
      <c r="SMZ753" s="298"/>
      <c r="SNA753" s="298"/>
      <c r="SNB753" s="298"/>
      <c r="SNC753" s="298"/>
      <c r="SND753" s="298"/>
      <c r="SNE753" s="298"/>
      <c r="SNF753" s="298"/>
      <c r="SNG753" s="298"/>
      <c r="SNH753" s="298"/>
      <c r="SNI753" s="298"/>
      <c r="SNJ753" s="298"/>
      <c r="SNK753" s="298"/>
      <c r="SNL753" s="298"/>
      <c r="SNM753" s="298"/>
      <c r="SNN753" s="298"/>
      <c r="SNO753" s="298"/>
      <c r="SNP753" s="298"/>
      <c r="SNQ753" s="298"/>
      <c r="SNR753" s="298"/>
      <c r="SNS753" s="298"/>
      <c r="SNT753" s="298"/>
      <c r="SNU753" s="298"/>
      <c r="SNV753" s="298"/>
      <c r="SNW753" s="298"/>
      <c r="SNX753" s="298"/>
      <c r="SNY753" s="298"/>
      <c r="SNZ753" s="298"/>
      <c r="SOA753" s="298"/>
      <c r="SOB753" s="298"/>
      <c r="SOC753" s="298"/>
      <c r="SOD753" s="298"/>
      <c r="SOE753" s="298"/>
      <c r="SOF753" s="298"/>
      <c r="SOG753" s="298"/>
      <c r="SOH753" s="298"/>
      <c r="SOI753" s="298"/>
      <c r="SOJ753" s="298"/>
      <c r="SOK753" s="298"/>
      <c r="SOL753" s="298"/>
      <c r="SOM753" s="298"/>
      <c r="SON753" s="298"/>
      <c r="SOO753" s="298"/>
      <c r="SOP753" s="298"/>
      <c r="SOQ753" s="298"/>
      <c r="SOR753" s="298"/>
      <c r="SOS753" s="298"/>
      <c r="SOT753" s="298"/>
      <c r="SOU753" s="298"/>
      <c r="SOV753" s="298"/>
      <c r="SOW753" s="298"/>
      <c r="SOX753" s="298"/>
      <c r="SOY753" s="298"/>
      <c r="SOZ753" s="298"/>
      <c r="SPA753" s="298"/>
      <c r="SPB753" s="298"/>
      <c r="SPC753" s="298"/>
      <c r="SPD753" s="298"/>
      <c r="SPE753" s="298"/>
      <c r="SPF753" s="298"/>
      <c r="SPG753" s="298"/>
      <c r="SPH753" s="298"/>
      <c r="SPI753" s="298"/>
      <c r="SPJ753" s="298"/>
      <c r="SPK753" s="298"/>
      <c r="SPL753" s="298"/>
      <c r="SPM753" s="298"/>
      <c r="SPN753" s="298"/>
      <c r="SPO753" s="298"/>
      <c r="SPP753" s="298"/>
      <c r="SPQ753" s="298"/>
      <c r="SPR753" s="298"/>
      <c r="SPS753" s="298"/>
      <c r="SPT753" s="298"/>
      <c r="SPU753" s="298"/>
      <c r="SPV753" s="298"/>
      <c r="SPW753" s="298"/>
      <c r="SPX753" s="298"/>
      <c r="SPY753" s="298"/>
      <c r="SPZ753" s="298"/>
      <c r="SQA753" s="298"/>
      <c r="SQB753" s="298"/>
      <c r="SQC753" s="298"/>
      <c r="SQD753" s="298"/>
      <c r="SQE753" s="298"/>
      <c r="SQF753" s="298"/>
      <c r="SQG753" s="298"/>
      <c r="SQH753" s="298"/>
      <c r="SQI753" s="298"/>
      <c r="SQJ753" s="298"/>
      <c r="SQK753" s="298"/>
      <c r="SQL753" s="298"/>
      <c r="SQM753" s="298"/>
      <c r="SQN753" s="298"/>
      <c r="SQO753" s="298"/>
      <c r="SQP753" s="298"/>
      <c r="SQQ753" s="298"/>
      <c r="SQR753" s="298"/>
      <c r="SQS753" s="298"/>
      <c r="SQT753" s="298"/>
      <c r="SQU753" s="298"/>
      <c r="SQV753" s="298"/>
      <c r="SQW753" s="298"/>
      <c r="SQX753" s="298"/>
      <c r="SQY753" s="298"/>
      <c r="SQZ753" s="298"/>
      <c r="SRA753" s="298"/>
      <c r="SRB753" s="298"/>
      <c r="SRC753" s="298"/>
      <c r="SRD753" s="298"/>
      <c r="SRE753" s="298"/>
      <c r="SRF753" s="298"/>
      <c r="SRG753" s="298"/>
      <c r="SRH753" s="298"/>
      <c r="SRI753" s="298"/>
      <c r="SRJ753" s="298"/>
      <c r="SRK753" s="298"/>
      <c r="SRL753" s="298"/>
      <c r="SRM753" s="298"/>
      <c r="SRN753" s="298"/>
      <c r="SRO753" s="298"/>
      <c r="SRP753" s="298"/>
      <c r="SRQ753" s="298"/>
      <c r="SRR753" s="298"/>
      <c r="SRS753" s="298"/>
      <c r="SRT753" s="298"/>
      <c r="SRU753" s="298"/>
      <c r="SRV753" s="298"/>
      <c r="SRW753" s="298"/>
      <c r="SRX753" s="298"/>
      <c r="SRY753" s="298"/>
      <c r="SRZ753" s="298"/>
      <c r="SSA753" s="298"/>
      <c r="SSB753" s="298"/>
      <c r="SSC753" s="298"/>
      <c r="SSD753" s="298"/>
      <c r="SSE753" s="298"/>
      <c r="SSF753" s="298"/>
      <c r="SSG753" s="298"/>
      <c r="SSH753" s="298"/>
      <c r="SSI753" s="298"/>
      <c r="SSJ753" s="298"/>
      <c r="SSK753" s="298"/>
      <c r="SSL753" s="298"/>
      <c r="SSM753" s="298"/>
      <c r="SSN753" s="298"/>
      <c r="SSO753" s="298"/>
      <c r="SSP753" s="298"/>
      <c r="SSQ753" s="298"/>
      <c r="SSR753" s="298"/>
      <c r="SSS753" s="298"/>
      <c r="SST753" s="298"/>
      <c r="SSU753" s="298"/>
      <c r="SSV753" s="298"/>
      <c r="SSW753" s="298"/>
      <c r="SSX753" s="298"/>
      <c r="SSY753" s="298"/>
      <c r="SSZ753" s="298"/>
      <c r="STA753" s="298"/>
      <c r="STB753" s="298"/>
      <c r="STC753" s="298"/>
      <c r="STD753" s="298"/>
      <c r="STE753" s="298"/>
      <c r="STF753" s="298"/>
      <c r="STG753" s="298"/>
      <c r="STH753" s="298"/>
      <c r="STI753" s="298"/>
      <c r="STJ753" s="298"/>
      <c r="STK753" s="298"/>
      <c r="STL753" s="298"/>
      <c r="STM753" s="298"/>
      <c r="STN753" s="298"/>
      <c r="STO753" s="298"/>
      <c r="STP753" s="298"/>
      <c r="STQ753" s="298"/>
      <c r="STR753" s="298"/>
      <c r="STS753" s="298"/>
      <c r="STT753" s="298"/>
      <c r="STU753" s="298"/>
      <c r="STV753" s="298"/>
      <c r="STW753" s="298"/>
      <c r="STX753" s="298"/>
      <c r="STY753" s="298"/>
      <c r="STZ753" s="298"/>
      <c r="SUA753" s="298"/>
      <c r="SUB753" s="298"/>
      <c r="SUC753" s="298"/>
      <c r="SUD753" s="298"/>
      <c r="SUE753" s="298"/>
      <c r="SUF753" s="298"/>
      <c r="SUG753" s="298"/>
      <c r="SUH753" s="298"/>
      <c r="SUI753" s="298"/>
      <c r="SUJ753" s="298"/>
      <c r="SUK753" s="298"/>
      <c r="SUL753" s="298"/>
      <c r="SUM753" s="298"/>
      <c r="SUN753" s="298"/>
      <c r="SUO753" s="298"/>
      <c r="SUP753" s="298"/>
      <c r="SUQ753" s="298"/>
      <c r="SUR753" s="298"/>
      <c r="SUS753" s="298"/>
      <c r="SUT753" s="298"/>
      <c r="SUU753" s="298"/>
      <c r="SUV753" s="298"/>
      <c r="SUW753" s="298"/>
      <c r="SUX753" s="298"/>
      <c r="SUY753" s="298"/>
      <c r="SUZ753" s="298"/>
      <c r="SVA753" s="298"/>
      <c r="SVB753" s="298"/>
      <c r="SVC753" s="298"/>
      <c r="SVD753" s="298"/>
      <c r="SVE753" s="298"/>
      <c r="SVF753" s="298"/>
      <c r="SVG753" s="298"/>
      <c r="SVH753" s="298"/>
      <c r="SVI753" s="298"/>
      <c r="SVJ753" s="298"/>
      <c r="SVK753" s="298"/>
      <c r="SVL753" s="298"/>
      <c r="SVM753" s="298"/>
      <c r="SVN753" s="298"/>
      <c r="SVO753" s="298"/>
      <c r="SVP753" s="298"/>
      <c r="SVQ753" s="298"/>
      <c r="SVR753" s="298"/>
      <c r="SVS753" s="298"/>
      <c r="SVT753" s="298"/>
      <c r="SVU753" s="298"/>
      <c r="SVV753" s="298"/>
      <c r="SVW753" s="298"/>
      <c r="SVX753" s="298"/>
      <c r="SVY753" s="298"/>
      <c r="SVZ753" s="298"/>
      <c r="SWA753" s="298"/>
      <c r="SWB753" s="298"/>
      <c r="SWC753" s="298"/>
      <c r="SWD753" s="298"/>
      <c r="SWE753" s="298"/>
      <c r="SWF753" s="298"/>
      <c r="SWG753" s="298"/>
      <c r="SWH753" s="298"/>
      <c r="SWI753" s="298"/>
      <c r="SWJ753" s="298"/>
      <c r="SWK753" s="298"/>
      <c r="SWL753" s="298"/>
      <c r="SWM753" s="298"/>
      <c r="SWN753" s="298"/>
      <c r="SWO753" s="298"/>
      <c r="SWP753" s="298"/>
      <c r="SWQ753" s="298"/>
      <c r="SWR753" s="298"/>
      <c r="SWS753" s="298"/>
      <c r="SWT753" s="298"/>
      <c r="SWU753" s="298"/>
      <c r="SWV753" s="298"/>
      <c r="SWW753" s="298"/>
      <c r="SWX753" s="298"/>
      <c r="SWY753" s="298"/>
      <c r="SWZ753" s="298"/>
      <c r="SXA753" s="298"/>
      <c r="SXB753" s="298"/>
      <c r="SXC753" s="298"/>
      <c r="SXD753" s="298"/>
      <c r="SXE753" s="298"/>
      <c r="SXF753" s="298"/>
      <c r="SXG753" s="298"/>
      <c r="SXH753" s="298"/>
      <c r="SXI753" s="298"/>
      <c r="SXJ753" s="298"/>
      <c r="SXK753" s="298"/>
      <c r="SXL753" s="298"/>
      <c r="SXM753" s="298"/>
      <c r="SXN753" s="298"/>
      <c r="SXO753" s="298"/>
      <c r="SXP753" s="298"/>
      <c r="SXQ753" s="298"/>
      <c r="SXR753" s="298"/>
      <c r="SXS753" s="298"/>
      <c r="SXT753" s="298"/>
      <c r="SXU753" s="298"/>
      <c r="SXV753" s="298"/>
      <c r="SXW753" s="298"/>
      <c r="SXX753" s="298"/>
      <c r="SXY753" s="298"/>
      <c r="SXZ753" s="298"/>
      <c r="SYA753" s="298"/>
      <c r="SYB753" s="298"/>
      <c r="SYC753" s="298"/>
      <c r="SYD753" s="298"/>
      <c r="SYE753" s="298"/>
      <c r="SYF753" s="298"/>
      <c r="SYG753" s="298"/>
      <c r="SYH753" s="298"/>
      <c r="SYI753" s="298"/>
      <c r="SYJ753" s="298"/>
      <c r="SYK753" s="298"/>
      <c r="SYL753" s="298"/>
      <c r="SYM753" s="298"/>
      <c r="SYN753" s="298"/>
      <c r="SYO753" s="298"/>
      <c r="SYP753" s="298"/>
      <c r="SYQ753" s="298"/>
      <c r="SYR753" s="298"/>
      <c r="SYS753" s="298"/>
      <c r="SYT753" s="298"/>
      <c r="SYU753" s="298"/>
      <c r="SYV753" s="298"/>
      <c r="SYW753" s="298"/>
      <c r="SYX753" s="298"/>
      <c r="SYY753" s="298"/>
      <c r="SYZ753" s="298"/>
      <c r="SZA753" s="298"/>
      <c r="SZB753" s="298"/>
      <c r="SZC753" s="298"/>
      <c r="SZD753" s="298"/>
      <c r="SZE753" s="298"/>
      <c r="SZF753" s="298"/>
      <c r="SZG753" s="298"/>
      <c r="SZH753" s="298"/>
      <c r="SZI753" s="298"/>
      <c r="SZJ753" s="298"/>
      <c r="SZK753" s="298"/>
      <c r="SZL753" s="298"/>
      <c r="SZM753" s="298"/>
      <c r="SZN753" s="298"/>
      <c r="SZO753" s="298"/>
      <c r="SZP753" s="298"/>
      <c r="SZQ753" s="298"/>
      <c r="SZR753" s="298"/>
      <c r="SZS753" s="298"/>
      <c r="SZT753" s="298"/>
      <c r="SZU753" s="298"/>
      <c r="SZV753" s="298"/>
      <c r="SZW753" s="298"/>
      <c r="SZX753" s="298"/>
      <c r="SZY753" s="298"/>
      <c r="SZZ753" s="298"/>
      <c r="TAA753" s="298"/>
      <c r="TAB753" s="298"/>
      <c r="TAC753" s="298"/>
      <c r="TAD753" s="298"/>
      <c r="TAE753" s="298"/>
      <c r="TAF753" s="298"/>
      <c r="TAG753" s="298"/>
      <c r="TAH753" s="298"/>
      <c r="TAI753" s="298"/>
      <c r="TAJ753" s="298"/>
      <c r="TAK753" s="298"/>
      <c r="TAL753" s="298"/>
      <c r="TAM753" s="298"/>
      <c r="TAN753" s="298"/>
      <c r="TAO753" s="298"/>
      <c r="TAP753" s="298"/>
      <c r="TAQ753" s="298"/>
      <c r="TAR753" s="298"/>
      <c r="TAS753" s="298"/>
      <c r="TAT753" s="298"/>
      <c r="TAU753" s="298"/>
      <c r="TAV753" s="298"/>
      <c r="TAW753" s="298"/>
      <c r="TAX753" s="298"/>
      <c r="TAY753" s="298"/>
      <c r="TAZ753" s="298"/>
      <c r="TBA753" s="298"/>
      <c r="TBB753" s="298"/>
      <c r="TBC753" s="298"/>
      <c r="TBD753" s="298"/>
      <c r="TBE753" s="298"/>
      <c r="TBF753" s="298"/>
      <c r="TBG753" s="298"/>
      <c r="TBH753" s="298"/>
      <c r="TBI753" s="298"/>
      <c r="TBJ753" s="298"/>
      <c r="TBK753" s="298"/>
      <c r="TBL753" s="298"/>
      <c r="TBM753" s="298"/>
      <c r="TBN753" s="298"/>
      <c r="TBO753" s="298"/>
      <c r="TBP753" s="298"/>
      <c r="TBQ753" s="298"/>
      <c r="TBR753" s="298"/>
      <c r="TBS753" s="298"/>
      <c r="TBT753" s="298"/>
      <c r="TBU753" s="298"/>
      <c r="TBV753" s="298"/>
      <c r="TBW753" s="298"/>
      <c r="TBX753" s="298"/>
      <c r="TBY753" s="298"/>
      <c r="TBZ753" s="298"/>
      <c r="TCA753" s="298"/>
      <c r="TCB753" s="298"/>
      <c r="TCC753" s="298"/>
      <c r="TCD753" s="298"/>
      <c r="TCE753" s="298"/>
      <c r="TCF753" s="298"/>
      <c r="TCG753" s="298"/>
      <c r="TCH753" s="298"/>
      <c r="TCI753" s="298"/>
      <c r="TCJ753" s="298"/>
      <c r="TCK753" s="298"/>
      <c r="TCL753" s="298"/>
      <c r="TCM753" s="298"/>
      <c r="TCN753" s="298"/>
      <c r="TCO753" s="298"/>
      <c r="TCP753" s="298"/>
      <c r="TCQ753" s="298"/>
      <c r="TCR753" s="298"/>
      <c r="TCS753" s="298"/>
      <c r="TCT753" s="298"/>
      <c r="TCU753" s="298"/>
      <c r="TCV753" s="298"/>
      <c r="TCW753" s="298"/>
      <c r="TCX753" s="298"/>
      <c r="TCY753" s="298"/>
      <c r="TCZ753" s="298"/>
      <c r="TDA753" s="298"/>
      <c r="TDB753" s="298"/>
      <c r="TDC753" s="298"/>
      <c r="TDD753" s="298"/>
      <c r="TDE753" s="298"/>
      <c r="TDF753" s="298"/>
      <c r="TDG753" s="298"/>
      <c r="TDH753" s="298"/>
      <c r="TDI753" s="298"/>
      <c r="TDJ753" s="298"/>
      <c r="TDK753" s="298"/>
      <c r="TDL753" s="298"/>
      <c r="TDM753" s="298"/>
      <c r="TDN753" s="298"/>
      <c r="TDO753" s="298"/>
      <c r="TDP753" s="298"/>
      <c r="TDQ753" s="298"/>
      <c r="TDR753" s="298"/>
      <c r="TDS753" s="298"/>
      <c r="TDT753" s="298"/>
      <c r="TDU753" s="298"/>
      <c r="TDV753" s="298"/>
      <c r="TDW753" s="298"/>
      <c r="TDX753" s="298"/>
      <c r="TDY753" s="298"/>
      <c r="TDZ753" s="298"/>
      <c r="TEA753" s="298"/>
      <c r="TEB753" s="298"/>
      <c r="TEC753" s="298"/>
      <c r="TED753" s="298"/>
      <c r="TEE753" s="298"/>
      <c r="TEF753" s="298"/>
      <c r="TEG753" s="298"/>
      <c r="TEH753" s="298"/>
      <c r="TEI753" s="298"/>
      <c r="TEJ753" s="298"/>
      <c r="TEK753" s="298"/>
      <c r="TEL753" s="298"/>
      <c r="TEM753" s="298"/>
      <c r="TEN753" s="298"/>
      <c r="TEO753" s="298"/>
      <c r="TEP753" s="298"/>
      <c r="TEQ753" s="298"/>
      <c r="TER753" s="298"/>
      <c r="TES753" s="298"/>
      <c r="TET753" s="298"/>
      <c r="TEU753" s="298"/>
      <c r="TEV753" s="298"/>
      <c r="TEW753" s="298"/>
      <c r="TEX753" s="298"/>
      <c r="TEY753" s="298"/>
      <c r="TEZ753" s="298"/>
      <c r="TFA753" s="298"/>
      <c r="TFB753" s="298"/>
      <c r="TFC753" s="298"/>
      <c r="TFD753" s="298"/>
      <c r="TFE753" s="298"/>
      <c r="TFF753" s="298"/>
      <c r="TFG753" s="298"/>
      <c r="TFH753" s="298"/>
      <c r="TFI753" s="298"/>
      <c r="TFJ753" s="298"/>
      <c r="TFK753" s="298"/>
      <c r="TFL753" s="298"/>
      <c r="TFM753" s="298"/>
      <c r="TFN753" s="298"/>
      <c r="TFO753" s="298"/>
      <c r="TFP753" s="298"/>
      <c r="TFQ753" s="298"/>
      <c r="TFR753" s="298"/>
      <c r="TFS753" s="298"/>
      <c r="TFT753" s="298"/>
      <c r="TFU753" s="298"/>
      <c r="TFV753" s="298"/>
      <c r="TFW753" s="298"/>
      <c r="TFX753" s="298"/>
      <c r="TFY753" s="298"/>
      <c r="TFZ753" s="298"/>
      <c r="TGA753" s="298"/>
      <c r="TGB753" s="298"/>
      <c r="TGC753" s="298"/>
      <c r="TGD753" s="298"/>
      <c r="TGE753" s="298"/>
      <c r="TGF753" s="298"/>
      <c r="TGG753" s="298"/>
      <c r="TGH753" s="298"/>
      <c r="TGI753" s="298"/>
      <c r="TGJ753" s="298"/>
      <c r="TGK753" s="298"/>
      <c r="TGL753" s="298"/>
      <c r="TGM753" s="298"/>
      <c r="TGN753" s="298"/>
      <c r="TGO753" s="298"/>
      <c r="TGP753" s="298"/>
      <c r="TGQ753" s="298"/>
      <c r="TGR753" s="298"/>
      <c r="TGS753" s="298"/>
      <c r="TGT753" s="298"/>
      <c r="TGU753" s="298"/>
      <c r="TGV753" s="298"/>
      <c r="TGW753" s="298"/>
      <c r="TGX753" s="298"/>
      <c r="TGY753" s="298"/>
      <c r="TGZ753" s="298"/>
      <c r="THA753" s="298"/>
      <c r="THB753" s="298"/>
      <c r="THC753" s="298"/>
      <c r="THD753" s="298"/>
      <c r="THE753" s="298"/>
      <c r="THF753" s="298"/>
      <c r="THG753" s="298"/>
      <c r="THH753" s="298"/>
      <c r="THI753" s="298"/>
      <c r="THJ753" s="298"/>
      <c r="THK753" s="298"/>
      <c r="THL753" s="298"/>
      <c r="THM753" s="298"/>
      <c r="THN753" s="298"/>
      <c r="THO753" s="298"/>
      <c r="THP753" s="298"/>
      <c r="THQ753" s="298"/>
      <c r="THR753" s="298"/>
      <c r="THS753" s="298"/>
      <c r="THT753" s="298"/>
      <c r="THU753" s="298"/>
      <c r="THV753" s="298"/>
      <c r="THW753" s="298"/>
      <c r="THX753" s="298"/>
      <c r="THY753" s="298"/>
      <c r="THZ753" s="298"/>
      <c r="TIA753" s="298"/>
      <c r="TIB753" s="298"/>
      <c r="TIC753" s="298"/>
      <c r="TID753" s="298"/>
      <c r="TIE753" s="298"/>
      <c r="TIF753" s="298"/>
      <c r="TIG753" s="298"/>
      <c r="TIH753" s="298"/>
      <c r="TII753" s="298"/>
      <c r="TIJ753" s="298"/>
      <c r="TIK753" s="298"/>
      <c r="TIL753" s="298"/>
      <c r="TIM753" s="298"/>
      <c r="TIN753" s="298"/>
      <c r="TIO753" s="298"/>
      <c r="TIP753" s="298"/>
      <c r="TIQ753" s="298"/>
      <c r="TIR753" s="298"/>
      <c r="TIS753" s="298"/>
      <c r="TIT753" s="298"/>
      <c r="TIU753" s="298"/>
      <c r="TIV753" s="298"/>
      <c r="TIW753" s="298"/>
      <c r="TIX753" s="298"/>
      <c r="TIY753" s="298"/>
      <c r="TIZ753" s="298"/>
      <c r="TJA753" s="298"/>
      <c r="TJB753" s="298"/>
      <c r="TJC753" s="298"/>
      <c r="TJD753" s="298"/>
      <c r="TJE753" s="298"/>
      <c r="TJF753" s="298"/>
      <c r="TJG753" s="298"/>
      <c r="TJH753" s="298"/>
      <c r="TJI753" s="298"/>
      <c r="TJJ753" s="298"/>
      <c r="TJK753" s="298"/>
      <c r="TJL753" s="298"/>
      <c r="TJM753" s="298"/>
      <c r="TJN753" s="298"/>
      <c r="TJO753" s="298"/>
      <c r="TJP753" s="298"/>
      <c r="TJQ753" s="298"/>
      <c r="TJR753" s="298"/>
      <c r="TJS753" s="298"/>
      <c r="TJT753" s="298"/>
      <c r="TJU753" s="298"/>
      <c r="TJV753" s="298"/>
      <c r="TJW753" s="298"/>
      <c r="TJX753" s="298"/>
      <c r="TJY753" s="298"/>
      <c r="TJZ753" s="298"/>
      <c r="TKA753" s="298"/>
      <c r="TKB753" s="298"/>
      <c r="TKC753" s="298"/>
      <c r="TKD753" s="298"/>
      <c r="TKE753" s="298"/>
      <c r="TKF753" s="298"/>
      <c r="TKG753" s="298"/>
      <c r="TKH753" s="298"/>
      <c r="TKI753" s="298"/>
      <c r="TKJ753" s="298"/>
      <c r="TKK753" s="298"/>
      <c r="TKL753" s="298"/>
      <c r="TKM753" s="298"/>
      <c r="TKN753" s="298"/>
      <c r="TKO753" s="298"/>
      <c r="TKP753" s="298"/>
      <c r="TKQ753" s="298"/>
      <c r="TKR753" s="298"/>
      <c r="TKS753" s="298"/>
      <c r="TKT753" s="298"/>
      <c r="TKU753" s="298"/>
      <c r="TKV753" s="298"/>
      <c r="TKW753" s="298"/>
      <c r="TKX753" s="298"/>
      <c r="TKY753" s="298"/>
      <c r="TKZ753" s="298"/>
      <c r="TLA753" s="298"/>
      <c r="TLB753" s="298"/>
      <c r="TLC753" s="298"/>
      <c r="TLD753" s="298"/>
      <c r="TLE753" s="298"/>
      <c r="TLF753" s="298"/>
      <c r="TLG753" s="298"/>
      <c r="TLH753" s="298"/>
      <c r="TLI753" s="298"/>
      <c r="TLJ753" s="298"/>
      <c r="TLK753" s="298"/>
      <c r="TLL753" s="298"/>
      <c r="TLM753" s="298"/>
      <c r="TLN753" s="298"/>
      <c r="TLO753" s="298"/>
      <c r="TLP753" s="298"/>
      <c r="TLQ753" s="298"/>
      <c r="TLR753" s="298"/>
      <c r="TLS753" s="298"/>
      <c r="TLT753" s="298"/>
      <c r="TLU753" s="298"/>
      <c r="TLV753" s="298"/>
      <c r="TLW753" s="298"/>
      <c r="TLX753" s="298"/>
      <c r="TLY753" s="298"/>
      <c r="TLZ753" s="298"/>
      <c r="TMA753" s="298"/>
      <c r="TMB753" s="298"/>
      <c r="TMC753" s="298"/>
      <c r="TMD753" s="298"/>
      <c r="TME753" s="298"/>
      <c r="TMF753" s="298"/>
      <c r="TMG753" s="298"/>
      <c r="TMH753" s="298"/>
      <c r="TMI753" s="298"/>
      <c r="TMJ753" s="298"/>
      <c r="TMK753" s="298"/>
      <c r="TML753" s="298"/>
      <c r="TMM753" s="298"/>
      <c r="TMN753" s="298"/>
      <c r="TMO753" s="298"/>
      <c r="TMP753" s="298"/>
      <c r="TMQ753" s="298"/>
      <c r="TMR753" s="298"/>
      <c r="TMS753" s="298"/>
      <c r="TMT753" s="298"/>
      <c r="TMU753" s="298"/>
      <c r="TMV753" s="298"/>
      <c r="TMW753" s="298"/>
      <c r="TMX753" s="298"/>
      <c r="TMY753" s="298"/>
      <c r="TMZ753" s="298"/>
      <c r="TNA753" s="298"/>
      <c r="TNB753" s="298"/>
      <c r="TNC753" s="298"/>
      <c r="TND753" s="298"/>
      <c r="TNE753" s="298"/>
      <c r="TNF753" s="298"/>
      <c r="TNG753" s="298"/>
      <c r="TNH753" s="298"/>
      <c r="TNI753" s="298"/>
      <c r="TNJ753" s="298"/>
      <c r="TNK753" s="298"/>
      <c r="TNL753" s="298"/>
      <c r="TNM753" s="298"/>
      <c r="TNN753" s="298"/>
      <c r="TNO753" s="298"/>
      <c r="TNP753" s="298"/>
      <c r="TNQ753" s="298"/>
      <c r="TNR753" s="298"/>
      <c r="TNS753" s="298"/>
      <c r="TNT753" s="298"/>
      <c r="TNU753" s="298"/>
      <c r="TNV753" s="298"/>
      <c r="TNW753" s="298"/>
      <c r="TNX753" s="298"/>
      <c r="TNY753" s="298"/>
      <c r="TNZ753" s="298"/>
      <c r="TOA753" s="298"/>
      <c r="TOB753" s="298"/>
      <c r="TOC753" s="298"/>
      <c r="TOD753" s="298"/>
      <c r="TOE753" s="298"/>
      <c r="TOF753" s="298"/>
      <c r="TOG753" s="298"/>
      <c r="TOH753" s="298"/>
      <c r="TOI753" s="298"/>
      <c r="TOJ753" s="298"/>
      <c r="TOK753" s="298"/>
      <c r="TOL753" s="298"/>
      <c r="TOM753" s="298"/>
      <c r="TON753" s="298"/>
      <c r="TOO753" s="298"/>
      <c r="TOP753" s="298"/>
      <c r="TOQ753" s="298"/>
      <c r="TOR753" s="298"/>
      <c r="TOS753" s="298"/>
      <c r="TOT753" s="298"/>
      <c r="TOU753" s="298"/>
      <c r="TOV753" s="298"/>
      <c r="TOW753" s="298"/>
      <c r="TOX753" s="298"/>
      <c r="TOY753" s="298"/>
      <c r="TOZ753" s="298"/>
      <c r="TPA753" s="298"/>
      <c r="TPB753" s="298"/>
      <c r="TPC753" s="298"/>
      <c r="TPD753" s="298"/>
      <c r="TPE753" s="298"/>
      <c r="TPF753" s="298"/>
      <c r="TPG753" s="298"/>
      <c r="TPH753" s="298"/>
      <c r="TPI753" s="298"/>
      <c r="TPJ753" s="298"/>
      <c r="TPK753" s="298"/>
      <c r="TPL753" s="298"/>
      <c r="TPM753" s="298"/>
      <c r="TPN753" s="298"/>
      <c r="TPO753" s="298"/>
      <c r="TPP753" s="298"/>
      <c r="TPQ753" s="298"/>
      <c r="TPR753" s="298"/>
      <c r="TPS753" s="298"/>
      <c r="TPT753" s="298"/>
      <c r="TPU753" s="298"/>
      <c r="TPV753" s="298"/>
      <c r="TPW753" s="298"/>
      <c r="TPX753" s="298"/>
      <c r="TPY753" s="298"/>
      <c r="TPZ753" s="298"/>
      <c r="TQA753" s="298"/>
      <c r="TQB753" s="298"/>
      <c r="TQC753" s="298"/>
      <c r="TQD753" s="298"/>
      <c r="TQE753" s="298"/>
      <c r="TQF753" s="298"/>
      <c r="TQG753" s="298"/>
      <c r="TQH753" s="298"/>
      <c r="TQI753" s="298"/>
      <c r="TQJ753" s="298"/>
      <c r="TQK753" s="298"/>
      <c r="TQL753" s="298"/>
      <c r="TQM753" s="298"/>
      <c r="TQN753" s="298"/>
      <c r="TQO753" s="298"/>
      <c r="TQP753" s="298"/>
      <c r="TQQ753" s="298"/>
      <c r="TQR753" s="298"/>
      <c r="TQS753" s="298"/>
      <c r="TQT753" s="298"/>
      <c r="TQU753" s="298"/>
      <c r="TQV753" s="298"/>
      <c r="TQW753" s="298"/>
      <c r="TQX753" s="298"/>
      <c r="TQY753" s="298"/>
      <c r="TQZ753" s="298"/>
      <c r="TRA753" s="298"/>
      <c r="TRB753" s="298"/>
      <c r="TRC753" s="298"/>
      <c r="TRD753" s="298"/>
      <c r="TRE753" s="298"/>
      <c r="TRF753" s="298"/>
      <c r="TRG753" s="298"/>
      <c r="TRH753" s="298"/>
      <c r="TRI753" s="298"/>
      <c r="TRJ753" s="298"/>
      <c r="TRK753" s="298"/>
      <c r="TRL753" s="298"/>
      <c r="TRM753" s="298"/>
      <c r="TRN753" s="298"/>
      <c r="TRO753" s="298"/>
      <c r="TRP753" s="298"/>
      <c r="TRQ753" s="298"/>
      <c r="TRR753" s="298"/>
      <c r="TRS753" s="298"/>
      <c r="TRT753" s="298"/>
      <c r="TRU753" s="298"/>
      <c r="TRV753" s="298"/>
      <c r="TRW753" s="298"/>
      <c r="TRX753" s="298"/>
      <c r="TRY753" s="298"/>
      <c r="TRZ753" s="298"/>
      <c r="TSA753" s="298"/>
      <c r="TSB753" s="298"/>
      <c r="TSC753" s="298"/>
      <c r="TSD753" s="298"/>
      <c r="TSE753" s="298"/>
      <c r="TSF753" s="298"/>
      <c r="TSG753" s="298"/>
      <c r="TSH753" s="298"/>
      <c r="TSI753" s="298"/>
      <c r="TSJ753" s="298"/>
      <c r="TSK753" s="298"/>
      <c r="TSL753" s="298"/>
      <c r="TSM753" s="298"/>
      <c r="TSN753" s="298"/>
      <c r="TSO753" s="298"/>
      <c r="TSP753" s="298"/>
      <c r="TSQ753" s="298"/>
      <c r="TSR753" s="298"/>
      <c r="TSS753" s="298"/>
      <c r="TST753" s="298"/>
      <c r="TSU753" s="298"/>
      <c r="TSV753" s="298"/>
      <c r="TSW753" s="298"/>
      <c r="TSX753" s="298"/>
      <c r="TSY753" s="298"/>
      <c r="TSZ753" s="298"/>
      <c r="TTA753" s="298"/>
      <c r="TTB753" s="298"/>
      <c r="TTC753" s="298"/>
      <c r="TTD753" s="298"/>
      <c r="TTE753" s="298"/>
      <c r="TTF753" s="298"/>
      <c r="TTG753" s="298"/>
      <c r="TTH753" s="298"/>
      <c r="TTI753" s="298"/>
      <c r="TTJ753" s="298"/>
      <c r="TTK753" s="298"/>
      <c r="TTL753" s="298"/>
      <c r="TTM753" s="298"/>
      <c r="TTN753" s="298"/>
      <c r="TTO753" s="298"/>
      <c r="TTP753" s="298"/>
      <c r="TTQ753" s="298"/>
      <c r="TTR753" s="298"/>
      <c r="TTS753" s="298"/>
      <c r="TTT753" s="298"/>
      <c r="TTU753" s="298"/>
      <c r="TTV753" s="298"/>
      <c r="TTW753" s="298"/>
      <c r="TTX753" s="298"/>
      <c r="TTY753" s="298"/>
      <c r="TTZ753" s="298"/>
      <c r="TUA753" s="298"/>
      <c r="TUB753" s="298"/>
      <c r="TUC753" s="298"/>
      <c r="TUD753" s="298"/>
      <c r="TUE753" s="298"/>
      <c r="TUF753" s="298"/>
      <c r="TUG753" s="298"/>
      <c r="TUH753" s="298"/>
      <c r="TUI753" s="298"/>
      <c r="TUJ753" s="298"/>
      <c r="TUK753" s="298"/>
      <c r="TUL753" s="298"/>
      <c r="TUM753" s="298"/>
      <c r="TUN753" s="298"/>
      <c r="TUO753" s="298"/>
      <c r="TUP753" s="298"/>
      <c r="TUQ753" s="298"/>
      <c r="TUR753" s="298"/>
      <c r="TUS753" s="298"/>
      <c r="TUT753" s="298"/>
      <c r="TUU753" s="298"/>
      <c r="TUV753" s="298"/>
      <c r="TUW753" s="298"/>
      <c r="TUX753" s="298"/>
      <c r="TUY753" s="298"/>
      <c r="TUZ753" s="298"/>
      <c r="TVA753" s="298"/>
      <c r="TVB753" s="298"/>
      <c r="TVC753" s="298"/>
      <c r="TVD753" s="298"/>
      <c r="TVE753" s="298"/>
      <c r="TVF753" s="298"/>
      <c r="TVG753" s="298"/>
      <c r="TVH753" s="298"/>
      <c r="TVI753" s="298"/>
      <c r="TVJ753" s="298"/>
      <c r="TVK753" s="298"/>
      <c r="TVL753" s="298"/>
      <c r="TVM753" s="298"/>
      <c r="TVN753" s="298"/>
      <c r="TVO753" s="298"/>
      <c r="TVP753" s="298"/>
      <c r="TVQ753" s="298"/>
      <c r="TVR753" s="298"/>
      <c r="TVS753" s="298"/>
      <c r="TVT753" s="298"/>
      <c r="TVU753" s="298"/>
      <c r="TVV753" s="298"/>
      <c r="TVW753" s="298"/>
      <c r="TVX753" s="298"/>
      <c r="TVY753" s="298"/>
      <c r="TVZ753" s="298"/>
      <c r="TWA753" s="298"/>
      <c r="TWB753" s="298"/>
      <c r="TWC753" s="298"/>
      <c r="TWD753" s="298"/>
      <c r="TWE753" s="298"/>
      <c r="TWF753" s="298"/>
      <c r="TWG753" s="298"/>
      <c r="TWH753" s="298"/>
      <c r="TWI753" s="298"/>
      <c r="TWJ753" s="298"/>
      <c r="TWK753" s="298"/>
      <c r="TWL753" s="298"/>
      <c r="TWM753" s="298"/>
      <c r="TWN753" s="298"/>
      <c r="TWO753" s="298"/>
      <c r="TWP753" s="298"/>
      <c r="TWQ753" s="298"/>
      <c r="TWR753" s="298"/>
      <c r="TWS753" s="298"/>
      <c r="TWT753" s="298"/>
      <c r="TWU753" s="298"/>
      <c r="TWV753" s="298"/>
      <c r="TWW753" s="298"/>
      <c r="TWX753" s="298"/>
      <c r="TWY753" s="298"/>
      <c r="TWZ753" s="298"/>
      <c r="TXA753" s="298"/>
      <c r="TXB753" s="298"/>
      <c r="TXC753" s="298"/>
      <c r="TXD753" s="298"/>
      <c r="TXE753" s="298"/>
      <c r="TXF753" s="298"/>
      <c r="TXG753" s="298"/>
      <c r="TXH753" s="298"/>
      <c r="TXI753" s="298"/>
      <c r="TXJ753" s="298"/>
      <c r="TXK753" s="298"/>
      <c r="TXL753" s="298"/>
      <c r="TXM753" s="298"/>
      <c r="TXN753" s="298"/>
      <c r="TXO753" s="298"/>
      <c r="TXP753" s="298"/>
      <c r="TXQ753" s="298"/>
      <c r="TXR753" s="298"/>
      <c r="TXS753" s="298"/>
      <c r="TXT753" s="298"/>
      <c r="TXU753" s="298"/>
      <c r="TXV753" s="298"/>
      <c r="TXW753" s="298"/>
      <c r="TXX753" s="298"/>
      <c r="TXY753" s="298"/>
      <c r="TXZ753" s="298"/>
      <c r="TYA753" s="298"/>
      <c r="TYB753" s="298"/>
      <c r="TYC753" s="298"/>
      <c r="TYD753" s="298"/>
      <c r="TYE753" s="298"/>
      <c r="TYF753" s="298"/>
      <c r="TYG753" s="298"/>
      <c r="TYH753" s="298"/>
      <c r="TYI753" s="298"/>
      <c r="TYJ753" s="298"/>
      <c r="TYK753" s="298"/>
      <c r="TYL753" s="298"/>
      <c r="TYM753" s="298"/>
      <c r="TYN753" s="298"/>
      <c r="TYO753" s="298"/>
      <c r="TYP753" s="298"/>
      <c r="TYQ753" s="298"/>
      <c r="TYR753" s="298"/>
      <c r="TYS753" s="298"/>
      <c r="TYT753" s="298"/>
      <c r="TYU753" s="298"/>
      <c r="TYV753" s="298"/>
      <c r="TYW753" s="298"/>
      <c r="TYX753" s="298"/>
      <c r="TYY753" s="298"/>
      <c r="TYZ753" s="298"/>
      <c r="TZA753" s="298"/>
      <c r="TZB753" s="298"/>
      <c r="TZC753" s="298"/>
      <c r="TZD753" s="298"/>
      <c r="TZE753" s="298"/>
      <c r="TZF753" s="298"/>
      <c r="TZG753" s="298"/>
      <c r="TZH753" s="298"/>
      <c r="TZI753" s="298"/>
      <c r="TZJ753" s="298"/>
      <c r="TZK753" s="298"/>
      <c r="TZL753" s="298"/>
      <c r="TZM753" s="298"/>
      <c r="TZN753" s="298"/>
      <c r="TZO753" s="298"/>
      <c r="TZP753" s="298"/>
      <c r="TZQ753" s="298"/>
      <c r="TZR753" s="298"/>
      <c r="TZS753" s="298"/>
      <c r="TZT753" s="298"/>
      <c r="TZU753" s="298"/>
      <c r="TZV753" s="298"/>
      <c r="TZW753" s="298"/>
      <c r="TZX753" s="298"/>
      <c r="TZY753" s="298"/>
      <c r="TZZ753" s="298"/>
      <c r="UAA753" s="298"/>
      <c r="UAB753" s="298"/>
      <c r="UAC753" s="298"/>
      <c r="UAD753" s="298"/>
      <c r="UAE753" s="298"/>
      <c r="UAF753" s="298"/>
      <c r="UAG753" s="298"/>
      <c r="UAH753" s="298"/>
      <c r="UAI753" s="298"/>
      <c r="UAJ753" s="298"/>
      <c r="UAK753" s="298"/>
      <c r="UAL753" s="298"/>
      <c r="UAM753" s="298"/>
      <c r="UAN753" s="298"/>
      <c r="UAO753" s="298"/>
      <c r="UAP753" s="298"/>
      <c r="UAQ753" s="298"/>
      <c r="UAR753" s="298"/>
      <c r="UAS753" s="298"/>
      <c r="UAT753" s="298"/>
      <c r="UAU753" s="298"/>
      <c r="UAV753" s="298"/>
      <c r="UAW753" s="298"/>
      <c r="UAX753" s="298"/>
      <c r="UAY753" s="298"/>
      <c r="UAZ753" s="298"/>
      <c r="UBA753" s="298"/>
      <c r="UBB753" s="298"/>
      <c r="UBC753" s="298"/>
      <c r="UBD753" s="298"/>
      <c r="UBE753" s="298"/>
      <c r="UBF753" s="298"/>
      <c r="UBG753" s="298"/>
      <c r="UBH753" s="298"/>
      <c r="UBI753" s="298"/>
      <c r="UBJ753" s="298"/>
      <c r="UBK753" s="298"/>
      <c r="UBL753" s="298"/>
      <c r="UBM753" s="298"/>
      <c r="UBN753" s="298"/>
      <c r="UBO753" s="298"/>
      <c r="UBP753" s="298"/>
      <c r="UBQ753" s="298"/>
      <c r="UBR753" s="298"/>
      <c r="UBS753" s="298"/>
      <c r="UBT753" s="298"/>
      <c r="UBU753" s="298"/>
      <c r="UBV753" s="298"/>
      <c r="UBW753" s="298"/>
      <c r="UBX753" s="298"/>
      <c r="UBY753" s="298"/>
      <c r="UBZ753" s="298"/>
      <c r="UCA753" s="298"/>
      <c r="UCB753" s="298"/>
      <c r="UCC753" s="298"/>
      <c r="UCD753" s="298"/>
      <c r="UCE753" s="298"/>
      <c r="UCF753" s="298"/>
      <c r="UCG753" s="298"/>
      <c r="UCH753" s="298"/>
      <c r="UCI753" s="298"/>
      <c r="UCJ753" s="298"/>
      <c r="UCK753" s="298"/>
      <c r="UCL753" s="298"/>
      <c r="UCM753" s="298"/>
      <c r="UCN753" s="298"/>
      <c r="UCO753" s="298"/>
      <c r="UCP753" s="298"/>
      <c r="UCQ753" s="298"/>
      <c r="UCR753" s="298"/>
      <c r="UCS753" s="298"/>
      <c r="UCT753" s="298"/>
      <c r="UCU753" s="298"/>
      <c r="UCV753" s="298"/>
      <c r="UCW753" s="298"/>
      <c r="UCX753" s="298"/>
      <c r="UCY753" s="298"/>
      <c r="UCZ753" s="298"/>
      <c r="UDA753" s="298"/>
      <c r="UDB753" s="298"/>
      <c r="UDC753" s="298"/>
      <c r="UDD753" s="298"/>
      <c r="UDE753" s="298"/>
      <c r="UDF753" s="298"/>
      <c r="UDG753" s="298"/>
      <c r="UDH753" s="298"/>
      <c r="UDI753" s="298"/>
      <c r="UDJ753" s="298"/>
      <c r="UDK753" s="298"/>
      <c r="UDL753" s="298"/>
      <c r="UDM753" s="298"/>
      <c r="UDN753" s="298"/>
      <c r="UDO753" s="298"/>
      <c r="UDP753" s="298"/>
      <c r="UDQ753" s="298"/>
      <c r="UDR753" s="298"/>
      <c r="UDS753" s="298"/>
      <c r="UDT753" s="298"/>
      <c r="UDU753" s="298"/>
      <c r="UDV753" s="298"/>
      <c r="UDW753" s="298"/>
      <c r="UDX753" s="298"/>
      <c r="UDY753" s="298"/>
      <c r="UDZ753" s="298"/>
      <c r="UEA753" s="298"/>
      <c r="UEB753" s="298"/>
      <c r="UEC753" s="298"/>
      <c r="UED753" s="298"/>
      <c r="UEE753" s="298"/>
      <c r="UEF753" s="298"/>
      <c r="UEG753" s="298"/>
      <c r="UEH753" s="298"/>
      <c r="UEI753" s="298"/>
      <c r="UEJ753" s="298"/>
      <c r="UEK753" s="298"/>
      <c r="UEL753" s="298"/>
      <c r="UEM753" s="298"/>
      <c r="UEN753" s="298"/>
      <c r="UEO753" s="298"/>
      <c r="UEP753" s="298"/>
      <c r="UEQ753" s="298"/>
      <c r="UER753" s="298"/>
      <c r="UES753" s="298"/>
      <c r="UET753" s="298"/>
      <c r="UEU753" s="298"/>
      <c r="UEV753" s="298"/>
      <c r="UEW753" s="298"/>
      <c r="UEX753" s="298"/>
      <c r="UEY753" s="298"/>
      <c r="UEZ753" s="298"/>
      <c r="UFA753" s="298"/>
      <c r="UFB753" s="298"/>
      <c r="UFC753" s="298"/>
      <c r="UFD753" s="298"/>
      <c r="UFE753" s="298"/>
      <c r="UFF753" s="298"/>
      <c r="UFG753" s="298"/>
      <c r="UFH753" s="298"/>
      <c r="UFI753" s="298"/>
      <c r="UFJ753" s="298"/>
      <c r="UFK753" s="298"/>
      <c r="UFL753" s="298"/>
      <c r="UFM753" s="298"/>
      <c r="UFN753" s="298"/>
      <c r="UFO753" s="298"/>
      <c r="UFP753" s="298"/>
      <c r="UFQ753" s="298"/>
      <c r="UFR753" s="298"/>
      <c r="UFS753" s="298"/>
      <c r="UFT753" s="298"/>
      <c r="UFU753" s="298"/>
      <c r="UFV753" s="298"/>
      <c r="UFW753" s="298"/>
      <c r="UFX753" s="298"/>
      <c r="UFY753" s="298"/>
      <c r="UFZ753" s="298"/>
      <c r="UGA753" s="298"/>
      <c r="UGB753" s="298"/>
      <c r="UGC753" s="298"/>
      <c r="UGD753" s="298"/>
      <c r="UGE753" s="298"/>
      <c r="UGF753" s="298"/>
      <c r="UGG753" s="298"/>
      <c r="UGH753" s="298"/>
      <c r="UGI753" s="298"/>
      <c r="UGJ753" s="298"/>
      <c r="UGK753" s="298"/>
      <c r="UGL753" s="298"/>
      <c r="UGM753" s="298"/>
      <c r="UGN753" s="298"/>
      <c r="UGO753" s="298"/>
      <c r="UGP753" s="298"/>
      <c r="UGQ753" s="298"/>
      <c r="UGR753" s="298"/>
      <c r="UGS753" s="298"/>
      <c r="UGT753" s="298"/>
      <c r="UGU753" s="298"/>
      <c r="UGV753" s="298"/>
      <c r="UGW753" s="298"/>
      <c r="UGX753" s="298"/>
      <c r="UGY753" s="298"/>
      <c r="UGZ753" s="298"/>
      <c r="UHA753" s="298"/>
      <c r="UHB753" s="298"/>
      <c r="UHC753" s="298"/>
      <c r="UHD753" s="298"/>
      <c r="UHE753" s="298"/>
      <c r="UHF753" s="298"/>
      <c r="UHG753" s="298"/>
      <c r="UHH753" s="298"/>
      <c r="UHI753" s="298"/>
      <c r="UHJ753" s="298"/>
      <c r="UHK753" s="298"/>
      <c r="UHL753" s="298"/>
      <c r="UHM753" s="298"/>
      <c r="UHN753" s="298"/>
      <c r="UHO753" s="298"/>
      <c r="UHP753" s="298"/>
      <c r="UHQ753" s="298"/>
      <c r="UHR753" s="298"/>
      <c r="UHS753" s="298"/>
      <c r="UHT753" s="298"/>
      <c r="UHU753" s="298"/>
      <c r="UHV753" s="298"/>
      <c r="UHW753" s="298"/>
      <c r="UHX753" s="298"/>
      <c r="UHY753" s="298"/>
      <c r="UHZ753" s="298"/>
      <c r="UIA753" s="298"/>
      <c r="UIB753" s="298"/>
      <c r="UIC753" s="298"/>
      <c r="UID753" s="298"/>
      <c r="UIE753" s="298"/>
      <c r="UIF753" s="298"/>
      <c r="UIG753" s="298"/>
      <c r="UIH753" s="298"/>
      <c r="UII753" s="298"/>
      <c r="UIJ753" s="298"/>
      <c r="UIK753" s="298"/>
      <c r="UIL753" s="298"/>
      <c r="UIM753" s="298"/>
      <c r="UIN753" s="298"/>
      <c r="UIO753" s="298"/>
      <c r="UIP753" s="298"/>
      <c r="UIQ753" s="298"/>
      <c r="UIR753" s="298"/>
      <c r="UIS753" s="298"/>
      <c r="UIT753" s="298"/>
      <c r="UIU753" s="298"/>
      <c r="UIV753" s="298"/>
      <c r="UIW753" s="298"/>
      <c r="UIX753" s="298"/>
      <c r="UIY753" s="298"/>
      <c r="UIZ753" s="298"/>
      <c r="UJA753" s="298"/>
      <c r="UJB753" s="298"/>
      <c r="UJC753" s="298"/>
      <c r="UJD753" s="298"/>
      <c r="UJE753" s="298"/>
      <c r="UJF753" s="298"/>
      <c r="UJG753" s="298"/>
      <c r="UJH753" s="298"/>
      <c r="UJI753" s="298"/>
      <c r="UJJ753" s="298"/>
      <c r="UJK753" s="298"/>
      <c r="UJL753" s="298"/>
      <c r="UJM753" s="298"/>
      <c r="UJN753" s="298"/>
      <c r="UJO753" s="298"/>
      <c r="UJP753" s="298"/>
      <c r="UJQ753" s="298"/>
      <c r="UJR753" s="298"/>
      <c r="UJS753" s="298"/>
      <c r="UJT753" s="298"/>
      <c r="UJU753" s="298"/>
      <c r="UJV753" s="298"/>
      <c r="UJW753" s="298"/>
      <c r="UJX753" s="298"/>
      <c r="UJY753" s="298"/>
      <c r="UJZ753" s="298"/>
      <c r="UKA753" s="298"/>
      <c r="UKB753" s="298"/>
      <c r="UKC753" s="298"/>
      <c r="UKD753" s="298"/>
      <c r="UKE753" s="298"/>
      <c r="UKF753" s="298"/>
      <c r="UKG753" s="298"/>
      <c r="UKH753" s="298"/>
      <c r="UKI753" s="298"/>
      <c r="UKJ753" s="298"/>
      <c r="UKK753" s="298"/>
      <c r="UKL753" s="298"/>
      <c r="UKM753" s="298"/>
      <c r="UKN753" s="298"/>
      <c r="UKO753" s="298"/>
      <c r="UKP753" s="298"/>
      <c r="UKQ753" s="298"/>
      <c r="UKR753" s="298"/>
      <c r="UKS753" s="298"/>
      <c r="UKT753" s="298"/>
      <c r="UKU753" s="298"/>
      <c r="UKV753" s="298"/>
      <c r="UKW753" s="298"/>
      <c r="UKX753" s="298"/>
      <c r="UKY753" s="298"/>
      <c r="UKZ753" s="298"/>
      <c r="ULA753" s="298"/>
      <c r="ULB753" s="298"/>
      <c r="ULC753" s="298"/>
      <c r="ULD753" s="298"/>
      <c r="ULE753" s="298"/>
      <c r="ULF753" s="298"/>
      <c r="ULG753" s="298"/>
      <c r="ULH753" s="298"/>
      <c r="ULI753" s="298"/>
      <c r="ULJ753" s="298"/>
      <c r="ULK753" s="298"/>
      <c r="ULL753" s="298"/>
      <c r="ULM753" s="298"/>
      <c r="ULN753" s="298"/>
      <c r="ULO753" s="298"/>
      <c r="ULP753" s="298"/>
      <c r="ULQ753" s="298"/>
      <c r="ULR753" s="298"/>
      <c r="ULS753" s="298"/>
      <c r="ULT753" s="298"/>
      <c r="ULU753" s="298"/>
      <c r="ULV753" s="298"/>
      <c r="ULW753" s="298"/>
      <c r="ULX753" s="298"/>
      <c r="ULY753" s="298"/>
      <c r="ULZ753" s="298"/>
      <c r="UMA753" s="298"/>
      <c r="UMB753" s="298"/>
      <c r="UMC753" s="298"/>
      <c r="UMD753" s="298"/>
      <c r="UME753" s="298"/>
      <c r="UMF753" s="298"/>
      <c r="UMG753" s="298"/>
      <c r="UMH753" s="298"/>
      <c r="UMI753" s="298"/>
      <c r="UMJ753" s="298"/>
      <c r="UMK753" s="298"/>
      <c r="UML753" s="298"/>
      <c r="UMM753" s="298"/>
      <c r="UMN753" s="298"/>
      <c r="UMO753" s="298"/>
      <c r="UMP753" s="298"/>
      <c r="UMQ753" s="298"/>
      <c r="UMR753" s="298"/>
      <c r="UMS753" s="298"/>
      <c r="UMT753" s="298"/>
      <c r="UMU753" s="298"/>
      <c r="UMV753" s="298"/>
      <c r="UMW753" s="298"/>
      <c r="UMX753" s="298"/>
      <c r="UMY753" s="298"/>
      <c r="UMZ753" s="298"/>
      <c r="UNA753" s="298"/>
      <c r="UNB753" s="298"/>
      <c r="UNC753" s="298"/>
      <c r="UND753" s="298"/>
      <c r="UNE753" s="298"/>
      <c r="UNF753" s="298"/>
      <c r="UNG753" s="298"/>
      <c r="UNH753" s="298"/>
      <c r="UNI753" s="298"/>
      <c r="UNJ753" s="298"/>
      <c r="UNK753" s="298"/>
      <c r="UNL753" s="298"/>
      <c r="UNM753" s="298"/>
      <c r="UNN753" s="298"/>
      <c r="UNO753" s="298"/>
      <c r="UNP753" s="298"/>
      <c r="UNQ753" s="298"/>
      <c r="UNR753" s="298"/>
      <c r="UNS753" s="298"/>
      <c r="UNT753" s="298"/>
      <c r="UNU753" s="298"/>
      <c r="UNV753" s="298"/>
      <c r="UNW753" s="298"/>
      <c r="UNX753" s="298"/>
      <c r="UNY753" s="298"/>
      <c r="UNZ753" s="298"/>
      <c r="UOA753" s="298"/>
      <c r="UOB753" s="298"/>
      <c r="UOC753" s="298"/>
      <c r="UOD753" s="298"/>
      <c r="UOE753" s="298"/>
      <c r="UOF753" s="298"/>
      <c r="UOG753" s="298"/>
      <c r="UOH753" s="298"/>
      <c r="UOI753" s="298"/>
      <c r="UOJ753" s="298"/>
      <c r="UOK753" s="298"/>
      <c r="UOL753" s="298"/>
      <c r="UOM753" s="298"/>
      <c r="UON753" s="298"/>
      <c r="UOO753" s="298"/>
      <c r="UOP753" s="298"/>
      <c r="UOQ753" s="298"/>
      <c r="UOR753" s="298"/>
      <c r="UOS753" s="298"/>
      <c r="UOT753" s="298"/>
      <c r="UOU753" s="298"/>
      <c r="UOV753" s="298"/>
      <c r="UOW753" s="298"/>
      <c r="UOX753" s="298"/>
      <c r="UOY753" s="298"/>
      <c r="UOZ753" s="298"/>
      <c r="UPA753" s="298"/>
      <c r="UPB753" s="298"/>
      <c r="UPC753" s="298"/>
      <c r="UPD753" s="298"/>
      <c r="UPE753" s="298"/>
      <c r="UPF753" s="298"/>
      <c r="UPG753" s="298"/>
      <c r="UPH753" s="298"/>
      <c r="UPI753" s="298"/>
      <c r="UPJ753" s="298"/>
      <c r="UPK753" s="298"/>
      <c r="UPL753" s="298"/>
      <c r="UPM753" s="298"/>
      <c r="UPN753" s="298"/>
      <c r="UPO753" s="298"/>
      <c r="UPP753" s="298"/>
      <c r="UPQ753" s="298"/>
      <c r="UPR753" s="298"/>
      <c r="UPS753" s="298"/>
      <c r="UPT753" s="298"/>
      <c r="UPU753" s="298"/>
      <c r="UPV753" s="298"/>
      <c r="UPW753" s="298"/>
      <c r="UPX753" s="298"/>
      <c r="UPY753" s="298"/>
      <c r="UPZ753" s="298"/>
      <c r="UQA753" s="298"/>
      <c r="UQB753" s="298"/>
      <c r="UQC753" s="298"/>
      <c r="UQD753" s="298"/>
      <c r="UQE753" s="298"/>
      <c r="UQF753" s="298"/>
      <c r="UQG753" s="298"/>
      <c r="UQH753" s="298"/>
      <c r="UQI753" s="298"/>
      <c r="UQJ753" s="298"/>
      <c r="UQK753" s="298"/>
      <c r="UQL753" s="298"/>
      <c r="UQM753" s="298"/>
      <c r="UQN753" s="298"/>
      <c r="UQO753" s="298"/>
      <c r="UQP753" s="298"/>
      <c r="UQQ753" s="298"/>
      <c r="UQR753" s="298"/>
      <c r="UQS753" s="298"/>
      <c r="UQT753" s="298"/>
      <c r="UQU753" s="298"/>
      <c r="UQV753" s="298"/>
      <c r="UQW753" s="298"/>
      <c r="UQX753" s="298"/>
      <c r="UQY753" s="298"/>
      <c r="UQZ753" s="298"/>
      <c r="URA753" s="298"/>
      <c r="URB753" s="298"/>
      <c r="URC753" s="298"/>
      <c r="URD753" s="298"/>
      <c r="URE753" s="298"/>
      <c r="URF753" s="298"/>
      <c r="URG753" s="298"/>
      <c r="URH753" s="298"/>
      <c r="URI753" s="298"/>
      <c r="URJ753" s="298"/>
      <c r="URK753" s="298"/>
      <c r="URL753" s="298"/>
      <c r="URM753" s="298"/>
      <c r="URN753" s="298"/>
      <c r="URO753" s="298"/>
      <c r="URP753" s="298"/>
      <c r="URQ753" s="298"/>
      <c r="URR753" s="298"/>
      <c r="URS753" s="298"/>
      <c r="URT753" s="298"/>
      <c r="URU753" s="298"/>
      <c r="URV753" s="298"/>
      <c r="URW753" s="298"/>
      <c r="URX753" s="298"/>
      <c r="URY753" s="298"/>
      <c r="URZ753" s="298"/>
      <c r="USA753" s="298"/>
      <c r="USB753" s="298"/>
      <c r="USC753" s="298"/>
      <c r="USD753" s="298"/>
      <c r="USE753" s="298"/>
      <c r="USF753" s="298"/>
      <c r="USG753" s="298"/>
      <c r="USH753" s="298"/>
      <c r="USI753" s="298"/>
      <c r="USJ753" s="298"/>
      <c r="USK753" s="298"/>
      <c r="USL753" s="298"/>
      <c r="USM753" s="298"/>
      <c r="USN753" s="298"/>
      <c r="USO753" s="298"/>
      <c r="USP753" s="298"/>
      <c r="USQ753" s="298"/>
      <c r="USR753" s="298"/>
      <c r="USS753" s="298"/>
      <c r="UST753" s="298"/>
      <c r="USU753" s="298"/>
      <c r="USV753" s="298"/>
      <c r="USW753" s="298"/>
      <c r="USX753" s="298"/>
      <c r="USY753" s="298"/>
      <c r="USZ753" s="298"/>
      <c r="UTA753" s="298"/>
      <c r="UTB753" s="298"/>
      <c r="UTC753" s="298"/>
      <c r="UTD753" s="298"/>
      <c r="UTE753" s="298"/>
      <c r="UTF753" s="298"/>
      <c r="UTG753" s="298"/>
      <c r="UTH753" s="298"/>
      <c r="UTI753" s="298"/>
      <c r="UTJ753" s="298"/>
      <c r="UTK753" s="298"/>
      <c r="UTL753" s="298"/>
      <c r="UTM753" s="298"/>
      <c r="UTN753" s="298"/>
      <c r="UTO753" s="298"/>
      <c r="UTP753" s="298"/>
      <c r="UTQ753" s="298"/>
      <c r="UTR753" s="298"/>
      <c r="UTS753" s="298"/>
      <c r="UTT753" s="298"/>
      <c r="UTU753" s="298"/>
      <c r="UTV753" s="298"/>
      <c r="UTW753" s="298"/>
      <c r="UTX753" s="298"/>
      <c r="UTY753" s="298"/>
      <c r="UTZ753" s="298"/>
      <c r="UUA753" s="298"/>
      <c r="UUB753" s="298"/>
      <c r="UUC753" s="298"/>
      <c r="UUD753" s="298"/>
      <c r="UUE753" s="298"/>
      <c r="UUF753" s="298"/>
      <c r="UUG753" s="298"/>
      <c r="UUH753" s="298"/>
      <c r="UUI753" s="298"/>
      <c r="UUJ753" s="298"/>
      <c r="UUK753" s="298"/>
      <c r="UUL753" s="298"/>
      <c r="UUM753" s="298"/>
      <c r="UUN753" s="298"/>
      <c r="UUO753" s="298"/>
      <c r="UUP753" s="298"/>
      <c r="UUQ753" s="298"/>
      <c r="UUR753" s="298"/>
      <c r="UUS753" s="298"/>
      <c r="UUT753" s="298"/>
      <c r="UUU753" s="298"/>
      <c r="UUV753" s="298"/>
      <c r="UUW753" s="298"/>
      <c r="UUX753" s="298"/>
      <c r="UUY753" s="298"/>
      <c r="UUZ753" s="298"/>
      <c r="UVA753" s="298"/>
      <c r="UVB753" s="298"/>
      <c r="UVC753" s="298"/>
      <c r="UVD753" s="298"/>
      <c r="UVE753" s="298"/>
      <c r="UVF753" s="298"/>
      <c r="UVG753" s="298"/>
      <c r="UVH753" s="298"/>
      <c r="UVI753" s="298"/>
      <c r="UVJ753" s="298"/>
      <c r="UVK753" s="298"/>
      <c r="UVL753" s="298"/>
      <c r="UVM753" s="298"/>
      <c r="UVN753" s="298"/>
      <c r="UVO753" s="298"/>
      <c r="UVP753" s="298"/>
      <c r="UVQ753" s="298"/>
      <c r="UVR753" s="298"/>
      <c r="UVS753" s="298"/>
      <c r="UVT753" s="298"/>
      <c r="UVU753" s="298"/>
      <c r="UVV753" s="298"/>
      <c r="UVW753" s="298"/>
      <c r="UVX753" s="298"/>
      <c r="UVY753" s="298"/>
      <c r="UVZ753" s="298"/>
      <c r="UWA753" s="298"/>
      <c r="UWB753" s="298"/>
      <c r="UWC753" s="298"/>
      <c r="UWD753" s="298"/>
      <c r="UWE753" s="298"/>
      <c r="UWF753" s="298"/>
      <c r="UWG753" s="298"/>
      <c r="UWH753" s="298"/>
      <c r="UWI753" s="298"/>
      <c r="UWJ753" s="298"/>
      <c r="UWK753" s="298"/>
      <c r="UWL753" s="298"/>
      <c r="UWM753" s="298"/>
      <c r="UWN753" s="298"/>
      <c r="UWO753" s="298"/>
      <c r="UWP753" s="298"/>
      <c r="UWQ753" s="298"/>
      <c r="UWR753" s="298"/>
      <c r="UWS753" s="298"/>
      <c r="UWT753" s="298"/>
      <c r="UWU753" s="298"/>
      <c r="UWV753" s="298"/>
      <c r="UWW753" s="298"/>
      <c r="UWX753" s="298"/>
      <c r="UWY753" s="298"/>
      <c r="UWZ753" s="298"/>
      <c r="UXA753" s="298"/>
      <c r="UXB753" s="298"/>
      <c r="UXC753" s="298"/>
      <c r="UXD753" s="298"/>
      <c r="UXE753" s="298"/>
      <c r="UXF753" s="298"/>
      <c r="UXG753" s="298"/>
      <c r="UXH753" s="298"/>
      <c r="UXI753" s="298"/>
      <c r="UXJ753" s="298"/>
      <c r="UXK753" s="298"/>
      <c r="UXL753" s="298"/>
      <c r="UXM753" s="298"/>
      <c r="UXN753" s="298"/>
      <c r="UXO753" s="298"/>
      <c r="UXP753" s="298"/>
      <c r="UXQ753" s="298"/>
      <c r="UXR753" s="298"/>
      <c r="UXS753" s="298"/>
      <c r="UXT753" s="298"/>
      <c r="UXU753" s="298"/>
      <c r="UXV753" s="298"/>
      <c r="UXW753" s="298"/>
      <c r="UXX753" s="298"/>
      <c r="UXY753" s="298"/>
      <c r="UXZ753" s="298"/>
      <c r="UYA753" s="298"/>
      <c r="UYB753" s="298"/>
      <c r="UYC753" s="298"/>
      <c r="UYD753" s="298"/>
      <c r="UYE753" s="298"/>
      <c r="UYF753" s="298"/>
      <c r="UYG753" s="298"/>
      <c r="UYH753" s="298"/>
      <c r="UYI753" s="298"/>
      <c r="UYJ753" s="298"/>
      <c r="UYK753" s="298"/>
      <c r="UYL753" s="298"/>
      <c r="UYM753" s="298"/>
      <c r="UYN753" s="298"/>
      <c r="UYO753" s="298"/>
      <c r="UYP753" s="298"/>
      <c r="UYQ753" s="298"/>
      <c r="UYR753" s="298"/>
      <c r="UYS753" s="298"/>
      <c r="UYT753" s="298"/>
      <c r="UYU753" s="298"/>
      <c r="UYV753" s="298"/>
      <c r="UYW753" s="298"/>
      <c r="UYX753" s="298"/>
      <c r="UYY753" s="298"/>
      <c r="UYZ753" s="298"/>
      <c r="UZA753" s="298"/>
      <c r="UZB753" s="298"/>
      <c r="UZC753" s="298"/>
      <c r="UZD753" s="298"/>
      <c r="UZE753" s="298"/>
      <c r="UZF753" s="298"/>
      <c r="UZG753" s="298"/>
      <c r="UZH753" s="298"/>
      <c r="UZI753" s="298"/>
      <c r="UZJ753" s="298"/>
      <c r="UZK753" s="298"/>
      <c r="UZL753" s="298"/>
      <c r="UZM753" s="298"/>
      <c r="UZN753" s="298"/>
      <c r="UZO753" s="298"/>
      <c r="UZP753" s="298"/>
      <c r="UZQ753" s="298"/>
      <c r="UZR753" s="298"/>
      <c r="UZS753" s="298"/>
      <c r="UZT753" s="298"/>
      <c r="UZU753" s="298"/>
      <c r="UZV753" s="298"/>
      <c r="UZW753" s="298"/>
      <c r="UZX753" s="298"/>
      <c r="UZY753" s="298"/>
      <c r="UZZ753" s="298"/>
      <c r="VAA753" s="298"/>
      <c r="VAB753" s="298"/>
      <c r="VAC753" s="298"/>
      <c r="VAD753" s="298"/>
      <c r="VAE753" s="298"/>
      <c r="VAF753" s="298"/>
      <c r="VAG753" s="298"/>
      <c r="VAH753" s="298"/>
      <c r="VAI753" s="298"/>
      <c r="VAJ753" s="298"/>
      <c r="VAK753" s="298"/>
      <c r="VAL753" s="298"/>
      <c r="VAM753" s="298"/>
      <c r="VAN753" s="298"/>
      <c r="VAO753" s="298"/>
      <c r="VAP753" s="298"/>
      <c r="VAQ753" s="298"/>
      <c r="VAR753" s="298"/>
      <c r="VAS753" s="298"/>
      <c r="VAT753" s="298"/>
      <c r="VAU753" s="298"/>
      <c r="VAV753" s="298"/>
      <c r="VAW753" s="298"/>
      <c r="VAX753" s="298"/>
      <c r="VAY753" s="298"/>
      <c r="VAZ753" s="298"/>
      <c r="VBA753" s="298"/>
      <c r="VBB753" s="298"/>
      <c r="VBC753" s="298"/>
      <c r="VBD753" s="298"/>
      <c r="VBE753" s="298"/>
      <c r="VBF753" s="298"/>
      <c r="VBG753" s="298"/>
      <c r="VBH753" s="298"/>
      <c r="VBI753" s="298"/>
      <c r="VBJ753" s="298"/>
      <c r="VBK753" s="298"/>
      <c r="VBL753" s="298"/>
      <c r="VBM753" s="298"/>
      <c r="VBN753" s="298"/>
      <c r="VBO753" s="298"/>
      <c r="VBP753" s="298"/>
      <c r="VBQ753" s="298"/>
      <c r="VBR753" s="298"/>
      <c r="VBS753" s="298"/>
      <c r="VBT753" s="298"/>
      <c r="VBU753" s="298"/>
      <c r="VBV753" s="298"/>
      <c r="VBW753" s="298"/>
      <c r="VBX753" s="298"/>
      <c r="VBY753" s="298"/>
      <c r="VBZ753" s="298"/>
      <c r="VCA753" s="298"/>
      <c r="VCB753" s="298"/>
      <c r="VCC753" s="298"/>
      <c r="VCD753" s="298"/>
      <c r="VCE753" s="298"/>
      <c r="VCF753" s="298"/>
      <c r="VCG753" s="298"/>
      <c r="VCH753" s="298"/>
      <c r="VCI753" s="298"/>
      <c r="VCJ753" s="298"/>
      <c r="VCK753" s="298"/>
      <c r="VCL753" s="298"/>
      <c r="VCM753" s="298"/>
      <c r="VCN753" s="298"/>
      <c r="VCO753" s="298"/>
      <c r="VCP753" s="298"/>
      <c r="VCQ753" s="298"/>
      <c r="VCR753" s="298"/>
      <c r="VCS753" s="298"/>
      <c r="VCT753" s="298"/>
      <c r="VCU753" s="298"/>
      <c r="VCV753" s="298"/>
      <c r="VCW753" s="298"/>
      <c r="VCX753" s="298"/>
      <c r="VCY753" s="298"/>
      <c r="VCZ753" s="298"/>
      <c r="VDA753" s="298"/>
      <c r="VDB753" s="298"/>
      <c r="VDC753" s="298"/>
      <c r="VDD753" s="298"/>
      <c r="VDE753" s="298"/>
      <c r="VDF753" s="298"/>
      <c r="VDG753" s="298"/>
      <c r="VDH753" s="298"/>
      <c r="VDI753" s="298"/>
      <c r="VDJ753" s="298"/>
      <c r="VDK753" s="298"/>
      <c r="VDL753" s="298"/>
      <c r="VDM753" s="298"/>
      <c r="VDN753" s="298"/>
      <c r="VDO753" s="298"/>
      <c r="VDP753" s="298"/>
      <c r="VDQ753" s="298"/>
      <c r="VDR753" s="298"/>
      <c r="VDS753" s="298"/>
      <c r="VDT753" s="298"/>
      <c r="VDU753" s="298"/>
      <c r="VDV753" s="298"/>
      <c r="VDW753" s="298"/>
      <c r="VDX753" s="298"/>
      <c r="VDY753" s="298"/>
      <c r="VDZ753" s="298"/>
      <c r="VEA753" s="298"/>
      <c r="VEB753" s="298"/>
      <c r="VEC753" s="298"/>
      <c r="VED753" s="298"/>
      <c r="VEE753" s="298"/>
      <c r="VEF753" s="298"/>
      <c r="VEG753" s="298"/>
      <c r="VEH753" s="298"/>
      <c r="VEI753" s="298"/>
      <c r="VEJ753" s="298"/>
      <c r="VEK753" s="298"/>
      <c r="VEL753" s="298"/>
      <c r="VEM753" s="298"/>
      <c r="VEN753" s="298"/>
      <c r="VEO753" s="298"/>
      <c r="VEP753" s="298"/>
      <c r="VEQ753" s="298"/>
      <c r="VER753" s="298"/>
      <c r="VES753" s="298"/>
      <c r="VET753" s="298"/>
      <c r="VEU753" s="298"/>
      <c r="VEV753" s="298"/>
      <c r="VEW753" s="298"/>
      <c r="VEX753" s="298"/>
      <c r="VEY753" s="298"/>
      <c r="VEZ753" s="298"/>
      <c r="VFA753" s="298"/>
      <c r="VFB753" s="298"/>
      <c r="VFC753" s="298"/>
      <c r="VFD753" s="298"/>
      <c r="VFE753" s="298"/>
      <c r="VFF753" s="298"/>
      <c r="VFG753" s="298"/>
      <c r="VFH753" s="298"/>
      <c r="VFI753" s="298"/>
      <c r="VFJ753" s="298"/>
      <c r="VFK753" s="298"/>
      <c r="VFL753" s="298"/>
      <c r="VFM753" s="298"/>
      <c r="VFN753" s="298"/>
      <c r="VFO753" s="298"/>
      <c r="VFP753" s="298"/>
      <c r="VFQ753" s="298"/>
      <c r="VFR753" s="298"/>
      <c r="VFS753" s="298"/>
      <c r="VFT753" s="298"/>
      <c r="VFU753" s="298"/>
      <c r="VFV753" s="298"/>
      <c r="VFW753" s="298"/>
      <c r="VFX753" s="298"/>
      <c r="VFY753" s="298"/>
      <c r="VFZ753" s="298"/>
      <c r="VGA753" s="298"/>
      <c r="VGB753" s="298"/>
      <c r="VGC753" s="298"/>
      <c r="VGD753" s="298"/>
      <c r="VGE753" s="298"/>
      <c r="VGF753" s="298"/>
      <c r="VGG753" s="298"/>
      <c r="VGH753" s="298"/>
      <c r="VGI753" s="298"/>
      <c r="VGJ753" s="298"/>
      <c r="VGK753" s="298"/>
      <c r="VGL753" s="298"/>
      <c r="VGM753" s="298"/>
      <c r="VGN753" s="298"/>
      <c r="VGO753" s="298"/>
      <c r="VGP753" s="298"/>
      <c r="VGQ753" s="298"/>
      <c r="VGR753" s="298"/>
      <c r="VGS753" s="298"/>
      <c r="VGT753" s="298"/>
      <c r="VGU753" s="298"/>
      <c r="VGV753" s="298"/>
      <c r="VGW753" s="298"/>
      <c r="VGX753" s="298"/>
      <c r="VGY753" s="298"/>
      <c r="VGZ753" s="298"/>
      <c r="VHA753" s="298"/>
      <c r="VHB753" s="298"/>
      <c r="VHC753" s="298"/>
      <c r="VHD753" s="298"/>
      <c r="VHE753" s="298"/>
      <c r="VHF753" s="298"/>
      <c r="VHG753" s="298"/>
      <c r="VHH753" s="298"/>
      <c r="VHI753" s="298"/>
      <c r="VHJ753" s="298"/>
      <c r="VHK753" s="298"/>
      <c r="VHL753" s="298"/>
      <c r="VHM753" s="298"/>
      <c r="VHN753" s="298"/>
      <c r="VHO753" s="298"/>
      <c r="VHP753" s="298"/>
      <c r="VHQ753" s="298"/>
      <c r="VHR753" s="298"/>
      <c r="VHS753" s="298"/>
      <c r="VHT753" s="298"/>
      <c r="VHU753" s="298"/>
      <c r="VHV753" s="298"/>
      <c r="VHW753" s="298"/>
      <c r="VHX753" s="298"/>
      <c r="VHY753" s="298"/>
      <c r="VHZ753" s="298"/>
      <c r="VIA753" s="298"/>
      <c r="VIB753" s="298"/>
      <c r="VIC753" s="298"/>
      <c r="VID753" s="298"/>
      <c r="VIE753" s="298"/>
      <c r="VIF753" s="298"/>
      <c r="VIG753" s="298"/>
      <c r="VIH753" s="298"/>
      <c r="VII753" s="298"/>
      <c r="VIJ753" s="298"/>
      <c r="VIK753" s="298"/>
      <c r="VIL753" s="298"/>
      <c r="VIM753" s="298"/>
      <c r="VIN753" s="298"/>
      <c r="VIO753" s="298"/>
      <c r="VIP753" s="298"/>
      <c r="VIQ753" s="298"/>
      <c r="VIR753" s="298"/>
      <c r="VIS753" s="298"/>
      <c r="VIT753" s="298"/>
      <c r="VIU753" s="298"/>
      <c r="VIV753" s="298"/>
      <c r="VIW753" s="298"/>
      <c r="VIX753" s="298"/>
      <c r="VIY753" s="298"/>
      <c r="VIZ753" s="298"/>
      <c r="VJA753" s="298"/>
      <c r="VJB753" s="298"/>
      <c r="VJC753" s="298"/>
      <c r="VJD753" s="298"/>
      <c r="VJE753" s="298"/>
      <c r="VJF753" s="298"/>
      <c r="VJG753" s="298"/>
      <c r="VJH753" s="298"/>
      <c r="VJI753" s="298"/>
      <c r="VJJ753" s="298"/>
      <c r="VJK753" s="298"/>
      <c r="VJL753" s="298"/>
      <c r="VJM753" s="298"/>
      <c r="VJN753" s="298"/>
      <c r="VJO753" s="298"/>
      <c r="VJP753" s="298"/>
      <c r="VJQ753" s="298"/>
      <c r="VJR753" s="298"/>
      <c r="VJS753" s="298"/>
      <c r="VJT753" s="298"/>
      <c r="VJU753" s="298"/>
      <c r="VJV753" s="298"/>
      <c r="VJW753" s="298"/>
      <c r="VJX753" s="298"/>
      <c r="VJY753" s="298"/>
      <c r="VJZ753" s="298"/>
      <c r="VKA753" s="298"/>
      <c r="VKB753" s="298"/>
      <c r="VKC753" s="298"/>
      <c r="VKD753" s="298"/>
      <c r="VKE753" s="298"/>
      <c r="VKF753" s="298"/>
      <c r="VKG753" s="298"/>
      <c r="VKH753" s="298"/>
      <c r="VKI753" s="298"/>
      <c r="VKJ753" s="298"/>
      <c r="VKK753" s="298"/>
      <c r="VKL753" s="298"/>
      <c r="VKM753" s="298"/>
      <c r="VKN753" s="298"/>
      <c r="VKO753" s="298"/>
      <c r="VKP753" s="298"/>
      <c r="VKQ753" s="298"/>
      <c r="VKR753" s="298"/>
      <c r="VKS753" s="298"/>
      <c r="VKT753" s="298"/>
      <c r="VKU753" s="298"/>
      <c r="VKV753" s="298"/>
      <c r="VKW753" s="298"/>
      <c r="VKX753" s="298"/>
      <c r="VKY753" s="298"/>
      <c r="VKZ753" s="298"/>
      <c r="VLA753" s="298"/>
      <c r="VLB753" s="298"/>
      <c r="VLC753" s="298"/>
      <c r="VLD753" s="298"/>
      <c r="VLE753" s="298"/>
      <c r="VLF753" s="298"/>
      <c r="VLG753" s="298"/>
      <c r="VLH753" s="298"/>
      <c r="VLI753" s="298"/>
      <c r="VLJ753" s="298"/>
      <c r="VLK753" s="298"/>
      <c r="VLL753" s="298"/>
      <c r="VLM753" s="298"/>
      <c r="VLN753" s="298"/>
      <c r="VLO753" s="298"/>
      <c r="VLP753" s="298"/>
      <c r="VLQ753" s="298"/>
      <c r="VLR753" s="298"/>
      <c r="VLS753" s="298"/>
      <c r="VLT753" s="298"/>
      <c r="VLU753" s="298"/>
      <c r="VLV753" s="298"/>
      <c r="VLW753" s="298"/>
      <c r="VLX753" s="298"/>
      <c r="VLY753" s="298"/>
      <c r="VLZ753" s="298"/>
      <c r="VMA753" s="298"/>
      <c r="VMB753" s="298"/>
      <c r="VMC753" s="298"/>
      <c r="VMD753" s="298"/>
      <c r="VME753" s="298"/>
      <c r="VMF753" s="298"/>
      <c r="VMG753" s="298"/>
      <c r="VMH753" s="298"/>
      <c r="VMI753" s="298"/>
      <c r="VMJ753" s="298"/>
      <c r="VMK753" s="298"/>
      <c r="VML753" s="298"/>
      <c r="VMM753" s="298"/>
      <c r="VMN753" s="298"/>
      <c r="VMO753" s="298"/>
      <c r="VMP753" s="298"/>
      <c r="VMQ753" s="298"/>
      <c r="VMR753" s="298"/>
      <c r="VMS753" s="298"/>
      <c r="VMT753" s="298"/>
      <c r="VMU753" s="298"/>
      <c r="VMV753" s="298"/>
      <c r="VMW753" s="298"/>
      <c r="VMX753" s="298"/>
      <c r="VMY753" s="298"/>
      <c r="VMZ753" s="298"/>
      <c r="VNA753" s="298"/>
      <c r="VNB753" s="298"/>
      <c r="VNC753" s="298"/>
      <c r="VND753" s="298"/>
      <c r="VNE753" s="298"/>
      <c r="VNF753" s="298"/>
      <c r="VNG753" s="298"/>
      <c r="VNH753" s="298"/>
      <c r="VNI753" s="298"/>
      <c r="VNJ753" s="298"/>
      <c r="VNK753" s="298"/>
      <c r="VNL753" s="298"/>
      <c r="VNM753" s="298"/>
      <c r="VNN753" s="298"/>
      <c r="VNO753" s="298"/>
      <c r="VNP753" s="298"/>
      <c r="VNQ753" s="298"/>
      <c r="VNR753" s="298"/>
      <c r="VNS753" s="298"/>
      <c r="VNT753" s="298"/>
      <c r="VNU753" s="298"/>
      <c r="VNV753" s="298"/>
      <c r="VNW753" s="298"/>
      <c r="VNX753" s="298"/>
      <c r="VNY753" s="298"/>
      <c r="VNZ753" s="298"/>
      <c r="VOA753" s="298"/>
      <c r="VOB753" s="298"/>
      <c r="VOC753" s="298"/>
      <c r="VOD753" s="298"/>
      <c r="VOE753" s="298"/>
      <c r="VOF753" s="298"/>
      <c r="VOG753" s="298"/>
      <c r="VOH753" s="298"/>
      <c r="VOI753" s="298"/>
      <c r="VOJ753" s="298"/>
      <c r="VOK753" s="298"/>
      <c r="VOL753" s="298"/>
      <c r="VOM753" s="298"/>
      <c r="VON753" s="298"/>
      <c r="VOO753" s="298"/>
      <c r="VOP753" s="298"/>
      <c r="VOQ753" s="298"/>
      <c r="VOR753" s="298"/>
      <c r="VOS753" s="298"/>
      <c r="VOT753" s="298"/>
      <c r="VOU753" s="298"/>
      <c r="VOV753" s="298"/>
      <c r="VOW753" s="298"/>
      <c r="VOX753" s="298"/>
      <c r="VOY753" s="298"/>
      <c r="VOZ753" s="298"/>
      <c r="VPA753" s="298"/>
      <c r="VPB753" s="298"/>
      <c r="VPC753" s="298"/>
      <c r="VPD753" s="298"/>
      <c r="VPE753" s="298"/>
      <c r="VPF753" s="298"/>
      <c r="VPG753" s="298"/>
      <c r="VPH753" s="298"/>
      <c r="VPI753" s="298"/>
      <c r="VPJ753" s="298"/>
      <c r="VPK753" s="298"/>
      <c r="VPL753" s="298"/>
      <c r="VPM753" s="298"/>
      <c r="VPN753" s="298"/>
      <c r="VPO753" s="298"/>
      <c r="VPP753" s="298"/>
      <c r="VPQ753" s="298"/>
      <c r="VPR753" s="298"/>
      <c r="VPS753" s="298"/>
      <c r="VPT753" s="298"/>
      <c r="VPU753" s="298"/>
      <c r="VPV753" s="298"/>
      <c r="VPW753" s="298"/>
      <c r="VPX753" s="298"/>
      <c r="VPY753" s="298"/>
      <c r="VPZ753" s="298"/>
      <c r="VQA753" s="298"/>
      <c r="VQB753" s="298"/>
      <c r="VQC753" s="298"/>
      <c r="VQD753" s="298"/>
      <c r="VQE753" s="298"/>
      <c r="VQF753" s="298"/>
      <c r="VQG753" s="298"/>
      <c r="VQH753" s="298"/>
      <c r="VQI753" s="298"/>
      <c r="VQJ753" s="298"/>
      <c r="VQK753" s="298"/>
      <c r="VQL753" s="298"/>
      <c r="VQM753" s="298"/>
      <c r="VQN753" s="298"/>
      <c r="VQO753" s="298"/>
      <c r="VQP753" s="298"/>
      <c r="VQQ753" s="298"/>
      <c r="VQR753" s="298"/>
      <c r="VQS753" s="298"/>
      <c r="VQT753" s="298"/>
      <c r="VQU753" s="298"/>
      <c r="VQV753" s="298"/>
      <c r="VQW753" s="298"/>
      <c r="VQX753" s="298"/>
      <c r="VQY753" s="298"/>
      <c r="VQZ753" s="298"/>
      <c r="VRA753" s="298"/>
      <c r="VRB753" s="298"/>
      <c r="VRC753" s="298"/>
      <c r="VRD753" s="298"/>
      <c r="VRE753" s="298"/>
      <c r="VRF753" s="298"/>
      <c r="VRG753" s="298"/>
      <c r="VRH753" s="298"/>
      <c r="VRI753" s="298"/>
      <c r="VRJ753" s="298"/>
      <c r="VRK753" s="298"/>
      <c r="VRL753" s="298"/>
      <c r="VRM753" s="298"/>
      <c r="VRN753" s="298"/>
      <c r="VRO753" s="298"/>
      <c r="VRP753" s="298"/>
      <c r="VRQ753" s="298"/>
      <c r="VRR753" s="298"/>
      <c r="VRS753" s="298"/>
      <c r="VRT753" s="298"/>
      <c r="VRU753" s="298"/>
      <c r="VRV753" s="298"/>
      <c r="VRW753" s="298"/>
      <c r="VRX753" s="298"/>
      <c r="VRY753" s="298"/>
      <c r="VRZ753" s="298"/>
      <c r="VSA753" s="298"/>
      <c r="VSB753" s="298"/>
      <c r="VSC753" s="298"/>
      <c r="VSD753" s="298"/>
      <c r="VSE753" s="298"/>
      <c r="VSF753" s="298"/>
      <c r="VSG753" s="298"/>
      <c r="VSH753" s="298"/>
      <c r="VSI753" s="298"/>
      <c r="VSJ753" s="298"/>
      <c r="VSK753" s="298"/>
      <c r="VSL753" s="298"/>
      <c r="VSM753" s="298"/>
      <c r="VSN753" s="298"/>
      <c r="VSO753" s="298"/>
      <c r="VSP753" s="298"/>
      <c r="VSQ753" s="298"/>
      <c r="VSR753" s="298"/>
      <c r="VSS753" s="298"/>
      <c r="VST753" s="298"/>
      <c r="VSU753" s="298"/>
      <c r="VSV753" s="298"/>
      <c r="VSW753" s="298"/>
      <c r="VSX753" s="298"/>
      <c r="VSY753" s="298"/>
      <c r="VSZ753" s="298"/>
      <c r="VTA753" s="298"/>
      <c r="VTB753" s="298"/>
      <c r="VTC753" s="298"/>
      <c r="VTD753" s="298"/>
      <c r="VTE753" s="298"/>
      <c r="VTF753" s="298"/>
      <c r="VTG753" s="298"/>
      <c r="VTH753" s="298"/>
      <c r="VTI753" s="298"/>
      <c r="VTJ753" s="298"/>
      <c r="VTK753" s="298"/>
      <c r="VTL753" s="298"/>
      <c r="VTM753" s="298"/>
      <c r="VTN753" s="298"/>
      <c r="VTO753" s="298"/>
      <c r="VTP753" s="298"/>
      <c r="VTQ753" s="298"/>
      <c r="VTR753" s="298"/>
      <c r="VTS753" s="298"/>
      <c r="VTT753" s="298"/>
      <c r="VTU753" s="298"/>
      <c r="VTV753" s="298"/>
      <c r="VTW753" s="298"/>
      <c r="VTX753" s="298"/>
      <c r="VTY753" s="298"/>
      <c r="VTZ753" s="298"/>
      <c r="VUA753" s="298"/>
      <c r="VUB753" s="298"/>
      <c r="VUC753" s="298"/>
      <c r="VUD753" s="298"/>
      <c r="VUE753" s="298"/>
      <c r="VUF753" s="298"/>
      <c r="VUG753" s="298"/>
      <c r="VUH753" s="298"/>
      <c r="VUI753" s="298"/>
      <c r="VUJ753" s="298"/>
      <c r="VUK753" s="298"/>
      <c r="VUL753" s="298"/>
      <c r="VUM753" s="298"/>
      <c r="VUN753" s="298"/>
      <c r="VUO753" s="298"/>
      <c r="VUP753" s="298"/>
      <c r="VUQ753" s="298"/>
      <c r="VUR753" s="298"/>
      <c r="VUS753" s="298"/>
      <c r="VUT753" s="298"/>
      <c r="VUU753" s="298"/>
      <c r="VUV753" s="298"/>
      <c r="VUW753" s="298"/>
      <c r="VUX753" s="298"/>
      <c r="VUY753" s="298"/>
      <c r="VUZ753" s="298"/>
      <c r="VVA753" s="298"/>
      <c r="VVB753" s="298"/>
      <c r="VVC753" s="298"/>
      <c r="VVD753" s="298"/>
      <c r="VVE753" s="298"/>
      <c r="VVF753" s="298"/>
      <c r="VVG753" s="298"/>
      <c r="VVH753" s="298"/>
      <c r="VVI753" s="298"/>
      <c r="VVJ753" s="298"/>
      <c r="VVK753" s="298"/>
      <c r="VVL753" s="298"/>
      <c r="VVM753" s="298"/>
      <c r="VVN753" s="298"/>
      <c r="VVO753" s="298"/>
      <c r="VVP753" s="298"/>
      <c r="VVQ753" s="298"/>
      <c r="VVR753" s="298"/>
      <c r="VVS753" s="298"/>
      <c r="VVT753" s="298"/>
      <c r="VVU753" s="298"/>
      <c r="VVV753" s="298"/>
      <c r="VVW753" s="298"/>
      <c r="VVX753" s="298"/>
      <c r="VVY753" s="298"/>
      <c r="VVZ753" s="298"/>
      <c r="VWA753" s="298"/>
      <c r="VWB753" s="298"/>
      <c r="VWC753" s="298"/>
      <c r="VWD753" s="298"/>
      <c r="VWE753" s="298"/>
      <c r="VWF753" s="298"/>
      <c r="VWG753" s="298"/>
      <c r="VWH753" s="298"/>
      <c r="VWI753" s="298"/>
      <c r="VWJ753" s="298"/>
      <c r="VWK753" s="298"/>
      <c r="VWL753" s="298"/>
      <c r="VWM753" s="298"/>
      <c r="VWN753" s="298"/>
      <c r="VWO753" s="298"/>
      <c r="VWP753" s="298"/>
      <c r="VWQ753" s="298"/>
      <c r="VWR753" s="298"/>
      <c r="VWS753" s="298"/>
      <c r="VWT753" s="298"/>
      <c r="VWU753" s="298"/>
      <c r="VWV753" s="298"/>
      <c r="VWW753" s="298"/>
      <c r="VWX753" s="298"/>
      <c r="VWY753" s="298"/>
      <c r="VWZ753" s="298"/>
      <c r="VXA753" s="298"/>
      <c r="VXB753" s="298"/>
      <c r="VXC753" s="298"/>
      <c r="VXD753" s="298"/>
      <c r="VXE753" s="298"/>
      <c r="VXF753" s="298"/>
      <c r="VXG753" s="298"/>
      <c r="VXH753" s="298"/>
      <c r="VXI753" s="298"/>
      <c r="VXJ753" s="298"/>
      <c r="VXK753" s="298"/>
      <c r="VXL753" s="298"/>
      <c r="VXM753" s="298"/>
      <c r="VXN753" s="298"/>
      <c r="VXO753" s="298"/>
      <c r="VXP753" s="298"/>
      <c r="VXQ753" s="298"/>
      <c r="VXR753" s="298"/>
      <c r="VXS753" s="298"/>
      <c r="VXT753" s="298"/>
      <c r="VXU753" s="298"/>
      <c r="VXV753" s="298"/>
      <c r="VXW753" s="298"/>
      <c r="VXX753" s="298"/>
      <c r="VXY753" s="298"/>
      <c r="VXZ753" s="298"/>
      <c r="VYA753" s="298"/>
      <c r="VYB753" s="298"/>
      <c r="VYC753" s="298"/>
      <c r="VYD753" s="298"/>
      <c r="VYE753" s="298"/>
      <c r="VYF753" s="298"/>
      <c r="VYG753" s="298"/>
      <c r="VYH753" s="298"/>
      <c r="VYI753" s="298"/>
      <c r="VYJ753" s="298"/>
      <c r="VYK753" s="298"/>
      <c r="VYL753" s="298"/>
      <c r="VYM753" s="298"/>
      <c r="VYN753" s="298"/>
      <c r="VYO753" s="298"/>
      <c r="VYP753" s="298"/>
      <c r="VYQ753" s="298"/>
      <c r="VYR753" s="298"/>
      <c r="VYS753" s="298"/>
      <c r="VYT753" s="298"/>
      <c r="VYU753" s="298"/>
      <c r="VYV753" s="298"/>
      <c r="VYW753" s="298"/>
      <c r="VYX753" s="298"/>
      <c r="VYY753" s="298"/>
      <c r="VYZ753" s="298"/>
      <c r="VZA753" s="298"/>
      <c r="VZB753" s="298"/>
      <c r="VZC753" s="298"/>
      <c r="VZD753" s="298"/>
      <c r="VZE753" s="298"/>
      <c r="VZF753" s="298"/>
      <c r="VZG753" s="298"/>
      <c r="VZH753" s="298"/>
      <c r="VZI753" s="298"/>
      <c r="VZJ753" s="298"/>
      <c r="VZK753" s="298"/>
      <c r="VZL753" s="298"/>
      <c r="VZM753" s="298"/>
      <c r="VZN753" s="298"/>
      <c r="VZO753" s="298"/>
      <c r="VZP753" s="298"/>
      <c r="VZQ753" s="298"/>
      <c r="VZR753" s="298"/>
      <c r="VZS753" s="298"/>
      <c r="VZT753" s="298"/>
      <c r="VZU753" s="298"/>
      <c r="VZV753" s="298"/>
      <c r="VZW753" s="298"/>
      <c r="VZX753" s="298"/>
      <c r="VZY753" s="298"/>
      <c r="VZZ753" s="298"/>
      <c r="WAA753" s="298"/>
      <c r="WAB753" s="298"/>
      <c r="WAC753" s="298"/>
      <c r="WAD753" s="298"/>
      <c r="WAE753" s="298"/>
      <c r="WAF753" s="298"/>
      <c r="WAG753" s="298"/>
      <c r="WAH753" s="298"/>
      <c r="WAI753" s="298"/>
      <c r="WAJ753" s="298"/>
      <c r="WAK753" s="298"/>
      <c r="WAL753" s="298"/>
      <c r="WAM753" s="298"/>
      <c r="WAN753" s="298"/>
      <c r="WAO753" s="298"/>
      <c r="WAP753" s="298"/>
      <c r="WAQ753" s="298"/>
      <c r="WAR753" s="298"/>
      <c r="WAS753" s="298"/>
      <c r="WAT753" s="298"/>
      <c r="WAU753" s="298"/>
      <c r="WAV753" s="298"/>
      <c r="WAW753" s="298"/>
      <c r="WAX753" s="298"/>
      <c r="WAY753" s="298"/>
      <c r="WAZ753" s="298"/>
      <c r="WBA753" s="298"/>
      <c r="WBB753" s="298"/>
      <c r="WBC753" s="298"/>
      <c r="WBD753" s="298"/>
      <c r="WBE753" s="298"/>
      <c r="WBF753" s="298"/>
      <c r="WBG753" s="298"/>
      <c r="WBH753" s="298"/>
      <c r="WBI753" s="298"/>
      <c r="WBJ753" s="298"/>
      <c r="WBK753" s="298"/>
      <c r="WBL753" s="298"/>
      <c r="WBM753" s="298"/>
      <c r="WBN753" s="298"/>
      <c r="WBO753" s="298"/>
      <c r="WBP753" s="298"/>
      <c r="WBQ753" s="298"/>
      <c r="WBR753" s="298"/>
      <c r="WBS753" s="298"/>
      <c r="WBT753" s="298"/>
      <c r="WBU753" s="298"/>
      <c r="WBV753" s="298"/>
      <c r="WBW753" s="298"/>
      <c r="WBX753" s="298"/>
      <c r="WBY753" s="298"/>
      <c r="WBZ753" s="298"/>
      <c r="WCA753" s="298"/>
      <c r="WCB753" s="298"/>
      <c r="WCC753" s="298"/>
      <c r="WCD753" s="298"/>
      <c r="WCE753" s="298"/>
      <c r="WCF753" s="298"/>
      <c r="WCG753" s="298"/>
      <c r="WCH753" s="298"/>
      <c r="WCI753" s="298"/>
      <c r="WCJ753" s="298"/>
      <c r="WCK753" s="298"/>
      <c r="WCL753" s="298"/>
      <c r="WCM753" s="298"/>
      <c r="WCN753" s="298"/>
      <c r="WCO753" s="298"/>
      <c r="WCP753" s="298"/>
      <c r="WCQ753" s="298"/>
      <c r="WCR753" s="298"/>
      <c r="WCS753" s="298"/>
      <c r="WCT753" s="298"/>
      <c r="WCU753" s="298"/>
      <c r="WCV753" s="298"/>
      <c r="WCW753" s="298"/>
      <c r="WCX753" s="298"/>
      <c r="WCY753" s="298"/>
      <c r="WCZ753" s="298"/>
      <c r="WDA753" s="298"/>
      <c r="WDB753" s="298"/>
      <c r="WDC753" s="298"/>
      <c r="WDD753" s="298"/>
      <c r="WDE753" s="298"/>
      <c r="WDF753" s="298"/>
      <c r="WDG753" s="298"/>
      <c r="WDH753" s="298"/>
      <c r="WDI753" s="298"/>
      <c r="WDJ753" s="298"/>
      <c r="WDK753" s="298"/>
      <c r="WDL753" s="298"/>
      <c r="WDM753" s="298"/>
      <c r="WDN753" s="298"/>
      <c r="WDO753" s="298"/>
      <c r="WDP753" s="298"/>
      <c r="WDQ753" s="298"/>
      <c r="WDR753" s="298"/>
      <c r="WDS753" s="298"/>
      <c r="WDT753" s="298"/>
      <c r="WDU753" s="298"/>
      <c r="WDV753" s="298"/>
      <c r="WDW753" s="298"/>
      <c r="WDX753" s="298"/>
      <c r="WDY753" s="298"/>
      <c r="WDZ753" s="298"/>
      <c r="WEA753" s="298"/>
      <c r="WEB753" s="298"/>
      <c r="WEC753" s="298"/>
      <c r="WED753" s="298"/>
      <c r="WEE753" s="298"/>
      <c r="WEF753" s="298"/>
      <c r="WEG753" s="298"/>
      <c r="WEH753" s="298"/>
      <c r="WEI753" s="298"/>
      <c r="WEJ753" s="298"/>
      <c r="WEK753" s="298"/>
      <c r="WEL753" s="298"/>
      <c r="WEM753" s="298"/>
      <c r="WEN753" s="298"/>
      <c r="WEO753" s="298"/>
      <c r="WEP753" s="298"/>
      <c r="WEQ753" s="298"/>
      <c r="WER753" s="298"/>
      <c r="WES753" s="298"/>
      <c r="WET753" s="298"/>
      <c r="WEU753" s="298"/>
      <c r="WEV753" s="298"/>
      <c r="WEW753" s="298"/>
      <c r="WEX753" s="298"/>
      <c r="WEY753" s="298"/>
      <c r="WEZ753" s="298"/>
      <c r="WFA753" s="298"/>
      <c r="WFB753" s="298"/>
      <c r="WFC753" s="298"/>
      <c r="WFD753" s="298"/>
      <c r="WFE753" s="298"/>
      <c r="WFF753" s="298"/>
      <c r="WFG753" s="298"/>
      <c r="WFH753" s="298"/>
      <c r="WFI753" s="298"/>
      <c r="WFJ753" s="298"/>
      <c r="WFK753" s="298"/>
      <c r="WFL753" s="298"/>
      <c r="WFM753" s="298"/>
      <c r="WFN753" s="298"/>
      <c r="WFO753" s="298"/>
      <c r="WFP753" s="298"/>
      <c r="WFQ753" s="298"/>
      <c r="WFR753" s="298"/>
      <c r="WFS753" s="298"/>
      <c r="WFT753" s="298"/>
      <c r="WFU753" s="298"/>
      <c r="WFV753" s="298"/>
      <c r="WFW753" s="298"/>
      <c r="WFX753" s="298"/>
      <c r="WFY753" s="298"/>
      <c r="WFZ753" s="298"/>
      <c r="WGA753" s="298"/>
      <c r="WGB753" s="298"/>
      <c r="WGC753" s="298"/>
      <c r="WGD753" s="298"/>
      <c r="WGE753" s="298"/>
      <c r="WGF753" s="298"/>
      <c r="WGG753" s="298"/>
      <c r="WGH753" s="298"/>
      <c r="WGI753" s="298"/>
      <c r="WGJ753" s="298"/>
      <c r="WGK753" s="298"/>
      <c r="WGL753" s="298"/>
      <c r="WGM753" s="298"/>
      <c r="WGN753" s="298"/>
      <c r="WGO753" s="298"/>
      <c r="WGP753" s="298"/>
      <c r="WGQ753" s="298"/>
      <c r="WGR753" s="298"/>
      <c r="WGS753" s="298"/>
      <c r="WGT753" s="298"/>
      <c r="WGU753" s="298"/>
      <c r="WGV753" s="298"/>
      <c r="WGW753" s="298"/>
      <c r="WGX753" s="298"/>
      <c r="WGY753" s="298"/>
      <c r="WGZ753" s="298"/>
      <c r="WHA753" s="298"/>
      <c r="WHB753" s="298"/>
      <c r="WHC753" s="298"/>
      <c r="WHD753" s="298"/>
      <c r="WHE753" s="298"/>
      <c r="WHF753" s="298"/>
      <c r="WHG753" s="298"/>
      <c r="WHH753" s="298"/>
      <c r="WHI753" s="298"/>
      <c r="WHJ753" s="298"/>
      <c r="WHK753" s="298"/>
      <c r="WHL753" s="298"/>
      <c r="WHM753" s="298"/>
      <c r="WHN753" s="298"/>
      <c r="WHO753" s="298"/>
      <c r="WHP753" s="298"/>
      <c r="WHQ753" s="298"/>
      <c r="WHR753" s="298"/>
      <c r="WHS753" s="298"/>
      <c r="WHT753" s="298"/>
      <c r="WHU753" s="298"/>
      <c r="WHV753" s="298"/>
      <c r="WHW753" s="298"/>
      <c r="WHX753" s="298"/>
      <c r="WHY753" s="298"/>
      <c r="WHZ753" s="298"/>
      <c r="WIA753" s="298"/>
      <c r="WIB753" s="298"/>
      <c r="WIC753" s="298"/>
      <c r="WID753" s="298"/>
      <c r="WIE753" s="298"/>
      <c r="WIF753" s="298"/>
      <c r="WIG753" s="298"/>
      <c r="WIH753" s="298"/>
      <c r="WII753" s="298"/>
      <c r="WIJ753" s="298"/>
      <c r="WIK753" s="298"/>
      <c r="WIL753" s="298"/>
      <c r="WIM753" s="298"/>
      <c r="WIN753" s="298"/>
      <c r="WIO753" s="298"/>
      <c r="WIP753" s="298"/>
      <c r="WIQ753" s="298"/>
      <c r="WIR753" s="298"/>
      <c r="WIS753" s="298"/>
      <c r="WIT753" s="298"/>
      <c r="WIU753" s="298"/>
      <c r="WIV753" s="298"/>
      <c r="WIW753" s="298"/>
      <c r="WIX753" s="298"/>
      <c r="WIY753" s="298"/>
      <c r="WIZ753" s="298"/>
      <c r="WJA753" s="298"/>
      <c r="WJB753" s="298"/>
      <c r="WJC753" s="298"/>
      <c r="WJD753" s="298"/>
      <c r="WJE753" s="298"/>
      <c r="WJF753" s="298"/>
      <c r="WJG753" s="298"/>
      <c r="WJH753" s="298"/>
      <c r="WJI753" s="298"/>
      <c r="WJJ753" s="298"/>
      <c r="WJK753" s="298"/>
      <c r="WJL753" s="298"/>
      <c r="WJM753" s="298"/>
      <c r="WJN753" s="298"/>
      <c r="WJO753" s="298"/>
      <c r="WJP753" s="298"/>
      <c r="WJQ753" s="298"/>
      <c r="WJR753" s="298"/>
      <c r="WJS753" s="298"/>
      <c r="WJT753" s="298"/>
      <c r="WJU753" s="298"/>
      <c r="WJV753" s="298"/>
      <c r="WJW753" s="298"/>
      <c r="WJX753" s="298"/>
      <c r="WJY753" s="298"/>
      <c r="WJZ753" s="298"/>
      <c r="WKA753" s="298"/>
      <c r="WKB753" s="298"/>
      <c r="WKC753" s="298"/>
      <c r="WKD753" s="298"/>
      <c r="WKE753" s="298"/>
      <c r="WKF753" s="298"/>
      <c r="WKG753" s="298"/>
      <c r="WKH753" s="298"/>
      <c r="WKI753" s="298"/>
      <c r="WKJ753" s="298"/>
      <c r="WKK753" s="298"/>
      <c r="WKL753" s="298"/>
      <c r="WKM753" s="298"/>
      <c r="WKN753" s="298"/>
      <c r="WKO753" s="298"/>
      <c r="WKP753" s="298"/>
      <c r="WKQ753" s="298"/>
      <c r="WKR753" s="298"/>
      <c r="WKS753" s="298"/>
      <c r="WKT753" s="298"/>
      <c r="WKU753" s="298"/>
      <c r="WKV753" s="298"/>
      <c r="WKW753" s="298"/>
      <c r="WKX753" s="298"/>
      <c r="WKY753" s="298"/>
      <c r="WKZ753" s="298"/>
      <c r="WLA753" s="298"/>
      <c r="WLB753" s="298"/>
      <c r="WLC753" s="298"/>
      <c r="WLD753" s="298"/>
      <c r="WLE753" s="298"/>
      <c r="WLF753" s="298"/>
      <c r="WLG753" s="298"/>
      <c r="WLH753" s="298"/>
      <c r="WLI753" s="298"/>
      <c r="WLJ753" s="298"/>
      <c r="WLK753" s="298"/>
      <c r="WLL753" s="298"/>
      <c r="WLM753" s="298"/>
      <c r="WLN753" s="298"/>
      <c r="WLO753" s="298"/>
      <c r="WLP753" s="298"/>
      <c r="WLQ753" s="298"/>
      <c r="WLR753" s="298"/>
      <c r="WLS753" s="298"/>
      <c r="WLT753" s="298"/>
      <c r="WLU753" s="298"/>
      <c r="WLV753" s="298"/>
      <c r="WLW753" s="298"/>
      <c r="WLX753" s="298"/>
      <c r="WLY753" s="298"/>
      <c r="WLZ753" s="298"/>
      <c r="WMA753" s="298"/>
      <c r="WMB753" s="298"/>
      <c r="WMC753" s="298"/>
      <c r="WMD753" s="298"/>
      <c r="WME753" s="298"/>
      <c r="WMF753" s="298"/>
      <c r="WMG753" s="298"/>
      <c r="WMH753" s="298"/>
      <c r="WMI753" s="298"/>
      <c r="WMJ753" s="298"/>
      <c r="WMK753" s="298"/>
      <c r="WML753" s="298"/>
      <c r="WMM753" s="298"/>
      <c r="WMN753" s="298"/>
      <c r="WMO753" s="298"/>
      <c r="WMP753" s="298"/>
      <c r="WMQ753" s="298"/>
      <c r="WMR753" s="298"/>
      <c r="WMS753" s="298"/>
      <c r="WMT753" s="298"/>
      <c r="WMU753" s="298"/>
      <c r="WMV753" s="298"/>
      <c r="WMW753" s="298"/>
      <c r="WMX753" s="298"/>
      <c r="WMY753" s="298"/>
      <c r="WMZ753" s="298"/>
      <c r="WNA753" s="298"/>
      <c r="WNB753" s="298"/>
      <c r="WNC753" s="298"/>
      <c r="WND753" s="298"/>
      <c r="WNE753" s="298"/>
      <c r="WNF753" s="298"/>
      <c r="WNG753" s="298"/>
      <c r="WNH753" s="298"/>
      <c r="WNI753" s="298"/>
      <c r="WNJ753" s="298"/>
      <c r="WNK753" s="298"/>
      <c r="WNL753" s="298"/>
      <c r="WNM753" s="298"/>
      <c r="WNN753" s="298"/>
      <c r="WNO753" s="298"/>
      <c r="WNP753" s="298"/>
      <c r="WNQ753" s="298"/>
      <c r="WNR753" s="298"/>
      <c r="WNS753" s="298"/>
      <c r="WNT753" s="298"/>
      <c r="WNU753" s="298"/>
      <c r="WNV753" s="298"/>
      <c r="WNW753" s="298"/>
      <c r="WNX753" s="298"/>
      <c r="WNY753" s="298"/>
      <c r="WNZ753" s="298"/>
      <c r="WOA753" s="298"/>
      <c r="WOB753" s="298"/>
      <c r="WOC753" s="298"/>
      <c r="WOD753" s="298"/>
      <c r="WOE753" s="298"/>
      <c r="WOF753" s="298"/>
      <c r="WOG753" s="298"/>
      <c r="WOH753" s="298"/>
      <c r="WOI753" s="298"/>
      <c r="WOJ753" s="298"/>
      <c r="WOK753" s="298"/>
      <c r="WOL753" s="298"/>
      <c r="WOM753" s="298"/>
      <c r="WON753" s="298"/>
      <c r="WOO753" s="298"/>
      <c r="WOP753" s="298"/>
      <c r="WOQ753" s="298"/>
      <c r="WOR753" s="298"/>
      <c r="WOS753" s="298"/>
      <c r="WOT753" s="298"/>
      <c r="WOU753" s="298"/>
      <c r="WOV753" s="298"/>
      <c r="WOW753" s="298"/>
      <c r="WOX753" s="298"/>
      <c r="WOY753" s="298"/>
      <c r="WOZ753" s="298"/>
      <c r="WPA753" s="298"/>
      <c r="WPB753" s="298"/>
      <c r="WPC753" s="298"/>
      <c r="WPD753" s="298"/>
      <c r="WPE753" s="298"/>
      <c r="WPF753" s="298"/>
      <c r="WPG753" s="298"/>
      <c r="WPH753" s="298"/>
      <c r="WPI753" s="298"/>
      <c r="WPJ753" s="298"/>
      <c r="WPK753" s="298"/>
      <c r="WPL753" s="298"/>
      <c r="WPM753" s="298"/>
      <c r="WPN753" s="298"/>
      <c r="WPO753" s="298"/>
      <c r="WPP753" s="298"/>
      <c r="WPQ753" s="298"/>
      <c r="WPR753" s="298"/>
      <c r="WPS753" s="298"/>
      <c r="WPT753" s="298"/>
      <c r="WPU753" s="298"/>
      <c r="WPV753" s="298"/>
      <c r="WPW753" s="298"/>
      <c r="WPX753" s="298"/>
      <c r="WPY753" s="298"/>
      <c r="WPZ753" s="298"/>
      <c r="WQA753" s="298"/>
      <c r="WQB753" s="298"/>
      <c r="WQC753" s="298"/>
      <c r="WQD753" s="298"/>
      <c r="WQE753" s="298"/>
      <c r="WQF753" s="298"/>
      <c r="WQG753" s="298"/>
      <c r="WQH753" s="298"/>
      <c r="WQI753" s="298"/>
      <c r="WQJ753" s="298"/>
      <c r="WQK753" s="298"/>
      <c r="WQL753" s="298"/>
      <c r="WQM753" s="298"/>
      <c r="WQN753" s="298"/>
      <c r="WQO753" s="298"/>
      <c r="WQP753" s="298"/>
      <c r="WQQ753" s="298"/>
      <c r="WQR753" s="298"/>
      <c r="WQS753" s="298"/>
      <c r="WQT753" s="298"/>
      <c r="WQU753" s="298"/>
      <c r="WQV753" s="298"/>
      <c r="WQW753" s="298"/>
      <c r="WQX753" s="298"/>
      <c r="WQY753" s="298"/>
      <c r="WQZ753" s="298"/>
      <c r="WRA753" s="298"/>
      <c r="WRB753" s="298"/>
      <c r="WRC753" s="298"/>
      <c r="WRD753" s="298"/>
      <c r="WRE753" s="298"/>
      <c r="WRF753" s="298"/>
      <c r="WRG753" s="298"/>
      <c r="WRH753" s="298"/>
      <c r="WRI753" s="298"/>
      <c r="WRJ753" s="298"/>
      <c r="WRK753" s="298"/>
      <c r="WRL753" s="298"/>
      <c r="WRM753" s="298"/>
      <c r="WRN753" s="298"/>
      <c r="WRO753" s="298"/>
      <c r="WRP753" s="298"/>
      <c r="WRQ753" s="298"/>
      <c r="WRR753" s="298"/>
      <c r="WRS753" s="298"/>
      <c r="WRT753" s="298"/>
      <c r="WRU753" s="298"/>
      <c r="WRV753" s="298"/>
      <c r="WRW753" s="298"/>
      <c r="WRX753" s="298"/>
      <c r="WRY753" s="298"/>
      <c r="WRZ753" s="298"/>
      <c r="WSA753" s="298"/>
      <c r="WSB753" s="298"/>
      <c r="WSC753" s="298"/>
      <c r="WSD753" s="298"/>
      <c r="WSE753" s="298"/>
      <c r="WSF753" s="298"/>
      <c r="WSG753" s="298"/>
      <c r="WSH753" s="298"/>
      <c r="WSI753" s="298"/>
      <c r="WSJ753" s="298"/>
      <c r="WSK753" s="298"/>
      <c r="WSL753" s="298"/>
      <c r="WSM753" s="298"/>
      <c r="WSN753" s="298"/>
      <c r="WSO753" s="298"/>
      <c r="WSP753" s="298"/>
      <c r="WSQ753" s="298"/>
      <c r="WSR753" s="298"/>
      <c r="WSS753" s="298"/>
      <c r="WST753" s="298"/>
      <c r="WSU753" s="298"/>
      <c r="WSV753" s="298"/>
      <c r="WSW753" s="298"/>
      <c r="WSX753" s="298"/>
      <c r="WSY753" s="298"/>
      <c r="WSZ753" s="298"/>
      <c r="WTA753" s="298"/>
      <c r="WTB753" s="298"/>
      <c r="WTC753" s="298"/>
      <c r="WTD753" s="298"/>
      <c r="WTE753" s="298"/>
      <c r="WTF753" s="298"/>
      <c r="WTG753" s="298"/>
      <c r="WTH753" s="298"/>
      <c r="WTI753" s="298"/>
      <c r="WTJ753" s="298"/>
      <c r="WTK753" s="298"/>
      <c r="WTL753" s="298"/>
      <c r="WTM753" s="298"/>
      <c r="WTN753" s="298"/>
      <c r="WTO753" s="298"/>
      <c r="WTP753" s="298"/>
      <c r="WTQ753" s="298"/>
      <c r="WTR753" s="298"/>
      <c r="WTS753" s="298"/>
      <c r="WTT753" s="298"/>
      <c r="WTU753" s="298"/>
      <c r="WTV753" s="298"/>
      <c r="WTW753" s="298"/>
      <c r="WTX753" s="298"/>
      <c r="WTY753" s="298"/>
      <c r="WTZ753" s="298"/>
      <c r="WUA753" s="298"/>
      <c r="WUB753" s="298"/>
      <c r="WUC753" s="298"/>
      <c r="WUD753" s="298"/>
      <c r="WUE753" s="298"/>
      <c r="WUF753" s="298"/>
      <c r="WUG753" s="298"/>
      <c r="WUH753" s="298"/>
      <c r="WUI753" s="298"/>
      <c r="WUJ753" s="298"/>
      <c r="WUK753" s="298"/>
      <c r="WUL753" s="298"/>
      <c r="WUM753" s="298"/>
      <c r="WUN753" s="298"/>
      <c r="WUO753" s="298"/>
      <c r="WUP753" s="298"/>
      <c r="WUQ753" s="298"/>
      <c r="WUR753" s="298"/>
      <c r="WUS753" s="298"/>
      <c r="WUT753" s="298"/>
      <c r="WUU753" s="298"/>
      <c r="WUV753" s="298"/>
      <c r="WUW753" s="298"/>
      <c r="WUX753" s="298"/>
      <c r="WUY753" s="298"/>
      <c r="WUZ753" s="298"/>
      <c r="WVA753" s="298"/>
      <c r="WVB753" s="298"/>
      <c r="WVC753" s="298"/>
      <c r="WVD753" s="298"/>
      <c r="WVE753" s="298"/>
      <c r="WVF753" s="298"/>
      <c r="WVG753" s="298"/>
      <c r="WVH753" s="298"/>
      <c r="WVI753" s="298"/>
      <c r="WVJ753" s="298"/>
      <c r="WVK753" s="298"/>
      <c r="WVL753" s="298"/>
      <c r="WVM753" s="298"/>
      <c r="WVN753" s="298"/>
      <c r="WVO753" s="298"/>
      <c r="WVP753" s="298"/>
      <c r="WVQ753" s="298"/>
      <c r="WVR753" s="298"/>
      <c r="WVS753" s="298"/>
      <c r="WVT753" s="298"/>
      <c r="WVU753" s="298"/>
      <c r="WVV753" s="298"/>
      <c r="WVW753" s="298"/>
      <c r="WVX753" s="298"/>
      <c r="WVY753" s="298"/>
      <c r="WVZ753" s="298"/>
      <c r="WWA753" s="298"/>
      <c r="WWB753" s="298"/>
      <c r="WWC753" s="298"/>
      <c r="WWD753" s="298"/>
      <c r="WWE753" s="298"/>
      <c r="WWF753" s="298"/>
      <c r="WWG753" s="298"/>
      <c r="WWH753" s="298"/>
      <c r="WWI753" s="298"/>
      <c r="WWJ753" s="298"/>
      <c r="WWK753" s="298"/>
      <c r="WWL753" s="298"/>
      <c r="WWM753" s="298"/>
      <c r="WWN753" s="298"/>
      <c r="WWO753" s="298"/>
      <c r="WWP753" s="298"/>
      <c r="WWQ753" s="298"/>
      <c r="WWR753" s="298"/>
      <c r="WWS753" s="298"/>
      <c r="WWT753" s="298"/>
      <c r="WWU753" s="298"/>
      <c r="WWV753" s="298"/>
      <c r="WWW753" s="298"/>
      <c r="WWX753" s="298"/>
      <c r="WWY753" s="298"/>
      <c r="WWZ753" s="298"/>
      <c r="WXA753" s="298"/>
      <c r="WXB753" s="298"/>
      <c r="WXC753" s="298"/>
      <c r="WXD753" s="298"/>
      <c r="WXE753" s="298"/>
      <c r="WXF753" s="298"/>
      <c r="WXG753" s="298"/>
      <c r="WXH753" s="298"/>
      <c r="WXI753" s="298"/>
      <c r="WXJ753" s="298"/>
      <c r="WXK753" s="298"/>
      <c r="WXL753" s="298"/>
      <c r="WXM753" s="298"/>
      <c r="WXN753" s="298"/>
      <c r="WXO753" s="298"/>
      <c r="WXP753" s="298"/>
      <c r="WXQ753" s="298"/>
      <c r="WXR753" s="298"/>
      <c r="WXS753" s="298"/>
      <c r="WXT753" s="298"/>
      <c r="WXU753" s="298"/>
      <c r="WXV753" s="298"/>
      <c r="WXW753" s="298"/>
      <c r="WXX753" s="298"/>
      <c r="WXY753" s="298"/>
      <c r="WXZ753" s="298"/>
      <c r="WYA753" s="298"/>
      <c r="WYB753" s="298"/>
      <c r="WYC753" s="298"/>
      <c r="WYD753" s="298"/>
      <c r="WYE753" s="298"/>
      <c r="WYF753" s="298"/>
      <c r="WYG753" s="298"/>
      <c r="WYH753" s="298"/>
      <c r="WYI753" s="298"/>
      <c r="WYJ753" s="298"/>
      <c r="WYK753" s="298"/>
      <c r="WYL753" s="298"/>
      <c r="WYM753" s="298"/>
      <c r="WYN753" s="298"/>
      <c r="WYO753" s="298"/>
      <c r="WYP753" s="298"/>
      <c r="WYQ753" s="298"/>
      <c r="WYR753" s="298"/>
      <c r="WYS753" s="298"/>
      <c r="WYT753" s="298"/>
      <c r="WYU753" s="298"/>
      <c r="WYV753" s="298"/>
      <c r="WYW753" s="298"/>
      <c r="WYX753" s="298"/>
      <c r="WYY753" s="298"/>
      <c r="WYZ753" s="298"/>
      <c r="WZA753" s="298"/>
      <c r="WZB753" s="298"/>
      <c r="WZC753" s="298"/>
      <c r="WZD753" s="298"/>
      <c r="WZE753" s="298"/>
      <c r="WZF753" s="298"/>
      <c r="WZG753" s="298"/>
      <c r="WZH753" s="298"/>
      <c r="WZI753" s="298"/>
      <c r="WZJ753" s="298"/>
      <c r="WZK753" s="298"/>
      <c r="WZL753" s="298"/>
      <c r="WZM753" s="298"/>
      <c r="WZN753" s="298"/>
      <c r="WZO753" s="298"/>
      <c r="WZP753" s="298"/>
      <c r="WZQ753" s="298"/>
      <c r="WZR753" s="298"/>
      <c r="WZS753" s="298"/>
      <c r="WZT753" s="298"/>
      <c r="WZU753" s="298"/>
      <c r="WZV753" s="298"/>
      <c r="WZW753" s="298"/>
      <c r="WZX753" s="298"/>
      <c r="WZY753" s="298"/>
      <c r="WZZ753" s="298"/>
      <c r="XAA753" s="298"/>
      <c r="XAB753" s="298"/>
      <c r="XAC753" s="298"/>
      <c r="XAD753" s="298"/>
      <c r="XAE753" s="298"/>
      <c r="XAF753" s="298"/>
      <c r="XAG753" s="298"/>
      <c r="XAH753" s="298"/>
      <c r="XAI753" s="298"/>
      <c r="XAJ753" s="298"/>
      <c r="XAK753" s="298"/>
      <c r="XAL753" s="298"/>
      <c r="XAM753" s="298"/>
      <c r="XAN753" s="298"/>
      <c r="XAO753" s="298"/>
      <c r="XAP753" s="298"/>
      <c r="XAQ753" s="298"/>
      <c r="XAR753" s="298"/>
      <c r="XAS753" s="298"/>
      <c r="XAT753" s="298"/>
      <c r="XAU753" s="298"/>
      <c r="XAV753" s="298"/>
      <c r="XAW753" s="298"/>
      <c r="XAX753" s="298"/>
      <c r="XAY753" s="298"/>
      <c r="XAZ753" s="298"/>
      <c r="XBA753" s="298"/>
      <c r="XBB753" s="298"/>
      <c r="XBC753" s="298"/>
      <c r="XBD753" s="298"/>
      <c r="XBE753" s="298"/>
      <c r="XBF753" s="298"/>
      <c r="XBG753" s="298"/>
      <c r="XBH753" s="298"/>
      <c r="XBI753" s="298"/>
      <c r="XBJ753" s="298"/>
      <c r="XBK753" s="298"/>
      <c r="XBL753" s="298"/>
      <c r="XBM753" s="298"/>
      <c r="XBN753" s="298"/>
      <c r="XBO753" s="298"/>
      <c r="XBP753" s="298"/>
      <c r="XBQ753" s="298"/>
      <c r="XBR753" s="298"/>
      <c r="XBS753" s="298"/>
      <c r="XBT753" s="298"/>
      <c r="XBU753" s="298"/>
      <c r="XBV753" s="298"/>
      <c r="XBW753" s="298"/>
      <c r="XBX753" s="298"/>
      <c r="XBY753" s="298"/>
      <c r="XBZ753" s="298"/>
      <c r="XCA753" s="298"/>
      <c r="XCB753" s="298"/>
      <c r="XCC753" s="298"/>
      <c r="XCD753" s="298"/>
      <c r="XCE753" s="298"/>
      <c r="XCF753" s="298"/>
      <c r="XCG753" s="298"/>
      <c r="XCH753" s="298"/>
      <c r="XCI753" s="298"/>
      <c r="XCJ753" s="298"/>
      <c r="XCK753" s="298"/>
      <c r="XCL753" s="298"/>
      <c r="XCM753" s="298"/>
      <c r="XCN753" s="298"/>
      <c r="XCO753" s="298"/>
      <c r="XCP753" s="298"/>
      <c r="XCQ753" s="298"/>
      <c r="XCR753" s="298"/>
      <c r="XCS753" s="298"/>
      <c r="XCT753" s="298"/>
      <c r="XCU753" s="298"/>
      <c r="XCV753" s="298"/>
      <c r="XCW753" s="298"/>
      <c r="XCX753" s="298"/>
      <c r="XCY753" s="298"/>
      <c r="XCZ753" s="298"/>
      <c r="XDA753" s="298"/>
      <c r="XDB753" s="298"/>
      <c r="XDC753" s="298"/>
      <c r="XDD753" s="298"/>
      <c r="XDE753" s="298"/>
      <c r="XDF753" s="298"/>
      <c r="XDG753" s="298"/>
      <c r="XDH753" s="298"/>
      <c r="XDI753" s="298"/>
      <c r="XDJ753" s="298"/>
      <c r="XDK753" s="298"/>
      <c r="XDL753" s="298"/>
      <c r="XDM753" s="298"/>
      <c r="XDN753" s="298"/>
      <c r="XDO753" s="298"/>
      <c r="XDP753" s="298"/>
      <c r="XDQ753" s="298"/>
      <c r="XDR753" s="298"/>
      <c r="XDS753" s="298"/>
      <c r="XDT753" s="298"/>
      <c r="XDU753" s="298"/>
      <c r="XDV753" s="298"/>
      <c r="XDW753" s="486"/>
      <c r="XDX753" s="420"/>
      <c r="XDY753" s="482"/>
      <c r="XDZ753" s="482"/>
      <c r="XEA753" s="486"/>
      <c r="XEB753" s="420"/>
      <c r="XEC753" s="420"/>
      <c r="XED753" s="420"/>
      <c r="XEE753" s="420"/>
      <c r="XEF753" s="420"/>
      <c r="XEG753" s="483"/>
      <c r="XEH753" s="299"/>
      <c r="XEI753" s="496"/>
      <c r="XEJ753" s="509"/>
      <c r="XEK753" s="508"/>
      <c r="XEL753" s="420"/>
      <c r="XEM753" s="481"/>
      <c r="XEN753" s="414"/>
      <c r="XEO753" s="436"/>
      <c r="XEP753" s="436"/>
      <c r="XEQ753" s="436"/>
      <c r="XER753" s="436"/>
      <c r="XES753" s="436"/>
      <c r="XET753" s="436"/>
      <c r="XEU753" s="436"/>
      <c r="XEV753" s="436"/>
      <c r="XEW753" s="436"/>
      <c r="XEX753" s="436"/>
      <c r="XEY753" s="436"/>
      <c r="XEZ753" s="436"/>
      <c r="XFA753" s="436"/>
      <c r="XFB753" s="436"/>
      <c r="XFC753" s="436"/>
      <c r="XFD753" s="436"/>
    </row>
    <row r="754" spans="1:16384" s="510" customFormat="1" ht="90" customHeight="1">
      <c r="A754" s="445" t="s">
        <v>5021</v>
      </c>
      <c r="B754" s="325" t="s">
        <v>4923</v>
      </c>
      <c r="C754" s="497">
        <v>44713</v>
      </c>
      <c r="D754" s="336" t="s">
        <v>4308</v>
      </c>
      <c r="E754" s="445" t="s">
        <v>1108</v>
      </c>
      <c r="F754" s="176" t="s">
        <v>8708</v>
      </c>
      <c r="G754" s="325" t="s">
        <v>4947</v>
      </c>
      <c r="H754" s="325" t="s">
        <v>4951</v>
      </c>
      <c r="I754" s="325" t="s">
        <v>4958</v>
      </c>
      <c r="J754" s="322" t="s">
        <v>4959</v>
      </c>
      <c r="K754" s="426">
        <v>4</v>
      </c>
      <c r="L754" s="838">
        <v>45046</v>
      </c>
      <c r="M754" s="838">
        <v>45412</v>
      </c>
      <c r="N754" s="275">
        <f t="shared" si="23"/>
        <v>53</v>
      </c>
      <c r="O754" s="498">
        <v>0</v>
      </c>
      <c r="P754" s="322" t="s">
        <v>24</v>
      </c>
      <c r="Q754" s="322" t="s">
        <v>4960</v>
      </c>
      <c r="R754" s="322" t="s">
        <v>8769</v>
      </c>
      <c r="S754" s="387">
        <f t="shared" si="22"/>
        <v>102</v>
      </c>
      <c r="T754" s="322"/>
      <c r="U754" s="322"/>
      <c r="V754" s="322"/>
      <c r="W754" s="322"/>
      <c r="X754" s="322"/>
      <c r="Y754" s="322"/>
      <c r="Z754" s="322"/>
      <c r="AA754" s="322"/>
      <c r="AB754" s="322"/>
      <c r="AC754" s="322"/>
      <c r="AD754" s="322"/>
      <c r="AE754" s="322"/>
      <c r="AF754" s="322"/>
      <c r="AG754" s="322" t="s">
        <v>937</v>
      </c>
      <c r="AH754" s="322" t="s">
        <v>937</v>
      </c>
      <c r="AI754" s="322" t="s">
        <v>937</v>
      </c>
      <c r="AJ754" s="322" t="s">
        <v>937</v>
      </c>
      <c r="AK754" s="322" t="s">
        <v>937</v>
      </c>
      <c r="AL754" s="322" t="s">
        <v>937</v>
      </c>
      <c r="AM754" s="322" t="s">
        <v>937</v>
      </c>
      <c r="AN754" s="322" t="s">
        <v>937</v>
      </c>
      <c r="AO754" s="322" t="s">
        <v>937</v>
      </c>
      <c r="AP754" s="322" t="s">
        <v>937</v>
      </c>
      <c r="AQ754" s="322" t="s">
        <v>937</v>
      </c>
      <c r="AR754" s="322" t="s">
        <v>937</v>
      </c>
      <c r="AS754" s="322" t="s">
        <v>937</v>
      </c>
      <c r="AT754" s="322" t="s">
        <v>937</v>
      </c>
      <c r="AU754" s="322" t="s">
        <v>8682</v>
      </c>
      <c r="AV754" s="322" t="s">
        <v>9433</v>
      </c>
      <c r="AW754" s="322" t="s">
        <v>8683</v>
      </c>
      <c r="AX754" s="392" t="s">
        <v>9434</v>
      </c>
      <c r="AY754" s="322" t="s">
        <v>8769</v>
      </c>
      <c r="AZ754" s="269" t="s">
        <v>2588</v>
      </c>
      <c r="BA754" s="336">
        <v>44945</v>
      </c>
      <c r="BB754" s="269" t="s">
        <v>783</v>
      </c>
      <c r="BC754" s="336"/>
      <c r="BD754" s="301"/>
      <c r="BE754" s="141"/>
      <c r="BF754" s="332"/>
      <c r="BG754" s="332"/>
      <c r="BH754" s="141" t="s">
        <v>956</v>
      </c>
      <c r="BI754" s="340"/>
      <c r="BJ754" s="340"/>
      <c r="BL754" s="499"/>
      <c r="BM754" s="322"/>
      <c r="BN754" s="507"/>
      <c r="BO754" s="253" t="s">
        <v>5552</v>
      </c>
      <c r="BP754" s="141" t="s">
        <v>5553</v>
      </c>
      <c r="BQ754" s="141" t="s">
        <v>5555</v>
      </c>
      <c r="BR754" s="322"/>
    </row>
    <row r="755" spans="1:16384" s="421" customFormat="1" ht="90" customHeight="1">
      <c r="A755" s="445" t="s">
        <v>5022</v>
      </c>
      <c r="B755" s="325" t="s">
        <v>4923</v>
      </c>
      <c r="C755" s="497">
        <v>44713</v>
      </c>
      <c r="D755" s="336" t="s">
        <v>4308</v>
      </c>
      <c r="E755" s="445" t="s">
        <v>1108</v>
      </c>
      <c r="F755" s="176" t="s">
        <v>8708</v>
      </c>
      <c r="G755" s="325" t="s">
        <v>4947</v>
      </c>
      <c r="H755" s="325" t="s">
        <v>4941</v>
      </c>
      <c r="I755" s="325" t="s">
        <v>4941</v>
      </c>
      <c r="J755" s="322" t="s">
        <v>4942</v>
      </c>
      <c r="K755" s="426">
        <v>12</v>
      </c>
      <c r="L755" s="838">
        <v>44743</v>
      </c>
      <c r="M755" s="838">
        <v>45107</v>
      </c>
      <c r="N755" s="275">
        <f t="shared" si="23"/>
        <v>52</v>
      </c>
      <c r="O755" s="498">
        <v>2</v>
      </c>
      <c r="P755" s="322" t="s">
        <v>116</v>
      </c>
      <c r="Q755" s="322" t="s">
        <v>4943</v>
      </c>
      <c r="R755" s="322" t="s">
        <v>8735</v>
      </c>
      <c r="S755" s="387">
        <f t="shared" si="22"/>
        <v>344</v>
      </c>
      <c r="T755" s="322" t="s">
        <v>937</v>
      </c>
      <c r="U755" s="322" t="s">
        <v>937</v>
      </c>
      <c r="V755" s="322" t="s">
        <v>937</v>
      </c>
      <c r="W755" s="322" t="s">
        <v>937</v>
      </c>
      <c r="X755" s="322" t="s">
        <v>937</v>
      </c>
      <c r="Y755" s="322" t="s">
        <v>937</v>
      </c>
      <c r="Z755" s="322" t="s">
        <v>937</v>
      </c>
      <c r="AA755" s="322" t="s">
        <v>937</v>
      </c>
      <c r="AB755" s="322" t="s">
        <v>937</v>
      </c>
      <c r="AC755" s="322" t="s">
        <v>937</v>
      </c>
      <c r="AD755" s="322" t="s">
        <v>937</v>
      </c>
      <c r="AE755" s="322" t="s">
        <v>937</v>
      </c>
      <c r="AF755" s="322" t="s">
        <v>937</v>
      </c>
      <c r="AG755" s="322" t="s">
        <v>937</v>
      </c>
      <c r="AH755" s="322" t="s">
        <v>937</v>
      </c>
      <c r="AI755" s="322" t="s">
        <v>937</v>
      </c>
      <c r="AJ755" s="322" t="s">
        <v>937</v>
      </c>
      <c r="AK755" s="322" t="s">
        <v>937</v>
      </c>
      <c r="AL755" s="322" t="s">
        <v>937</v>
      </c>
      <c r="AM755" s="322" t="s">
        <v>937</v>
      </c>
      <c r="AN755" s="322" t="s">
        <v>937</v>
      </c>
      <c r="AO755" s="322" t="s">
        <v>937</v>
      </c>
      <c r="AP755" s="322" t="s">
        <v>937</v>
      </c>
      <c r="AQ755" s="322" t="s">
        <v>937</v>
      </c>
      <c r="AR755" s="322" t="s">
        <v>937</v>
      </c>
      <c r="AS755" s="322" t="s">
        <v>937</v>
      </c>
      <c r="AT755" s="322" t="s">
        <v>937</v>
      </c>
      <c r="AU755" s="322" t="s">
        <v>8668</v>
      </c>
      <c r="AV755" s="432" t="s">
        <v>9435</v>
      </c>
      <c r="AW755" s="458" t="s">
        <v>8673</v>
      </c>
      <c r="AX755" s="322" t="s">
        <v>9427</v>
      </c>
      <c r="AY755" s="458" t="s">
        <v>9519</v>
      </c>
      <c r="AZ755" s="269" t="s">
        <v>2588</v>
      </c>
      <c r="BA755" s="351">
        <v>44944</v>
      </c>
      <c r="BB755" s="269" t="s">
        <v>783</v>
      </c>
      <c r="BC755" s="336"/>
      <c r="BD755" s="301"/>
      <c r="BE755" s="141"/>
      <c r="BF755" s="332"/>
      <c r="BG755" s="332"/>
      <c r="BH755" s="141" t="s">
        <v>956</v>
      </c>
      <c r="BI755" s="340"/>
      <c r="BJ755" s="340"/>
      <c r="BL755" s="499"/>
      <c r="BM755" s="322"/>
      <c r="BN755" s="322"/>
      <c r="BO755" s="384" t="s">
        <v>5552</v>
      </c>
      <c r="BP755" s="399" t="s">
        <v>5553</v>
      </c>
      <c r="BQ755" s="399" t="s">
        <v>5555</v>
      </c>
    </row>
    <row r="756" spans="1:16384" s="322" customFormat="1" ht="90" customHeight="1">
      <c r="A756" s="445" t="s">
        <v>5023</v>
      </c>
      <c r="B756" s="325" t="s">
        <v>4923</v>
      </c>
      <c r="C756" s="497">
        <v>44713</v>
      </c>
      <c r="D756" s="336" t="s">
        <v>4308</v>
      </c>
      <c r="E756" s="445" t="s">
        <v>1108</v>
      </c>
      <c r="F756" s="176" t="s">
        <v>8708</v>
      </c>
      <c r="G756" s="325" t="s">
        <v>4947</v>
      </c>
      <c r="H756" s="325" t="s">
        <v>4961</v>
      </c>
      <c r="I756" s="325" t="s">
        <v>4962</v>
      </c>
      <c r="J756" s="322" t="s">
        <v>4963</v>
      </c>
      <c r="K756" s="426">
        <v>1</v>
      </c>
      <c r="L756" s="838">
        <v>44743</v>
      </c>
      <c r="M756" s="838">
        <v>44925</v>
      </c>
      <c r="N756" s="275">
        <f t="shared" si="23"/>
        <v>26</v>
      </c>
      <c r="O756" s="501">
        <v>1</v>
      </c>
      <c r="P756" s="322" t="s">
        <v>1134</v>
      </c>
      <c r="Q756" s="322" t="s">
        <v>60</v>
      </c>
      <c r="R756" s="322" t="s">
        <v>8733</v>
      </c>
      <c r="S756" s="387">
        <f t="shared" si="22"/>
        <v>274</v>
      </c>
      <c r="T756" s="322" t="s">
        <v>937</v>
      </c>
      <c r="U756" s="322" t="s">
        <v>937</v>
      </c>
      <c r="V756" s="322" t="s">
        <v>937</v>
      </c>
      <c r="W756" s="322" t="s">
        <v>937</v>
      </c>
      <c r="X756" s="322" t="s">
        <v>937</v>
      </c>
      <c r="Y756" s="322" t="s">
        <v>937</v>
      </c>
      <c r="Z756" s="322" t="s">
        <v>937</v>
      </c>
      <c r="AA756" s="322" t="s">
        <v>937</v>
      </c>
      <c r="AB756" s="322" t="s">
        <v>937</v>
      </c>
      <c r="AC756" s="322" t="s">
        <v>937</v>
      </c>
      <c r="AD756" s="322" t="s">
        <v>937</v>
      </c>
      <c r="AE756" s="322" t="s">
        <v>937</v>
      </c>
      <c r="AF756" s="322" t="s">
        <v>937</v>
      </c>
      <c r="AG756" s="322" t="s">
        <v>937</v>
      </c>
      <c r="AH756" s="322" t="s">
        <v>937</v>
      </c>
      <c r="AI756" s="322" t="s">
        <v>937</v>
      </c>
      <c r="AJ756" s="322" t="s">
        <v>937</v>
      </c>
      <c r="AK756" s="322" t="s">
        <v>937</v>
      </c>
      <c r="AL756" s="322" t="s">
        <v>937</v>
      </c>
      <c r="AM756" s="322" t="s">
        <v>937</v>
      </c>
      <c r="AN756" s="322" t="s">
        <v>937</v>
      </c>
      <c r="AO756" s="322" t="s">
        <v>937</v>
      </c>
      <c r="AP756" s="322" t="s">
        <v>937</v>
      </c>
      <c r="AQ756" s="322" t="s">
        <v>937</v>
      </c>
      <c r="AR756" s="322" t="s">
        <v>937</v>
      </c>
      <c r="AS756" s="322" t="s">
        <v>937</v>
      </c>
      <c r="AT756" s="322" t="s">
        <v>937</v>
      </c>
      <c r="AU756" s="322" t="s">
        <v>8670</v>
      </c>
      <c r="AV756" s="322" t="s">
        <v>5572</v>
      </c>
      <c r="AW756" s="322" t="s">
        <v>8684</v>
      </c>
      <c r="AX756" s="322" t="s">
        <v>9436</v>
      </c>
      <c r="AY756" s="322" t="s">
        <v>8743</v>
      </c>
      <c r="AZ756" s="269" t="s">
        <v>781</v>
      </c>
      <c r="BA756" s="351">
        <v>44944</v>
      </c>
      <c r="BB756" s="269" t="s">
        <v>903</v>
      </c>
      <c r="BC756" s="336"/>
      <c r="BD756" s="301"/>
      <c r="BE756" s="141"/>
      <c r="BF756" s="332"/>
      <c r="BG756" s="332"/>
      <c r="BH756" s="141" t="s">
        <v>956</v>
      </c>
      <c r="BI756" s="340"/>
      <c r="BJ756" s="340"/>
      <c r="BL756" s="499"/>
      <c r="BO756" s="253" t="s">
        <v>5552</v>
      </c>
      <c r="BP756" s="141" t="s">
        <v>5553</v>
      </c>
      <c r="BQ756" s="141" t="s">
        <v>5555</v>
      </c>
    </row>
    <row r="757" spans="1:16384" s="322" customFormat="1" ht="90" customHeight="1">
      <c r="A757" s="445" t="s">
        <v>5024</v>
      </c>
      <c r="B757" s="325" t="s">
        <v>4923</v>
      </c>
      <c r="C757" s="497">
        <v>44713</v>
      </c>
      <c r="D757" s="336" t="s">
        <v>4308</v>
      </c>
      <c r="E757" s="445" t="s">
        <v>1021</v>
      </c>
      <c r="F757" s="176" t="s">
        <v>5222</v>
      </c>
      <c r="G757" s="325" t="s">
        <v>4964</v>
      </c>
      <c r="H757" s="325" t="s">
        <v>4965</v>
      </c>
      <c r="I757" s="325" t="s">
        <v>4966</v>
      </c>
      <c r="J757" s="322" t="s">
        <v>4967</v>
      </c>
      <c r="K757" s="426">
        <v>6</v>
      </c>
      <c r="L757" s="838">
        <v>44743</v>
      </c>
      <c r="M757" s="838">
        <v>45107</v>
      </c>
      <c r="N757" s="275">
        <f t="shared" si="23"/>
        <v>52</v>
      </c>
      <c r="O757" s="498">
        <v>0</v>
      </c>
      <c r="P757" s="322" t="s">
        <v>116</v>
      </c>
      <c r="R757" s="322" t="s">
        <v>8747</v>
      </c>
      <c r="S757" s="387">
        <f t="shared" si="22"/>
        <v>367</v>
      </c>
      <c r="T757" s="322" t="s">
        <v>937</v>
      </c>
      <c r="U757" s="322" t="s">
        <v>937</v>
      </c>
      <c r="V757" s="322" t="s">
        <v>937</v>
      </c>
      <c r="W757" s="322" t="s">
        <v>937</v>
      </c>
      <c r="X757" s="322" t="s">
        <v>937</v>
      </c>
      <c r="Y757" s="322" t="s">
        <v>937</v>
      </c>
      <c r="Z757" s="322" t="s">
        <v>937</v>
      </c>
      <c r="AA757" s="322" t="s">
        <v>937</v>
      </c>
      <c r="AB757" s="322" t="s">
        <v>937</v>
      </c>
      <c r="AC757" s="322" t="s">
        <v>937</v>
      </c>
      <c r="AD757" s="322" t="s">
        <v>937</v>
      </c>
      <c r="AE757" s="322" t="s">
        <v>937</v>
      </c>
      <c r="AF757" s="322" t="s">
        <v>937</v>
      </c>
      <c r="AG757" s="322" t="s">
        <v>937</v>
      </c>
      <c r="AH757" s="322" t="s">
        <v>937</v>
      </c>
      <c r="AI757" s="322" t="s">
        <v>937</v>
      </c>
      <c r="AJ757" s="322" t="s">
        <v>937</v>
      </c>
      <c r="AK757" s="322" t="s">
        <v>937</v>
      </c>
      <c r="AL757" s="322" t="s">
        <v>937</v>
      </c>
      <c r="AM757" s="322" t="s">
        <v>937</v>
      </c>
      <c r="AN757" s="322" t="s">
        <v>937</v>
      </c>
      <c r="AO757" s="322" t="s">
        <v>937</v>
      </c>
      <c r="AP757" s="322" t="s">
        <v>937</v>
      </c>
      <c r="AQ757" s="322" t="s">
        <v>937</v>
      </c>
      <c r="AR757" s="322" t="s">
        <v>937</v>
      </c>
      <c r="AS757" s="322" t="s">
        <v>937</v>
      </c>
      <c r="AT757" s="322" t="s">
        <v>937</v>
      </c>
      <c r="AU757" s="322" t="s">
        <v>8668</v>
      </c>
      <c r="AV757" s="432" t="s">
        <v>5573</v>
      </c>
      <c r="AW757" s="322" t="s">
        <v>8685</v>
      </c>
      <c r="AX757" s="322" t="s">
        <v>9437</v>
      </c>
      <c r="AY757" s="524" t="s">
        <v>8752</v>
      </c>
      <c r="AZ757" s="269" t="s">
        <v>2588</v>
      </c>
      <c r="BA757" s="351">
        <v>44943</v>
      </c>
      <c r="BB757" s="269" t="s">
        <v>783</v>
      </c>
      <c r="BC757" s="336"/>
      <c r="BD757" s="301"/>
      <c r="BE757" s="141"/>
      <c r="BF757" s="332"/>
      <c r="BG757" s="332"/>
      <c r="BH757" s="141" t="s">
        <v>956</v>
      </c>
      <c r="BI757" s="340"/>
      <c r="BJ757" s="356"/>
      <c r="BL757" s="499"/>
      <c r="BO757" s="253" t="s">
        <v>5266</v>
      </c>
      <c r="BP757" s="253" t="s">
        <v>5556</v>
      </c>
      <c r="BQ757" s="253"/>
    </row>
    <row r="758" spans="1:16384" s="322" customFormat="1" ht="90" customHeight="1">
      <c r="A758" s="445" t="s">
        <v>5025</v>
      </c>
      <c r="B758" s="325" t="s">
        <v>4923</v>
      </c>
      <c r="C758" s="497">
        <v>44713</v>
      </c>
      <c r="D758" s="336" t="s">
        <v>4308</v>
      </c>
      <c r="E758" s="445" t="s">
        <v>1037</v>
      </c>
      <c r="F758" s="325" t="s">
        <v>5223</v>
      </c>
      <c r="G758" s="325" t="s">
        <v>4968</v>
      </c>
      <c r="H758" s="325" t="s">
        <v>4969</v>
      </c>
      <c r="I758" s="325" t="s">
        <v>5224</v>
      </c>
      <c r="J758" s="322" t="s">
        <v>4970</v>
      </c>
      <c r="K758" s="426">
        <v>1</v>
      </c>
      <c r="L758" s="838">
        <v>44743</v>
      </c>
      <c r="M758" s="838">
        <v>44925</v>
      </c>
      <c r="N758" s="275">
        <f t="shared" si="23"/>
        <v>26</v>
      </c>
      <c r="O758" s="501">
        <v>1</v>
      </c>
      <c r="P758" s="322" t="s">
        <v>116</v>
      </c>
      <c r="Q758" s="322" t="s">
        <v>60</v>
      </c>
      <c r="R758" s="322" t="s">
        <v>8730</v>
      </c>
      <c r="S758" s="387">
        <f t="shared" si="22"/>
        <v>281</v>
      </c>
      <c r="T758" s="322" t="s">
        <v>937</v>
      </c>
      <c r="U758" s="322" t="s">
        <v>937</v>
      </c>
      <c r="V758" s="322" t="s">
        <v>937</v>
      </c>
      <c r="W758" s="322" t="s">
        <v>937</v>
      </c>
      <c r="X758" s="322" t="s">
        <v>937</v>
      </c>
      <c r="Y758" s="322" t="s">
        <v>937</v>
      </c>
      <c r="Z758" s="322" t="s">
        <v>937</v>
      </c>
      <c r="AA758" s="322" t="s">
        <v>937</v>
      </c>
      <c r="AB758" s="322" t="s">
        <v>937</v>
      </c>
      <c r="AC758" s="322" t="s">
        <v>937</v>
      </c>
      <c r="AD758" s="322" t="s">
        <v>937</v>
      </c>
      <c r="AE758" s="322" t="s">
        <v>937</v>
      </c>
      <c r="AF758" s="322" t="s">
        <v>937</v>
      </c>
      <c r="AG758" s="322" t="s">
        <v>937</v>
      </c>
      <c r="AH758" s="322" t="s">
        <v>937</v>
      </c>
      <c r="AI758" s="322" t="s">
        <v>937</v>
      </c>
      <c r="AJ758" s="322" t="s">
        <v>937</v>
      </c>
      <c r="AK758" s="322" t="s">
        <v>937</v>
      </c>
      <c r="AL758" s="322" t="s">
        <v>937</v>
      </c>
      <c r="AM758" s="322" t="s">
        <v>937</v>
      </c>
      <c r="AN758" s="322" t="s">
        <v>937</v>
      </c>
      <c r="AO758" s="322" t="s">
        <v>937</v>
      </c>
      <c r="AP758" s="322" t="s">
        <v>937</v>
      </c>
      <c r="AQ758" s="322" t="s">
        <v>937</v>
      </c>
      <c r="AR758" s="322" t="s">
        <v>937</v>
      </c>
      <c r="AS758" s="322" t="s">
        <v>937</v>
      </c>
      <c r="AT758" s="322" t="s">
        <v>937</v>
      </c>
      <c r="AU758" s="322" t="s">
        <v>8668</v>
      </c>
      <c r="AV758" s="322" t="s">
        <v>9424</v>
      </c>
      <c r="AW758" s="322" t="s">
        <v>8686</v>
      </c>
      <c r="AX758" s="322" t="s">
        <v>9438</v>
      </c>
      <c r="AY758" s="322" t="s">
        <v>8753</v>
      </c>
      <c r="AZ758" s="269" t="s">
        <v>781</v>
      </c>
      <c r="BA758" s="351">
        <v>44944</v>
      </c>
      <c r="BB758" s="269" t="s">
        <v>903</v>
      </c>
      <c r="BC758" s="336"/>
      <c r="BD758" s="301"/>
      <c r="BE758" s="141"/>
      <c r="BF758" s="332"/>
      <c r="BG758" s="332"/>
      <c r="BH758" s="141" t="s">
        <v>956</v>
      </c>
      <c r="BI758" s="340"/>
      <c r="BJ758" s="356"/>
      <c r="BL758" s="499"/>
      <c r="BO758" s="253" t="s">
        <v>5266</v>
      </c>
      <c r="BP758" s="253" t="s">
        <v>9439</v>
      </c>
      <c r="BQ758" s="253" t="s">
        <v>9440</v>
      </c>
    </row>
    <row r="759" spans="1:16384" s="322" customFormat="1" ht="90" customHeight="1">
      <c r="A759" s="445" t="s">
        <v>5026</v>
      </c>
      <c r="B759" s="325" t="s">
        <v>4923</v>
      </c>
      <c r="C759" s="497">
        <v>44713</v>
      </c>
      <c r="D759" s="336" t="s">
        <v>4308</v>
      </c>
      <c r="E759" s="445" t="s">
        <v>1037</v>
      </c>
      <c r="F759" s="176" t="s">
        <v>5223</v>
      </c>
      <c r="G759" s="325" t="s">
        <v>4968</v>
      </c>
      <c r="H759" s="325" t="s">
        <v>4969</v>
      </c>
      <c r="I759" s="325" t="s">
        <v>4971</v>
      </c>
      <c r="J759" s="322" t="s">
        <v>4948</v>
      </c>
      <c r="K759" s="426">
        <v>1</v>
      </c>
      <c r="L759" s="838">
        <v>44928</v>
      </c>
      <c r="M759" s="838">
        <v>44985</v>
      </c>
      <c r="N759" s="275">
        <f t="shared" si="23"/>
        <v>9</v>
      </c>
      <c r="O759" s="498">
        <v>0</v>
      </c>
      <c r="P759" s="322" t="s">
        <v>116</v>
      </c>
      <c r="Q759" s="322" t="s">
        <v>60</v>
      </c>
      <c r="R759" s="322" t="s">
        <v>8746</v>
      </c>
      <c r="S759" s="387">
        <f t="shared" si="22"/>
        <v>134</v>
      </c>
      <c r="T759" s="322" t="s">
        <v>937</v>
      </c>
      <c r="U759" s="322" t="s">
        <v>937</v>
      </c>
      <c r="V759" s="322" t="s">
        <v>937</v>
      </c>
      <c r="W759" s="322" t="s">
        <v>937</v>
      </c>
      <c r="X759" s="322" t="s">
        <v>937</v>
      </c>
      <c r="Y759" s="322" t="s">
        <v>937</v>
      </c>
      <c r="Z759" s="322" t="s">
        <v>937</v>
      </c>
      <c r="AA759" s="322" t="s">
        <v>937</v>
      </c>
      <c r="AB759" s="322" t="s">
        <v>937</v>
      </c>
      <c r="AC759" s="322" t="s">
        <v>937</v>
      </c>
      <c r="AD759" s="322" t="s">
        <v>937</v>
      </c>
      <c r="AE759" s="322" t="s">
        <v>937</v>
      </c>
      <c r="AF759" s="322" t="s">
        <v>937</v>
      </c>
      <c r="AG759" s="322" t="s">
        <v>937</v>
      </c>
      <c r="AH759" s="322" t="s">
        <v>937</v>
      </c>
      <c r="AI759" s="322" t="s">
        <v>937</v>
      </c>
      <c r="AJ759" s="322" t="s">
        <v>937</v>
      </c>
      <c r="AK759" s="322" t="s">
        <v>937</v>
      </c>
      <c r="AL759" s="322" t="s">
        <v>937</v>
      </c>
      <c r="AM759" s="322" t="s">
        <v>937</v>
      </c>
      <c r="AN759" s="322" t="s">
        <v>937</v>
      </c>
      <c r="AO759" s="322" t="s">
        <v>937</v>
      </c>
      <c r="AP759" s="322" t="s">
        <v>937</v>
      </c>
      <c r="AQ759" s="322" t="s">
        <v>937</v>
      </c>
      <c r="AR759" s="322" t="s">
        <v>937</v>
      </c>
      <c r="AS759" s="322" t="s">
        <v>937</v>
      </c>
      <c r="AT759" s="322" t="s">
        <v>937</v>
      </c>
      <c r="AU759" s="322" t="s">
        <v>8668</v>
      </c>
      <c r="AV759" s="322" t="s">
        <v>5571</v>
      </c>
      <c r="AW759" s="322" t="s">
        <v>8672</v>
      </c>
      <c r="AX759" s="322" t="s">
        <v>8717</v>
      </c>
      <c r="AY759" s="322" t="s">
        <v>8739</v>
      </c>
      <c r="AZ759" s="269" t="s">
        <v>2588</v>
      </c>
      <c r="BA759" s="351">
        <v>44944</v>
      </c>
      <c r="BB759" s="269" t="s">
        <v>783</v>
      </c>
      <c r="BC759" s="336"/>
      <c r="BD759" s="301"/>
      <c r="BE759" s="141"/>
      <c r="BF759" s="332"/>
      <c r="BG759" s="332"/>
      <c r="BH759" s="141" t="s">
        <v>956</v>
      </c>
      <c r="BI759" s="340"/>
      <c r="BJ759" s="356"/>
      <c r="BL759" s="499"/>
      <c r="BO759" s="253" t="s">
        <v>5266</v>
      </c>
      <c r="BP759" s="253" t="s">
        <v>9439</v>
      </c>
      <c r="BQ759" s="253" t="s">
        <v>9440</v>
      </c>
    </row>
    <row r="760" spans="1:16384" s="322" customFormat="1" ht="90" customHeight="1">
      <c r="A760" s="445" t="s">
        <v>5027</v>
      </c>
      <c r="B760" s="325" t="s">
        <v>4923</v>
      </c>
      <c r="C760" s="497">
        <v>44713</v>
      </c>
      <c r="D760" s="336" t="s">
        <v>4308</v>
      </c>
      <c r="E760" s="445" t="s">
        <v>1037</v>
      </c>
      <c r="F760" s="325" t="s">
        <v>5223</v>
      </c>
      <c r="G760" s="325" t="s">
        <v>4968</v>
      </c>
      <c r="H760" s="325" t="s">
        <v>4972</v>
      </c>
      <c r="I760" s="325" t="s">
        <v>4973</v>
      </c>
      <c r="J760" s="322" t="s">
        <v>4974</v>
      </c>
      <c r="K760" s="426">
        <v>4</v>
      </c>
      <c r="L760" s="838">
        <v>44743</v>
      </c>
      <c r="M760" s="838">
        <v>44895</v>
      </c>
      <c r="N760" s="275">
        <f t="shared" si="23"/>
        <v>22</v>
      </c>
      <c r="O760" s="500">
        <v>0</v>
      </c>
      <c r="P760" s="322" t="s">
        <v>116</v>
      </c>
      <c r="Q760" s="322" t="s">
        <v>60</v>
      </c>
      <c r="R760" s="322" t="s">
        <v>8667</v>
      </c>
      <c r="S760" s="387">
        <f t="shared" si="22"/>
        <v>381</v>
      </c>
      <c r="T760" s="322" t="s">
        <v>937</v>
      </c>
      <c r="U760" s="322" t="s">
        <v>937</v>
      </c>
      <c r="V760" s="322" t="s">
        <v>937</v>
      </c>
      <c r="W760" s="322" t="s">
        <v>937</v>
      </c>
      <c r="X760" s="322" t="s">
        <v>937</v>
      </c>
      <c r="Y760" s="322" t="s">
        <v>937</v>
      </c>
      <c r="Z760" s="322" t="s">
        <v>937</v>
      </c>
      <c r="AA760" s="322" t="s">
        <v>937</v>
      </c>
      <c r="AB760" s="322" t="s">
        <v>937</v>
      </c>
      <c r="AC760" s="322" t="s">
        <v>937</v>
      </c>
      <c r="AD760" s="322" t="s">
        <v>937</v>
      </c>
      <c r="AE760" s="322" t="s">
        <v>937</v>
      </c>
      <c r="AF760" s="322" t="s">
        <v>937</v>
      </c>
      <c r="AG760" s="322" t="s">
        <v>937</v>
      </c>
      <c r="AH760" s="322" t="s">
        <v>937</v>
      </c>
      <c r="AI760" s="322" t="s">
        <v>937</v>
      </c>
      <c r="AJ760" s="322" t="s">
        <v>937</v>
      </c>
      <c r="AK760" s="322" t="s">
        <v>937</v>
      </c>
      <c r="AL760" s="322" t="s">
        <v>937</v>
      </c>
      <c r="AM760" s="322" t="s">
        <v>937</v>
      </c>
      <c r="AN760" s="322" t="s">
        <v>937</v>
      </c>
      <c r="AO760" s="322" t="s">
        <v>937</v>
      </c>
      <c r="AP760" s="322" t="s">
        <v>937</v>
      </c>
      <c r="AQ760" s="322" t="s">
        <v>937</v>
      </c>
      <c r="AR760" s="322" t="s">
        <v>937</v>
      </c>
      <c r="AS760" s="322" t="s">
        <v>937</v>
      </c>
      <c r="AT760" s="322" t="s">
        <v>937</v>
      </c>
      <c r="AU760" s="322" t="s">
        <v>8668</v>
      </c>
      <c r="AV760" s="322" t="s">
        <v>9441</v>
      </c>
      <c r="AW760" s="322" t="s">
        <v>8687</v>
      </c>
      <c r="AX760" s="322" t="s">
        <v>1153</v>
      </c>
      <c r="AY760" s="322" t="s">
        <v>8688</v>
      </c>
      <c r="AZ760" s="269" t="s">
        <v>1330</v>
      </c>
      <c r="BA760" s="351">
        <v>44908</v>
      </c>
      <c r="BB760" s="269" t="s">
        <v>1810</v>
      </c>
      <c r="BC760" s="336">
        <v>44908</v>
      </c>
      <c r="BD760" s="301" t="s">
        <v>8704</v>
      </c>
      <c r="BE760" s="332" t="s">
        <v>6554</v>
      </c>
      <c r="BF760" s="332" t="s">
        <v>1153</v>
      </c>
      <c r="BG760" s="332" t="s">
        <v>1153</v>
      </c>
      <c r="BH760" s="271" t="s">
        <v>5083</v>
      </c>
      <c r="BI760" s="340" t="s">
        <v>1153</v>
      </c>
      <c r="BJ760" s="340" t="s">
        <v>5027</v>
      </c>
      <c r="BL760" s="499"/>
      <c r="BO760" s="253" t="s">
        <v>5266</v>
      </c>
      <c r="BP760" s="253" t="s">
        <v>9439</v>
      </c>
      <c r="BQ760" s="253" t="s">
        <v>9440</v>
      </c>
    </row>
    <row r="761" spans="1:16384" s="322" customFormat="1" ht="90" customHeight="1">
      <c r="A761" s="445" t="s">
        <v>5027</v>
      </c>
      <c r="B761" s="325" t="s">
        <v>4923</v>
      </c>
      <c r="C761" s="497">
        <v>44713</v>
      </c>
      <c r="D761" s="336" t="s">
        <v>4308</v>
      </c>
      <c r="E761" s="445" t="s">
        <v>1037</v>
      </c>
      <c r="F761" s="176" t="s">
        <v>8731</v>
      </c>
      <c r="G761" s="325" t="s">
        <v>4968</v>
      </c>
      <c r="H761" s="325" t="s">
        <v>4972</v>
      </c>
      <c r="I761" s="325" t="s">
        <v>4973</v>
      </c>
      <c r="J761" s="322" t="s">
        <v>4974</v>
      </c>
      <c r="K761" s="426">
        <v>4</v>
      </c>
      <c r="L761" s="838">
        <v>44743</v>
      </c>
      <c r="M761" s="838">
        <v>45016</v>
      </c>
      <c r="N761" s="275">
        <f t="shared" si="23"/>
        <v>39</v>
      </c>
      <c r="O761" s="498">
        <v>0</v>
      </c>
      <c r="P761" s="322" t="s">
        <v>116</v>
      </c>
      <c r="Q761" s="322" t="s">
        <v>60</v>
      </c>
      <c r="R761" s="322" t="s">
        <v>8732</v>
      </c>
      <c r="S761" s="387">
        <f t="shared" ref="S761" si="26">LEN(R761)</f>
        <v>288</v>
      </c>
      <c r="T761" s="322" t="s">
        <v>937</v>
      </c>
      <c r="U761" s="322" t="s">
        <v>937</v>
      </c>
      <c r="V761" s="322" t="s">
        <v>937</v>
      </c>
      <c r="W761" s="322" t="s">
        <v>937</v>
      </c>
      <c r="X761" s="322" t="s">
        <v>937</v>
      </c>
      <c r="Y761" s="322" t="s">
        <v>937</v>
      </c>
      <c r="Z761" s="322" t="s">
        <v>937</v>
      </c>
      <c r="AA761" s="322" t="s">
        <v>937</v>
      </c>
      <c r="AB761" s="322" t="s">
        <v>937</v>
      </c>
      <c r="AC761" s="322" t="s">
        <v>937</v>
      </c>
      <c r="AD761" s="322" t="s">
        <v>937</v>
      </c>
      <c r="AE761" s="322" t="s">
        <v>937</v>
      </c>
      <c r="AF761" s="322" t="s">
        <v>937</v>
      </c>
      <c r="AG761" s="322" t="s">
        <v>937</v>
      </c>
      <c r="AH761" s="322" t="s">
        <v>937</v>
      </c>
      <c r="AI761" s="322" t="s">
        <v>937</v>
      </c>
      <c r="AJ761" s="322" t="s">
        <v>937</v>
      </c>
      <c r="AK761" s="322" t="s">
        <v>937</v>
      </c>
      <c r="AL761" s="322" t="s">
        <v>937</v>
      </c>
      <c r="AM761" s="322" t="s">
        <v>937</v>
      </c>
      <c r="AN761" s="322" t="s">
        <v>937</v>
      </c>
      <c r="AO761" s="322" t="s">
        <v>937</v>
      </c>
      <c r="AP761" s="322" t="s">
        <v>937</v>
      </c>
      <c r="AQ761" s="322" t="s">
        <v>937</v>
      </c>
      <c r="AR761" s="322" t="s">
        <v>937</v>
      </c>
      <c r="AS761" s="322" t="s">
        <v>937</v>
      </c>
      <c r="AT761" s="322" t="s">
        <v>937</v>
      </c>
      <c r="AU761" s="322" t="s">
        <v>8668</v>
      </c>
      <c r="AV761" s="322" t="s">
        <v>9441</v>
      </c>
      <c r="AW761" s="322" t="s">
        <v>8687</v>
      </c>
      <c r="AX761" s="322" t="s">
        <v>9442</v>
      </c>
      <c r="AY761" s="322" t="s">
        <v>9520</v>
      </c>
      <c r="AZ761" s="269" t="s">
        <v>2588</v>
      </c>
      <c r="BA761" s="351">
        <v>44944</v>
      </c>
      <c r="BB761" s="269" t="s">
        <v>783</v>
      </c>
      <c r="BC761" s="336"/>
      <c r="BD761" s="301"/>
      <c r="BE761" s="141"/>
      <c r="BF761" s="332"/>
      <c r="BG761" s="332"/>
      <c r="BH761" s="141" t="s">
        <v>956</v>
      </c>
      <c r="BI761" s="340"/>
      <c r="BJ761" s="356"/>
      <c r="BL761" s="499"/>
      <c r="BO761" s="253" t="s">
        <v>5266</v>
      </c>
      <c r="BP761" s="253" t="s">
        <v>9439</v>
      </c>
      <c r="BQ761" s="253" t="s">
        <v>9440</v>
      </c>
    </row>
    <row r="762" spans="1:16384" s="322" customFormat="1" ht="90" customHeight="1">
      <c r="A762" s="445" t="s">
        <v>5028</v>
      </c>
      <c r="B762" s="325" t="s">
        <v>4923</v>
      </c>
      <c r="C762" s="497">
        <v>44713</v>
      </c>
      <c r="D762" s="336" t="s">
        <v>4308</v>
      </c>
      <c r="E762" s="445" t="s">
        <v>1027</v>
      </c>
      <c r="F762" s="176" t="s">
        <v>5583</v>
      </c>
      <c r="G762" s="325" t="s">
        <v>4975</v>
      </c>
      <c r="H762" s="325" t="s">
        <v>4976</v>
      </c>
      <c r="I762" s="325" t="s">
        <v>4977</v>
      </c>
      <c r="J762" s="322" t="s">
        <v>4942</v>
      </c>
      <c r="K762" s="426">
        <v>6</v>
      </c>
      <c r="L762" s="838">
        <v>44743</v>
      </c>
      <c r="M762" s="838">
        <v>45291</v>
      </c>
      <c r="N762" s="275">
        <f t="shared" si="23"/>
        <v>27</v>
      </c>
      <c r="O762" s="498">
        <v>1</v>
      </c>
      <c r="P762" s="322" t="s">
        <v>116</v>
      </c>
      <c r="Q762" s="322" t="s">
        <v>4978</v>
      </c>
      <c r="R762" s="322" t="s">
        <v>8736</v>
      </c>
      <c r="S762" s="387">
        <f t="shared" si="22"/>
        <v>370</v>
      </c>
      <c r="T762" s="322" t="s">
        <v>937</v>
      </c>
      <c r="U762" s="322" t="s">
        <v>937</v>
      </c>
      <c r="V762" s="322" t="s">
        <v>937</v>
      </c>
      <c r="W762" s="322" t="s">
        <v>937</v>
      </c>
      <c r="X762" s="322" t="s">
        <v>937</v>
      </c>
      <c r="Y762" s="322" t="s">
        <v>937</v>
      </c>
      <c r="Z762" s="322" t="s">
        <v>937</v>
      </c>
      <c r="AA762" s="322" t="s">
        <v>937</v>
      </c>
      <c r="AB762" s="322" t="s">
        <v>937</v>
      </c>
      <c r="AC762" s="322" t="s">
        <v>937</v>
      </c>
      <c r="AD762" s="322" t="s">
        <v>937</v>
      </c>
      <c r="AE762" s="322" t="s">
        <v>937</v>
      </c>
      <c r="AF762" s="322" t="s">
        <v>937</v>
      </c>
      <c r="AG762" s="322" t="s">
        <v>937</v>
      </c>
      <c r="AH762" s="322" t="s">
        <v>937</v>
      </c>
      <c r="AI762" s="322" t="s">
        <v>937</v>
      </c>
      <c r="AJ762" s="322" t="s">
        <v>937</v>
      </c>
      <c r="AK762" s="322" t="s">
        <v>937</v>
      </c>
      <c r="AL762" s="322" t="s">
        <v>937</v>
      </c>
      <c r="AM762" s="322" t="s">
        <v>937</v>
      </c>
      <c r="AN762" s="322" t="s">
        <v>937</v>
      </c>
      <c r="AO762" s="322" t="s">
        <v>937</v>
      </c>
      <c r="AP762" s="322" t="s">
        <v>937</v>
      </c>
      <c r="AQ762" s="322" t="s">
        <v>937</v>
      </c>
      <c r="AR762" s="322" t="s">
        <v>937</v>
      </c>
      <c r="AS762" s="322" t="s">
        <v>937</v>
      </c>
      <c r="AT762" s="322" t="s">
        <v>937</v>
      </c>
      <c r="AU762" s="322" t="s">
        <v>8668</v>
      </c>
      <c r="AV762" s="322" t="s">
        <v>9443</v>
      </c>
      <c r="AW762" s="322" t="s">
        <v>8689</v>
      </c>
      <c r="AX762" s="322" t="s">
        <v>8718</v>
      </c>
      <c r="AY762" s="322" t="s">
        <v>8754</v>
      </c>
      <c r="AZ762" s="269" t="s">
        <v>2588</v>
      </c>
      <c r="BA762" s="351">
        <v>44944</v>
      </c>
      <c r="BB762" s="269" t="s">
        <v>783</v>
      </c>
      <c r="BC762" s="336"/>
      <c r="BD762" s="301"/>
      <c r="BE762" s="141"/>
      <c r="BF762" s="332"/>
      <c r="BG762" s="332"/>
      <c r="BH762" s="141" t="s">
        <v>956</v>
      </c>
      <c r="BI762" s="340"/>
      <c r="BJ762" s="356"/>
      <c r="BL762" s="499"/>
      <c r="BO762" s="253" t="s">
        <v>5266</v>
      </c>
      <c r="BP762" s="253" t="s">
        <v>5557</v>
      </c>
    </row>
    <row r="763" spans="1:16384" s="322" customFormat="1" ht="90" customHeight="1">
      <c r="A763" s="445" t="s">
        <v>5029</v>
      </c>
      <c r="B763" s="325" t="s">
        <v>4923</v>
      </c>
      <c r="C763" s="497">
        <v>44713</v>
      </c>
      <c r="D763" s="423" t="s">
        <v>4307</v>
      </c>
      <c r="E763" s="445" t="s">
        <v>1025</v>
      </c>
      <c r="F763" s="176" t="s">
        <v>5225</v>
      </c>
      <c r="G763" s="325" t="s">
        <v>4979</v>
      </c>
      <c r="H763" s="325" t="s">
        <v>4980</v>
      </c>
      <c r="I763" s="325" t="s">
        <v>4981</v>
      </c>
      <c r="J763" s="322" t="s">
        <v>4982</v>
      </c>
      <c r="K763" s="426">
        <v>5</v>
      </c>
      <c r="L763" s="838">
        <v>44757</v>
      </c>
      <c r="M763" s="838">
        <v>45657</v>
      </c>
      <c r="N763" s="275">
        <f t="shared" si="23"/>
        <v>25</v>
      </c>
      <c r="O763" s="498">
        <v>1</v>
      </c>
      <c r="P763" s="322" t="s">
        <v>758</v>
      </c>
      <c r="Q763" s="322" t="s">
        <v>4978</v>
      </c>
      <c r="R763" s="322" t="s">
        <v>8818</v>
      </c>
      <c r="S763" s="387">
        <f t="shared" si="22"/>
        <v>192</v>
      </c>
      <c r="AR763" s="322" t="s">
        <v>937</v>
      </c>
      <c r="AS763" s="322" t="s">
        <v>937</v>
      </c>
      <c r="AT763" s="322" t="s">
        <v>937</v>
      </c>
      <c r="AU763" s="322" t="s">
        <v>8675</v>
      </c>
      <c r="AV763" s="322" t="s">
        <v>5600</v>
      </c>
      <c r="AW763" s="322" t="s">
        <v>8690</v>
      </c>
      <c r="AX763" s="325" t="s">
        <v>6454</v>
      </c>
      <c r="AY763" s="322" t="s">
        <v>8817</v>
      </c>
      <c r="AZ763" s="269" t="s">
        <v>2588</v>
      </c>
      <c r="BA763" s="336">
        <v>44949</v>
      </c>
      <c r="BB763" s="269" t="s">
        <v>783</v>
      </c>
      <c r="BC763" s="336"/>
      <c r="BD763" s="301"/>
      <c r="BE763" s="141"/>
      <c r="BF763" s="332"/>
      <c r="BG763" s="332"/>
      <c r="BH763" s="141" t="s">
        <v>956</v>
      </c>
      <c r="BI763" s="340"/>
      <c r="BJ763" s="356"/>
      <c r="BL763" s="499"/>
      <c r="BO763" s="253" t="s">
        <v>5275</v>
      </c>
      <c r="BP763" s="253" t="s">
        <v>5558</v>
      </c>
      <c r="BQ763" s="253" t="s">
        <v>5559</v>
      </c>
    </row>
    <row r="764" spans="1:16384" s="322" customFormat="1" ht="90" hidden="1" customHeight="1">
      <c r="A764" s="445" t="s">
        <v>5030</v>
      </c>
      <c r="B764" s="325" t="s">
        <v>4923</v>
      </c>
      <c r="C764" s="497">
        <v>44713</v>
      </c>
      <c r="D764" s="336" t="s">
        <v>4308</v>
      </c>
      <c r="E764" s="445" t="s">
        <v>1114</v>
      </c>
      <c r="F764" s="176" t="s">
        <v>5226</v>
      </c>
      <c r="G764" s="325" t="s">
        <v>4983</v>
      </c>
      <c r="H764" s="325" t="s">
        <v>4984</v>
      </c>
      <c r="I764" s="325" t="s">
        <v>4985</v>
      </c>
      <c r="J764" s="322" t="s">
        <v>4942</v>
      </c>
      <c r="K764" s="426">
        <v>12</v>
      </c>
      <c r="L764" s="838">
        <v>44743</v>
      </c>
      <c r="M764" s="838">
        <v>45107</v>
      </c>
      <c r="N764" s="275">
        <f t="shared" si="23"/>
        <v>52</v>
      </c>
      <c r="O764" s="498">
        <v>5</v>
      </c>
      <c r="P764" s="322" t="s">
        <v>116</v>
      </c>
      <c r="Q764" s="322" t="s">
        <v>5048</v>
      </c>
      <c r="R764" s="322" t="s">
        <v>8738</v>
      </c>
      <c r="S764" s="387">
        <f t="shared" si="22"/>
        <v>306</v>
      </c>
      <c r="T764" s="322" t="s">
        <v>937</v>
      </c>
      <c r="U764" s="322" t="s">
        <v>937</v>
      </c>
      <c r="V764" s="322" t="s">
        <v>937</v>
      </c>
      <c r="W764" s="322" t="s">
        <v>937</v>
      </c>
      <c r="X764" s="322" t="s">
        <v>937</v>
      </c>
      <c r="Y764" s="322" t="s">
        <v>937</v>
      </c>
      <c r="Z764" s="322" t="s">
        <v>937</v>
      </c>
      <c r="AA764" s="322" t="s">
        <v>937</v>
      </c>
      <c r="AB764" s="322" t="s">
        <v>937</v>
      </c>
      <c r="AC764" s="322" t="s">
        <v>937</v>
      </c>
      <c r="AD764" s="322" t="s">
        <v>937</v>
      </c>
      <c r="AE764" s="322" t="s">
        <v>937</v>
      </c>
      <c r="AF764" s="322" t="s">
        <v>937</v>
      </c>
      <c r="AG764" s="322" t="s">
        <v>937</v>
      </c>
      <c r="AH764" s="322" t="s">
        <v>937</v>
      </c>
      <c r="AI764" s="322" t="s">
        <v>937</v>
      </c>
      <c r="AJ764" s="322" t="s">
        <v>937</v>
      </c>
      <c r="AK764" s="322" t="s">
        <v>937</v>
      </c>
      <c r="AL764" s="322" t="s">
        <v>937</v>
      </c>
      <c r="AM764" s="322" t="s">
        <v>937</v>
      </c>
      <c r="AN764" s="322" t="s">
        <v>937</v>
      </c>
      <c r="AO764" s="322" t="s">
        <v>937</v>
      </c>
      <c r="AP764" s="322" t="s">
        <v>937</v>
      </c>
      <c r="AQ764" s="322" t="s">
        <v>937</v>
      </c>
      <c r="AR764" s="322" t="s">
        <v>937</v>
      </c>
      <c r="AS764" s="322" t="s">
        <v>937</v>
      </c>
      <c r="AT764" s="322" t="s">
        <v>937</v>
      </c>
      <c r="AU764" s="322" t="s">
        <v>8668</v>
      </c>
      <c r="AV764" s="322" t="s">
        <v>5574</v>
      </c>
      <c r="AW764" s="458" t="s">
        <v>8737</v>
      </c>
      <c r="AX764" s="322" t="s">
        <v>8719</v>
      </c>
      <c r="AY764" s="458" t="s">
        <v>8744</v>
      </c>
      <c r="AZ764" s="269" t="s">
        <v>2588</v>
      </c>
      <c r="BA764" s="351"/>
      <c r="BB764" s="269" t="s">
        <v>783</v>
      </c>
      <c r="BC764" s="336"/>
      <c r="BD764" s="301"/>
      <c r="BE764" s="141"/>
      <c r="BF764" s="332"/>
      <c r="BG764" s="332"/>
      <c r="BH764" s="141" t="s">
        <v>956</v>
      </c>
      <c r="BI764" s="340"/>
      <c r="BJ764" s="356"/>
      <c r="BL764" s="499"/>
      <c r="BO764" s="253" t="s">
        <v>5278</v>
      </c>
      <c r="BP764" s="253" t="s">
        <v>5560</v>
      </c>
    </row>
    <row r="765" spans="1:16384" s="322" customFormat="1" ht="90" customHeight="1">
      <c r="A765" s="445" t="s">
        <v>5031</v>
      </c>
      <c r="B765" s="325" t="s">
        <v>4923</v>
      </c>
      <c r="C765" s="497">
        <v>44713</v>
      </c>
      <c r="D765" s="423" t="s">
        <v>4307</v>
      </c>
      <c r="E765" s="445" t="s">
        <v>1026</v>
      </c>
      <c r="F765" s="176" t="s">
        <v>5227</v>
      </c>
      <c r="G765" s="325" t="s">
        <v>4986</v>
      </c>
      <c r="H765" s="325" t="s">
        <v>4987</v>
      </c>
      <c r="I765" s="325" t="s">
        <v>4987</v>
      </c>
      <c r="J765" s="322" t="s">
        <v>4988</v>
      </c>
      <c r="K765" s="426">
        <v>1</v>
      </c>
      <c r="L765" s="838">
        <v>44743</v>
      </c>
      <c r="M765" s="838">
        <v>44925</v>
      </c>
      <c r="N765" s="275">
        <f t="shared" si="23"/>
        <v>26</v>
      </c>
      <c r="O765" s="501">
        <v>1</v>
      </c>
      <c r="P765" s="322" t="s">
        <v>60</v>
      </c>
      <c r="R765" s="322" t="s">
        <v>8734</v>
      </c>
      <c r="S765" s="387">
        <f t="shared" si="22"/>
        <v>188</v>
      </c>
      <c r="T765" s="322" t="s">
        <v>937</v>
      </c>
      <c r="U765" s="322" t="s">
        <v>937</v>
      </c>
      <c r="V765" s="322" t="s">
        <v>937</v>
      </c>
      <c r="W765" s="322" t="s">
        <v>937</v>
      </c>
      <c r="X765" s="322" t="s">
        <v>937</v>
      </c>
      <c r="Y765" s="322" t="s">
        <v>937</v>
      </c>
      <c r="Z765" s="322" t="s">
        <v>937</v>
      </c>
      <c r="AA765" s="322" t="s">
        <v>937</v>
      </c>
      <c r="AB765" s="322" t="s">
        <v>937</v>
      </c>
      <c r="AC765" s="322" t="s">
        <v>937</v>
      </c>
      <c r="AD765" s="322" t="s">
        <v>937</v>
      </c>
      <c r="AE765" s="322" t="s">
        <v>937</v>
      </c>
      <c r="AF765" s="322" t="s">
        <v>937</v>
      </c>
      <c r="AG765" s="322" t="s">
        <v>937</v>
      </c>
      <c r="AH765" s="322" t="s">
        <v>937</v>
      </c>
      <c r="AI765" s="322" t="s">
        <v>937</v>
      </c>
      <c r="AJ765" s="322" t="s">
        <v>937</v>
      </c>
      <c r="AK765" s="322" t="s">
        <v>937</v>
      </c>
      <c r="AL765" s="322" t="s">
        <v>937</v>
      </c>
      <c r="AM765" s="322" t="s">
        <v>937</v>
      </c>
      <c r="AN765" s="322" t="s">
        <v>937</v>
      </c>
      <c r="AO765" s="322" t="s">
        <v>937</v>
      </c>
      <c r="AP765" s="322" t="s">
        <v>937</v>
      </c>
      <c r="AQ765" s="322" t="s">
        <v>937</v>
      </c>
      <c r="AR765" s="322" t="s">
        <v>937</v>
      </c>
      <c r="AS765" s="322" t="s">
        <v>937</v>
      </c>
      <c r="AT765" s="322" t="s">
        <v>937</v>
      </c>
      <c r="AU765" s="322" t="s">
        <v>8670</v>
      </c>
      <c r="AV765" s="322" t="s">
        <v>9444</v>
      </c>
      <c r="AW765" s="322" t="s">
        <v>8691</v>
      </c>
      <c r="AX765" s="322" t="s">
        <v>8720</v>
      </c>
      <c r="AY765" s="322" t="s">
        <v>8745</v>
      </c>
      <c r="AZ765" s="269" t="s">
        <v>781</v>
      </c>
      <c r="BA765" s="351">
        <v>44944</v>
      </c>
      <c r="BB765" s="269" t="s">
        <v>903</v>
      </c>
      <c r="BC765" s="336"/>
      <c r="BD765" s="301"/>
      <c r="BE765" s="141"/>
      <c r="BF765" s="332"/>
      <c r="BG765" s="332"/>
      <c r="BH765" s="141" t="s">
        <v>956</v>
      </c>
      <c r="BI765" s="340"/>
      <c r="BJ765" s="356"/>
      <c r="BL765" s="499"/>
      <c r="BO765" s="253" t="s">
        <v>5561</v>
      </c>
      <c r="BP765" s="253" t="s">
        <v>5562</v>
      </c>
      <c r="BQ765" s="253" t="s">
        <v>9445</v>
      </c>
    </row>
    <row r="766" spans="1:16384" s="322" customFormat="1" ht="90" customHeight="1">
      <c r="A766" s="445" t="s">
        <v>5032</v>
      </c>
      <c r="B766" s="325" t="s">
        <v>4923</v>
      </c>
      <c r="C766" s="497">
        <v>44713</v>
      </c>
      <c r="D766" s="423" t="s">
        <v>4307</v>
      </c>
      <c r="E766" s="445" t="s">
        <v>1026</v>
      </c>
      <c r="F766" s="325" t="s">
        <v>5227</v>
      </c>
      <c r="G766" s="325" t="s">
        <v>4986</v>
      </c>
      <c r="H766" s="325" t="s">
        <v>4989</v>
      </c>
      <c r="I766" s="325" t="s">
        <v>4990</v>
      </c>
      <c r="J766" s="322" t="s">
        <v>4991</v>
      </c>
      <c r="K766" s="426">
        <v>12</v>
      </c>
      <c r="L766" s="838">
        <v>44743</v>
      </c>
      <c r="M766" s="838">
        <v>45107</v>
      </c>
      <c r="N766" s="275">
        <f t="shared" si="23"/>
        <v>52</v>
      </c>
      <c r="O766" s="498">
        <v>3</v>
      </c>
      <c r="P766" s="322" t="s">
        <v>116</v>
      </c>
      <c r="R766" s="322" t="s">
        <v>8729</v>
      </c>
      <c r="S766" s="387">
        <f t="shared" si="22"/>
        <v>343</v>
      </c>
      <c r="T766" s="322" t="s">
        <v>937</v>
      </c>
      <c r="U766" s="322" t="s">
        <v>937</v>
      </c>
      <c r="V766" s="322" t="s">
        <v>937</v>
      </c>
      <c r="W766" s="322" t="s">
        <v>937</v>
      </c>
      <c r="X766" s="322" t="s">
        <v>937</v>
      </c>
      <c r="Y766" s="322" t="s">
        <v>937</v>
      </c>
      <c r="Z766" s="322" t="s">
        <v>937</v>
      </c>
      <c r="AA766" s="322" t="s">
        <v>937</v>
      </c>
      <c r="AB766" s="322" t="s">
        <v>937</v>
      </c>
      <c r="AC766" s="322" t="s">
        <v>937</v>
      </c>
      <c r="AD766" s="322" t="s">
        <v>937</v>
      </c>
      <c r="AE766" s="322" t="s">
        <v>937</v>
      </c>
      <c r="AF766" s="322" t="s">
        <v>937</v>
      </c>
      <c r="AG766" s="322" t="s">
        <v>937</v>
      </c>
      <c r="AH766" s="322" t="s">
        <v>937</v>
      </c>
      <c r="AI766" s="322" t="s">
        <v>937</v>
      </c>
      <c r="AJ766" s="322" t="s">
        <v>937</v>
      </c>
      <c r="AK766" s="322" t="s">
        <v>937</v>
      </c>
      <c r="AL766" s="322" t="s">
        <v>937</v>
      </c>
      <c r="AM766" s="322" t="s">
        <v>937</v>
      </c>
      <c r="AN766" s="322" t="s">
        <v>937</v>
      </c>
      <c r="AO766" s="322" t="s">
        <v>937</v>
      </c>
      <c r="AP766" s="322" t="s">
        <v>937</v>
      </c>
      <c r="AQ766" s="322" t="s">
        <v>937</v>
      </c>
      <c r="AR766" s="322" t="s">
        <v>937</v>
      </c>
      <c r="AS766" s="322" t="s">
        <v>937</v>
      </c>
      <c r="AT766" s="322" t="s">
        <v>937</v>
      </c>
      <c r="AU766" s="322" t="s">
        <v>8668</v>
      </c>
      <c r="AV766" s="322" t="s">
        <v>8692</v>
      </c>
      <c r="AW766" s="322" t="s">
        <v>8693</v>
      </c>
      <c r="AX766" s="322" t="s">
        <v>9446</v>
      </c>
      <c r="AY766" s="458" t="s">
        <v>8755</v>
      </c>
      <c r="AZ766" s="269" t="s">
        <v>2588</v>
      </c>
      <c r="BA766" s="351">
        <v>44944</v>
      </c>
      <c r="BB766" s="269" t="s">
        <v>783</v>
      </c>
      <c r="BC766" s="336"/>
      <c r="BD766" s="301"/>
      <c r="BE766" s="141"/>
      <c r="BF766" s="332"/>
      <c r="BG766" s="332"/>
      <c r="BH766" s="141" t="s">
        <v>956</v>
      </c>
      <c r="BI766" s="340"/>
      <c r="BJ766" s="356"/>
      <c r="BL766" s="499"/>
      <c r="BO766" s="253" t="s">
        <v>5561</v>
      </c>
      <c r="BP766" s="253" t="s">
        <v>5562</v>
      </c>
      <c r="BQ766" s="253" t="s">
        <v>9445</v>
      </c>
    </row>
    <row r="767" spans="1:16384" s="322" customFormat="1" ht="90" hidden="1" customHeight="1">
      <c r="A767" s="445" t="s">
        <v>5033</v>
      </c>
      <c r="B767" s="325" t="s">
        <v>4923</v>
      </c>
      <c r="C767" s="497">
        <v>44713</v>
      </c>
      <c r="D767" s="336" t="s">
        <v>4308</v>
      </c>
      <c r="E767" s="445" t="s">
        <v>1115</v>
      </c>
      <c r="F767" s="176" t="s">
        <v>5228</v>
      </c>
      <c r="G767" s="325" t="s">
        <v>4992</v>
      </c>
      <c r="H767" s="325" t="s">
        <v>4993</v>
      </c>
      <c r="I767" s="325" t="s">
        <v>9498</v>
      </c>
      <c r="J767" s="322" t="s">
        <v>93</v>
      </c>
      <c r="K767" s="426">
        <v>1</v>
      </c>
      <c r="L767" s="838">
        <v>44743</v>
      </c>
      <c r="M767" s="838">
        <v>44834</v>
      </c>
      <c r="N767" s="275">
        <f t="shared" si="23"/>
        <v>13</v>
      </c>
      <c r="O767" s="501">
        <v>1</v>
      </c>
      <c r="P767" s="322" t="s">
        <v>1134</v>
      </c>
      <c r="Q767" s="322" t="s">
        <v>116</v>
      </c>
      <c r="R767" s="322" t="s">
        <v>8748</v>
      </c>
      <c r="S767" s="387">
        <f t="shared" si="22"/>
        <v>210</v>
      </c>
      <c r="T767" s="322" t="s">
        <v>937</v>
      </c>
      <c r="U767" s="322" t="s">
        <v>937</v>
      </c>
      <c r="V767" s="322" t="s">
        <v>937</v>
      </c>
      <c r="W767" s="322" t="s">
        <v>937</v>
      </c>
      <c r="X767" s="322" t="s">
        <v>937</v>
      </c>
      <c r="Y767" s="322" t="s">
        <v>937</v>
      </c>
      <c r="Z767" s="322" t="s">
        <v>937</v>
      </c>
      <c r="AA767" s="322" t="s">
        <v>937</v>
      </c>
      <c r="AB767" s="322" t="s">
        <v>937</v>
      </c>
      <c r="AC767" s="322" t="s">
        <v>937</v>
      </c>
      <c r="AD767" s="322" t="s">
        <v>937</v>
      </c>
      <c r="AE767" s="322" t="s">
        <v>937</v>
      </c>
      <c r="AF767" s="322" t="s">
        <v>937</v>
      </c>
      <c r="AG767" s="322" t="s">
        <v>937</v>
      </c>
      <c r="AH767" s="322" t="s">
        <v>937</v>
      </c>
      <c r="AI767" s="322" t="s">
        <v>937</v>
      </c>
      <c r="AJ767" s="322" t="s">
        <v>937</v>
      </c>
      <c r="AK767" s="322" t="s">
        <v>937</v>
      </c>
      <c r="AL767" s="322" t="s">
        <v>937</v>
      </c>
      <c r="AM767" s="322" t="s">
        <v>937</v>
      </c>
      <c r="AN767" s="322" t="s">
        <v>937</v>
      </c>
      <c r="AO767" s="322" t="s">
        <v>937</v>
      </c>
      <c r="AP767" s="322" t="s">
        <v>937</v>
      </c>
      <c r="AQ767" s="322" t="s">
        <v>937</v>
      </c>
      <c r="AR767" s="322" t="s">
        <v>937</v>
      </c>
      <c r="AS767" s="322" t="s">
        <v>937</v>
      </c>
      <c r="AT767" s="322" t="s">
        <v>937</v>
      </c>
      <c r="AU767" s="322" t="s">
        <v>8670</v>
      </c>
      <c r="AV767" s="322" t="s">
        <v>9447</v>
      </c>
      <c r="AW767" s="322" t="s">
        <v>8694</v>
      </c>
      <c r="AX767" s="44" t="s">
        <v>937</v>
      </c>
      <c r="AY767" s="44" t="s">
        <v>5999</v>
      </c>
      <c r="AZ767" s="269" t="s">
        <v>781</v>
      </c>
      <c r="BA767" s="351">
        <v>44855</v>
      </c>
      <c r="BB767" s="269" t="s">
        <v>903</v>
      </c>
      <c r="BC767" s="336"/>
      <c r="BD767" s="301"/>
      <c r="BE767" s="141"/>
      <c r="BF767" s="332"/>
      <c r="BG767" s="332"/>
      <c r="BH767" s="141" t="s">
        <v>956</v>
      </c>
      <c r="BI767" s="340"/>
      <c r="BJ767" s="356"/>
      <c r="BL767" s="499"/>
      <c r="BO767" s="253" t="s">
        <v>5563</v>
      </c>
      <c r="BP767" s="253" t="s">
        <v>5564</v>
      </c>
    </row>
    <row r="768" spans="1:16384" s="322" customFormat="1" ht="90" customHeight="1">
      <c r="A768" s="445" t="s">
        <v>5034</v>
      </c>
      <c r="B768" s="325" t="s">
        <v>4923</v>
      </c>
      <c r="C768" s="497">
        <v>44713</v>
      </c>
      <c r="D768" s="336" t="s">
        <v>4308</v>
      </c>
      <c r="E768" s="445" t="s">
        <v>1115</v>
      </c>
      <c r="F768" s="325" t="s">
        <v>5228</v>
      </c>
      <c r="G768" s="325" t="s">
        <v>4992</v>
      </c>
      <c r="H768" s="325" t="s">
        <v>4994</v>
      </c>
      <c r="I768" s="325" t="s">
        <v>4995</v>
      </c>
      <c r="J768" s="322" t="s">
        <v>4996</v>
      </c>
      <c r="K768" s="426">
        <v>4</v>
      </c>
      <c r="L768" s="838">
        <v>44835</v>
      </c>
      <c r="M768" s="838">
        <v>45260</v>
      </c>
      <c r="N768" s="275">
        <f t="shared" si="23"/>
        <v>9</v>
      </c>
      <c r="O768" s="498">
        <v>1</v>
      </c>
      <c r="P768" s="322" t="s">
        <v>1134</v>
      </c>
      <c r="Q768" s="322" t="s">
        <v>4997</v>
      </c>
      <c r="R768" s="458" t="s">
        <v>8765</v>
      </c>
      <c r="S768" s="387">
        <f t="shared" si="22"/>
        <v>368</v>
      </c>
      <c r="T768" s="322" t="s">
        <v>937</v>
      </c>
      <c r="U768" s="322" t="s">
        <v>937</v>
      </c>
      <c r="V768" s="322" t="s">
        <v>937</v>
      </c>
      <c r="W768" s="322" t="s">
        <v>937</v>
      </c>
      <c r="X768" s="322" t="s">
        <v>937</v>
      </c>
      <c r="Y768" s="322" t="s">
        <v>937</v>
      </c>
      <c r="Z768" s="322" t="s">
        <v>937</v>
      </c>
      <c r="AA768" s="322" t="s">
        <v>937</v>
      </c>
      <c r="AB768" s="322" t="s">
        <v>937</v>
      </c>
      <c r="AC768" s="322" t="s">
        <v>937</v>
      </c>
      <c r="AD768" s="322" t="s">
        <v>937</v>
      </c>
      <c r="AE768" s="322" t="s">
        <v>937</v>
      </c>
      <c r="AF768" s="322" t="s">
        <v>937</v>
      </c>
      <c r="AG768" s="322" t="s">
        <v>937</v>
      </c>
      <c r="AH768" s="322" t="s">
        <v>937</v>
      </c>
      <c r="AI768" s="322" t="s">
        <v>937</v>
      </c>
      <c r="AJ768" s="322" t="s">
        <v>937</v>
      </c>
      <c r="AK768" s="322" t="s">
        <v>937</v>
      </c>
      <c r="AL768" s="322" t="s">
        <v>937</v>
      </c>
      <c r="AM768" s="322" t="s">
        <v>937</v>
      </c>
      <c r="AN768" s="322" t="s">
        <v>937</v>
      </c>
      <c r="AO768" s="322" t="s">
        <v>937</v>
      </c>
      <c r="AP768" s="322" t="s">
        <v>937</v>
      </c>
      <c r="AQ768" s="322" t="s">
        <v>937</v>
      </c>
      <c r="AR768" s="322" t="s">
        <v>937</v>
      </c>
      <c r="AS768" s="322" t="s">
        <v>937</v>
      </c>
      <c r="AT768" s="322" t="s">
        <v>937</v>
      </c>
      <c r="AU768" s="322" t="s">
        <v>8670</v>
      </c>
      <c r="AV768" s="322" t="s">
        <v>5575</v>
      </c>
      <c r="AW768" s="322" t="s">
        <v>8695</v>
      </c>
      <c r="AX768" s="432" t="s">
        <v>8721</v>
      </c>
      <c r="AY768" s="44" t="s">
        <v>8764</v>
      </c>
      <c r="AZ768" s="269" t="s">
        <v>2588</v>
      </c>
      <c r="BA768" s="351">
        <v>44944</v>
      </c>
      <c r="BB768" s="269" t="s">
        <v>783</v>
      </c>
      <c r="BC768" s="336"/>
      <c r="BD768" s="301"/>
      <c r="BE768" s="141"/>
      <c r="BF768" s="332"/>
      <c r="BG768" s="332"/>
      <c r="BH768" s="141" t="s">
        <v>956</v>
      </c>
      <c r="BI768" s="340"/>
      <c r="BJ768" s="356"/>
      <c r="BL768" s="499"/>
      <c r="BO768" s="253" t="s">
        <v>5563</v>
      </c>
      <c r="BP768" s="253" t="s">
        <v>5564</v>
      </c>
    </row>
    <row r="769" spans="1:16384" s="322" customFormat="1" ht="90" hidden="1" customHeight="1">
      <c r="A769" s="445" t="s">
        <v>5035</v>
      </c>
      <c r="B769" s="325" t="s">
        <v>4923</v>
      </c>
      <c r="C769" s="497">
        <v>44713</v>
      </c>
      <c r="D769" s="336" t="s">
        <v>4308</v>
      </c>
      <c r="E769" s="445" t="s">
        <v>1115</v>
      </c>
      <c r="F769" s="176" t="s">
        <v>5228</v>
      </c>
      <c r="G769" s="325" t="s">
        <v>4992</v>
      </c>
      <c r="H769" s="325" t="s">
        <v>4998</v>
      </c>
      <c r="I769" s="325" t="s">
        <v>4999</v>
      </c>
      <c r="J769" s="322" t="s">
        <v>4970</v>
      </c>
      <c r="K769" s="426">
        <v>1</v>
      </c>
      <c r="L769" s="838">
        <v>44743</v>
      </c>
      <c r="M769" s="838">
        <v>44834</v>
      </c>
      <c r="N769" s="275">
        <f t="shared" si="23"/>
        <v>13</v>
      </c>
      <c r="O769" s="501">
        <v>1</v>
      </c>
      <c r="P769" s="322" t="s">
        <v>116</v>
      </c>
      <c r="R769" s="322" t="s">
        <v>8749</v>
      </c>
      <c r="S769" s="387">
        <f t="shared" si="22"/>
        <v>289</v>
      </c>
      <c r="T769" s="322" t="s">
        <v>937</v>
      </c>
      <c r="U769" s="322" t="s">
        <v>937</v>
      </c>
      <c r="V769" s="322" t="s">
        <v>937</v>
      </c>
      <c r="W769" s="322" t="s">
        <v>937</v>
      </c>
      <c r="X769" s="322" t="s">
        <v>937</v>
      </c>
      <c r="Y769" s="322" t="s">
        <v>937</v>
      </c>
      <c r="Z769" s="322" t="s">
        <v>937</v>
      </c>
      <c r="AA769" s="322" t="s">
        <v>937</v>
      </c>
      <c r="AB769" s="322" t="s">
        <v>937</v>
      </c>
      <c r="AC769" s="322" t="s">
        <v>937</v>
      </c>
      <c r="AD769" s="322" t="s">
        <v>937</v>
      </c>
      <c r="AE769" s="322" t="s">
        <v>937</v>
      </c>
      <c r="AF769" s="322" t="s">
        <v>937</v>
      </c>
      <c r="AG769" s="322" t="s">
        <v>937</v>
      </c>
      <c r="AH769" s="322" t="s">
        <v>937</v>
      </c>
      <c r="AI769" s="322" t="s">
        <v>937</v>
      </c>
      <c r="AJ769" s="322" t="s">
        <v>937</v>
      </c>
      <c r="AK769" s="322" t="s">
        <v>937</v>
      </c>
      <c r="AL769" s="322" t="s">
        <v>937</v>
      </c>
      <c r="AM769" s="322" t="s">
        <v>937</v>
      </c>
      <c r="AN769" s="322" t="s">
        <v>937</v>
      </c>
      <c r="AO769" s="322" t="s">
        <v>937</v>
      </c>
      <c r="AP769" s="322" t="s">
        <v>937</v>
      </c>
      <c r="AQ769" s="322" t="s">
        <v>937</v>
      </c>
      <c r="AR769" s="322" t="s">
        <v>937</v>
      </c>
      <c r="AS769" s="322" t="s">
        <v>937</v>
      </c>
      <c r="AT769" s="322" t="s">
        <v>937</v>
      </c>
      <c r="AU769" s="322" t="s">
        <v>8668</v>
      </c>
      <c r="AV769" s="322" t="s">
        <v>5576</v>
      </c>
      <c r="AW769" s="322" t="s">
        <v>8696</v>
      </c>
      <c r="AX769" s="44" t="s">
        <v>937</v>
      </c>
      <c r="AY769" s="44" t="s">
        <v>5999</v>
      </c>
      <c r="AZ769" s="269" t="s">
        <v>902</v>
      </c>
      <c r="BA769" s="351">
        <v>44848</v>
      </c>
      <c r="BB769" s="269" t="s">
        <v>903</v>
      </c>
      <c r="BC769" s="336"/>
      <c r="BD769" s="301"/>
      <c r="BE769" s="141"/>
      <c r="BF769" s="332"/>
      <c r="BG769" s="332"/>
      <c r="BH769" s="141" t="s">
        <v>956</v>
      </c>
      <c r="BI769" s="340"/>
      <c r="BJ769" s="356"/>
      <c r="BL769" s="499"/>
      <c r="BO769" s="253" t="s">
        <v>5563</v>
      </c>
      <c r="BP769" s="253" t="s">
        <v>5564</v>
      </c>
    </row>
    <row r="770" spans="1:16384" s="322" customFormat="1" ht="90" customHeight="1">
      <c r="A770" s="445" t="s">
        <v>5036</v>
      </c>
      <c r="B770" s="325" t="s">
        <v>4923</v>
      </c>
      <c r="C770" s="497">
        <v>44713</v>
      </c>
      <c r="D770" s="423" t="s">
        <v>4307</v>
      </c>
      <c r="E770" s="445" t="s">
        <v>1029</v>
      </c>
      <c r="F770" s="176" t="s">
        <v>5229</v>
      </c>
      <c r="G770" s="325" t="s">
        <v>4947</v>
      </c>
      <c r="H770" s="325" t="s">
        <v>5000</v>
      </c>
      <c r="I770" s="325" t="s">
        <v>4962</v>
      </c>
      <c r="J770" s="322" t="s">
        <v>4963</v>
      </c>
      <c r="K770" s="426">
        <v>1</v>
      </c>
      <c r="L770" s="838">
        <v>44743</v>
      </c>
      <c r="M770" s="838">
        <v>44925</v>
      </c>
      <c r="N770" s="275">
        <f t="shared" si="23"/>
        <v>26</v>
      </c>
      <c r="O770" s="501">
        <v>1</v>
      </c>
      <c r="P770" s="322" t="s">
        <v>1134</v>
      </c>
      <c r="Q770" s="322" t="s">
        <v>60</v>
      </c>
      <c r="R770" s="322" t="s">
        <v>8733</v>
      </c>
      <c r="S770" s="387">
        <f t="shared" si="22"/>
        <v>274</v>
      </c>
      <c r="T770" s="322" t="s">
        <v>937</v>
      </c>
      <c r="U770" s="322" t="s">
        <v>937</v>
      </c>
      <c r="V770" s="322" t="s">
        <v>937</v>
      </c>
      <c r="W770" s="322" t="s">
        <v>937</v>
      </c>
      <c r="X770" s="322" t="s">
        <v>937</v>
      </c>
      <c r="Y770" s="322" t="s">
        <v>937</v>
      </c>
      <c r="Z770" s="322" t="s">
        <v>937</v>
      </c>
      <c r="AA770" s="322" t="s">
        <v>937</v>
      </c>
      <c r="AB770" s="322" t="s">
        <v>937</v>
      </c>
      <c r="AC770" s="322" t="s">
        <v>937</v>
      </c>
      <c r="AD770" s="322" t="s">
        <v>937</v>
      </c>
      <c r="AE770" s="322" t="s">
        <v>937</v>
      </c>
      <c r="AF770" s="322" t="s">
        <v>937</v>
      </c>
      <c r="AG770" s="322" t="s">
        <v>937</v>
      </c>
      <c r="AH770" s="322" t="s">
        <v>937</v>
      </c>
      <c r="AI770" s="322" t="s">
        <v>937</v>
      </c>
      <c r="AJ770" s="322" t="s">
        <v>937</v>
      </c>
      <c r="AK770" s="322" t="s">
        <v>937</v>
      </c>
      <c r="AL770" s="322" t="s">
        <v>937</v>
      </c>
      <c r="AM770" s="322" t="s">
        <v>937</v>
      </c>
      <c r="AN770" s="322" t="s">
        <v>937</v>
      </c>
      <c r="AO770" s="322" t="s">
        <v>937</v>
      </c>
      <c r="AP770" s="322" t="s">
        <v>937</v>
      </c>
      <c r="AQ770" s="322" t="s">
        <v>937</v>
      </c>
      <c r="AR770" s="322" t="s">
        <v>937</v>
      </c>
      <c r="AS770" s="322" t="s">
        <v>937</v>
      </c>
      <c r="AT770" s="322" t="s">
        <v>937</v>
      </c>
      <c r="AU770" s="322" t="s">
        <v>8670</v>
      </c>
      <c r="AV770" s="322" t="s">
        <v>5572</v>
      </c>
      <c r="AW770" s="322" t="s">
        <v>8684</v>
      </c>
      <c r="AX770" s="432" t="s">
        <v>9436</v>
      </c>
      <c r="AY770" s="322" t="s">
        <v>8743</v>
      </c>
      <c r="AZ770" s="269" t="s">
        <v>781</v>
      </c>
      <c r="BA770" s="351">
        <v>44944</v>
      </c>
      <c r="BB770" s="269" t="s">
        <v>903</v>
      </c>
      <c r="BC770" s="336"/>
      <c r="BD770" s="301"/>
      <c r="BE770" s="141"/>
      <c r="BF770" s="332"/>
      <c r="BG770" s="332"/>
      <c r="BH770" s="141" t="s">
        <v>956</v>
      </c>
      <c r="BI770" s="340"/>
      <c r="BJ770" s="356"/>
      <c r="BL770" s="499"/>
      <c r="BO770" s="253" t="s">
        <v>5565</v>
      </c>
      <c r="BP770" s="253" t="s">
        <v>5566</v>
      </c>
      <c r="BQ770" s="253" t="s">
        <v>9448</v>
      </c>
    </row>
    <row r="771" spans="1:16384" s="322" customFormat="1" ht="90" customHeight="1">
      <c r="A771" s="445" t="s">
        <v>5037</v>
      </c>
      <c r="B771" s="325" t="s">
        <v>4923</v>
      </c>
      <c r="C771" s="497">
        <v>44713</v>
      </c>
      <c r="D771" s="423" t="s">
        <v>4307</v>
      </c>
      <c r="E771" s="445" t="s">
        <v>1029</v>
      </c>
      <c r="F771" s="325" t="s">
        <v>5229</v>
      </c>
      <c r="G771" s="325" t="s">
        <v>4947</v>
      </c>
      <c r="H771" s="325" t="s">
        <v>5000</v>
      </c>
      <c r="I771" s="325" t="s">
        <v>5001</v>
      </c>
      <c r="J771" s="322" t="s">
        <v>1254</v>
      </c>
      <c r="K771" s="426">
        <v>2</v>
      </c>
      <c r="L771" s="838">
        <v>44743</v>
      </c>
      <c r="M771" s="838">
        <v>44925</v>
      </c>
      <c r="N771" s="275">
        <f t="shared" si="23"/>
        <v>26</v>
      </c>
      <c r="O771" s="501">
        <v>2</v>
      </c>
      <c r="P771" s="322" t="s">
        <v>1134</v>
      </c>
      <c r="Q771" s="322" t="s">
        <v>60</v>
      </c>
      <c r="R771" s="322" t="s">
        <v>8727</v>
      </c>
      <c r="S771" s="387">
        <f t="shared" si="22"/>
        <v>206</v>
      </c>
      <c r="T771" s="322" t="s">
        <v>937</v>
      </c>
      <c r="U771" s="322" t="s">
        <v>937</v>
      </c>
      <c r="V771" s="322" t="s">
        <v>937</v>
      </c>
      <c r="W771" s="322" t="s">
        <v>937</v>
      </c>
      <c r="X771" s="322" t="s">
        <v>937</v>
      </c>
      <c r="Y771" s="322" t="s">
        <v>937</v>
      </c>
      <c r="Z771" s="322" t="s">
        <v>937</v>
      </c>
      <c r="AA771" s="322" t="s">
        <v>937</v>
      </c>
      <c r="AB771" s="322" t="s">
        <v>937</v>
      </c>
      <c r="AC771" s="322" t="s">
        <v>937</v>
      </c>
      <c r="AD771" s="322" t="s">
        <v>937</v>
      </c>
      <c r="AE771" s="322" t="s">
        <v>937</v>
      </c>
      <c r="AF771" s="322" t="s">
        <v>937</v>
      </c>
      <c r="AG771" s="322" t="s">
        <v>937</v>
      </c>
      <c r="AH771" s="322" t="s">
        <v>937</v>
      </c>
      <c r="AI771" s="322" t="s">
        <v>937</v>
      </c>
      <c r="AJ771" s="322" t="s">
        <v>937</v>
      </c>
      <c r="AK771" s="322" t="s">
        <v>937</v>
      </c>
      <c r="AL771" s="322" t="s">
        <v>937</v>
      </c>
      <c r="AM771" s="322" t="s">
        <v>937</v>
      </c>
      <c r="AN771" s="322" t="s">
        <v>937</v>
      </c>
      <c r="AO771" s="322" t="s">
        <v>937</v>
      </c>
      <c r="AP771" s="322" t="s">
        <v>937</v>
      </c>
      <c r="AQ771" s="322" t="s">
        <v>937</v>
      </c>
      <c r="AR771" s="322" t="s">
        <v>937</v>
      </c>
      <c r="AS771" s="322" t="s">
        <v>937</v>
      </c>
      <c r="AT771" s="322" t="s">
        <v>937</v>
      </c>
      <c r="AU771" s="322" t="s">
        <v>8670</v>
      </c>
      <c r="AV771" s="322" t="s">
        <v>5570</v>
      </c>
      <c r="AW771" s="322" t="s">
        <v>8671</v>
      </c>
      <c r="AX771" s="322" t="s">
        <v>9449</v>
      </c>
      <c r="AY771" s="322" t="s">
        <v>8741</v>
      </c>
      <c r="AZ771" s="269" t="s">
        <v>781</v>
      </c>
      <c r="BA771" s="351">
        <v>44943</v>
      </c>
      <c r="BB771" s="269" t="s">
        <v>903</v>
      </c>
      <c r="BC771" s="336"/>
      <c r="BD771" s="301"/>
      <c r="BE771" s="141"/>
      <c r="BF771" s="332"/>
      <c r="BG771" s="332"/>
      <c r="BH771" s="141" t="s">
        <v>956</v>
      </c>
      <c r="BI771" s="340"/>
      <c r="BJ771" s="356"/>
      <c r="BL771" s="499"/>
      <c r="BO771" s="253" t="s">
        <v>5565</v>
      </c>
      <c r="BP771" s="253" t="s">
        <v>5566</v>
      </c>
      <c r="BQ771" s="253" t="s">
        <v>9448</v>
      </c>
    </row>
    <row r="772" spans="1:16384" s="322" customFormat="1" ht="90" customHeight="1">
      <c r="A772" s="445" t="s">
        <v>5038</v>
      </c>
      <c r="B772" s="325" t="s">
        <v>4923</v>
      </c>
      <c r="C772" s="497">
        <v>44713</v>
      </c>
      <c r="D772" s="423" t="s">
        <v>4307</v>
      </c>
      <c r="E772" s="445" t="s">
        <v>1029</v>
      </c>
      <c r="F772" s="325" t="s">
        <v>5229</v>
      </c>
      <c r="G772" s="325" t="s">
        <v>4947</v>
      </c>
      <c r="H772" s="325" t="s">
        <v>5000</v>
      </c>
      <c r="I772" s="325" t="s">
        <v>4939</v>
      </c>
      <c r="J772" s="322" t="s">
        <v>4940</v>
      </c>
      <c r="K772" s="426">
        <v>1</v>
      </c>
      <c r="L772" s="838">
        <v>44928</v>
      </c>
      <c r="M772" s="838">
        <v>44985</v>
      </c>
      <c r="N772" s="275">
        <f t="shared" si="23"/>
        <v>9</v>
      </c>
      <c r="O772" s="498">
        <v>0</v>
      </c>
      <c r="P772" s="322" t="s">
        <v>1134</v>
      </c>
      <c r="Q772" s="322" t="s">
        <v>60</v>
      </c>
      <c r="R772" s="322" t="s">
        <v>8746</v>
      </c>
      <c r="S772" s="387">
        <f t="shared" si="22"/>
        <v>134</v>
      </c>
      <c r="T772" s="322" t="s">
        <v>937</v>
      </c>
      <c r="U772" s="322" t="s">
        <v>937</v>
      </c>
      <c r="V772" s="322" t="s">
        <v>937</v>
      </c>
      <c r="W772" s="322" t="s">
        <v>937</v>
      </c>
      <c r="X772" s="322" t="s">
        <v>937</v>
      </c>
      <c r="Y772" s="322" t="s">
        <v>937</v>
      </c>
      <c r="Z772" s="322" t="s">
        <v>937</v>
      </c>
      <c r="AA772" s="322" t="s">
        <v>937</v>
      </c>
      <c r="AB772" s="322" t="s">
        <v>937</v>
      </c>
      <c r="AC772" s="322" t="s">
        <v>937</v>
      </c>
      <c r="AD772" s="322" t="s">
        <v>937</v>
      </c>
      <c r="AE772" s="322" t="s">
        <v>937</v>
      </c>
      <c r="AF772" s="322" t="s">
        <v>937</v>
      </c>
      <c r="AG772" s="322" t="s">
        <v>937</v>
      </c>
      <c r="AH772" s="322" t="s">
        <v>937</v>
      </c>
      <c r="AI772" s="322" t="s">
        <v>937</v>
      </c>
      <c r="AJ772" s="322" t="s">
        <v>937</v>
      </c>
      <c r="AK772" s="322" t="s">
        <v>937</v>
      </c>
      <c r="AL772" s="322" t="s">
        <v>937</v>
      </c>
      <c r="AM772" s="322" t="s">
        <v>937</v>
      </c>
      <c r="AN772" s="322" t="s">
        <v>937</v>
      </c>
      <c r="AO772" s="322" t="s">
        <v>937</v>
      </c>
      <c r="AP772" s="322" t="s">
        <v>937</v>
      </c>
      <c r="AQ772" s="322" t="s">
        <v>937</v>
      </c>
      <c r="AR772" s="322" t="s">
        <v>937</v>
      </c>
      <c r="AS772" s="322" t="s">
        <v>937</v>
      </c>
      <c r="AT772" s="322" t="s">
        <v>937</v>
      </c>
      <c r="AU772" s="322" t="s">
        <v>8670</v>
      </c>
      <c r="AV772" s="322" t="s">
        <v>5571</v>
      </c>
      <c r="AW772" s="322" t="s">
        <v>8672</v>
      </c>
      <c r="AX772" s="322" t="s">
        <v>8716</v>
      </c>
      <c r="AY772" s="322" t="s">
        <v>8739</v>
      </c>
      <c r="AZ772" s="269" t="s">
        <v>2588</v>
      </c>
      <c r="BA772" s="351">
        <v>44944</v>
      </c>
      <c r="BB772" s="269" t="s">
        <v>783</v>
      </c>
      <c r="BC772" s="336"/>
      <c r="BD772" s="301"/>
      <c r="BE772" s="141"/>
      <c r="BF772" s="332"/>
      <c r="BG772" s="332"/>
      <c r="BH772" s="141" t="s">
        <v>956</v>
      </c>
      <c r="BI772" s="340"/>
      <c r="BJ772" s="356"/>
      <c r="BL772" s="499"/>
      <c r="BO772" s="253" t="s">
        <v>5565</v>
      </c>
      <c r="BP772" s="253" t="s">
        <v>5566</v>
      </c>
      <c r="BQ772" s="253" t="s">
        <v>9448</v>
      </c>
    </row>
    <row r="773" spans="1:16384" s="322" customFormat="1" ht="90" customHeight="1">
      <c r="A773" s="445" t="s">
        <v>5039</v>
      </c>
      <c r="B773" s="325" t="s">
        <v>4923</v>
      </c>
      <c r="C773" s="497">
        <v>44713</v>
      </c>
      <c r="D773" s="423" t="s">
        <v>4307</v>
      </c>
      <c r="E773" s="445" t="s">
        <v>1029</v>
      </c>
      <c r="F773" s="325" t="s">
        <v>8697</v>
      </c>
      <c r="G773" s="325" t="s">
        <v>4947</v>
      </c>
      <c r="H773" s="325" t="s">
        <v>4949</v>
      </c>
      <c r="I773" s="325" t="s">
        <v>4949</v>
      </c>
      <c r="J773" s="322" t="s">
        <v>4950</v>
      </c>
      <c r="K773" s="426">
        <v>4</v>
      </c>
      <c r="L773" s="838">
        <v>44743</v>
      </c>
      <c r="M773" s="838">
        <v>45138</v>
      </c>
      <c r="N773" s="275">
        <f t="shared" si="23"/>
        <v>5</v>
      </c>
      <c r="O773" s="498">
        <v>0</v>
      </c>
      <c r="P773" s="322" t="s">
        <v>48</v>
      </c>
      <c r="R773" s="322" t="s">
        <v>8825</v>
      </c>
      <c r="S773" s="387">
        <f t="shared" si="22"/>
        <v>386</v>
      </c>
      <c r="AR773" s="322" t="s">
        <v>937</v>
      </c>
      <c r="AS773" s="322" t="s">
        <v>937</v>
      </c>
      <c r="AT773" s="322" t="s">
        <v>937</v>
      </c>
      <c r="AU773" s="322" t="s">
        <v>8675</v>
      </c>
      <c r="AV773" s="322" t="s">
        <v>9429</v>
      </c>
      <c r="AW773" s="322" t="s">
        <v>8678</v>
      </c>
      <c r="AX773" s="325" t="s">
        <v>9450</v>
      </c>
      <c r="AY773" s="322" t="s">
        <v>8742</v>
      </c>
      <c r="AZ773" s="269" t="s">
        <v>2588</v>
      </c>
      <c r="BA773" s="336">
        <v>44936</v>
      </c>
      <c r="BB773" s="269" t="s">
        <v>783</v>
      </c>
      <c r="BC773" s="336"/>
      <c r="BD773" s="301"/>
      <c r="BE773" s="141"/>
      <c r="BF773" s="332"/>
      <c r="BG773" s="332"/>
      <c r="BH773" s="141" t="s">
        <v>956</v>
      </c>
      <c r="BI773" s="340"/>
      <c r="BJ773" s="356"/>
      <c r="BL773" s="499"/>
      <c r="BO773" s="253" t="s">
        <v>5565</v>
      </c>
      <c r="BP773" s="253" t="s">
        <v>5566</v>
      </c>
      <c r="BQ773" s="253" t="s">
        <v>9448</v>
      </c>
    </row>
    <row r="774" spans="1:16384" s="322" customFormat="1" ht="90" customHeight="1">
      <c r="A774" s="445" t="s">
        <v>5040</v>
      </c>
      <c r="B774" s="325" t="s">
        <v>4923</v>
      </c>
      <c r="C774" s="497">
        <v>44713</v>
      </c>
      <c r="D774" s="423" t="s">
        <v>4307</v>
      </c>
      <c r="E774" s="445" t="s">
        <v>1029</v>
      </c>
      <c r="F774" s="176" t="s">
        <v>8816</v>
      </c>
      <c r="G774" s="325" t="s">
        <v>4947</v>
      </c>
      <c r="H774" s="325" t="s">
        <v>4954</v>
      </c>
      <c r="I774" s="325" t="s">
        <v>4952</v>
      </c>
      <c r="J774" s="322" t="s">
        <v>4953</v>
      </c>
      <c r="K774" s="426">
        <v>2</v>
      </c>
      <c r="L774" s="838">
        <v>44835</v>
      </c>
      <c r="M774" s="838">
        <v>45107</v>
      </c>
      <c r="N774" s="275">
        <f t="shared" ref="N774:N780" si="27">+WEEKNUM(M774-L774)</f>
        <v>39</v>
      </c>
      <c r="O774" s="498">
        <v>1</v>
      </c>
      <c r="P774" s="322" t="s">
        <v>758</v>
      </c>
      <c r="Q774" s="322" t="s">
        <v>116</v>
      </c>
      <c r="R774" s="322" t="s">
        <v>9512</v>
      </c>
      <c r="S774" s="387">
        <f t="shared" ref="S774:S780" si="28">LEN(R774)</f>
        <v>282</v>
      </c>
      <c r="AR774" s="322" t="s">
        <v>937</v>
      </c>
      <c r="AS774" s="322" t="s">
        <v>937</v>
      </c>
      <c r="AT774" s="322" t="s">
        <v>937</v>
      </c>
      <c r="AU774" s="322" t="s">
        <v>8675</v>
      </c>
      <c r="AV774" s="322" t="s">
        <v>9431</v>
      </c>
      <c r="AW774" s="322" t="s">
        <v>8679</v>
      </c>
      <c r="AX774" s="325" t="s">
        <v>6453</v>
      </c>
      <c r="AY774" s="322" t="s">
        <v>9511</v>
      </c>
      <c r="AZ774" s="269" t="s">
        <v>2588</v>
      </c>
      <c r="BA774" s="336">
        <v>44952</v>
      </c>
      <c r="BB774" s="269" t="s">
        <v>783</v>
      </c>
      <c r="BC774" s="336"/>
      <c r="BD774" s="301"/>
      <c r="BE774" s="141"/>
      <c r="BF774" s="332"/>
      <c r="BG774" s="332"/>
      <c r="BH774" s="141" t="s">
        <v>956</v>
      </c>
      <c r="BI774" s="340"/>
      <c r="BJ774" s="356"/>
      <c r="BL774" s="499"/>
      <c r="BO774" s="253" t="s">
        <v>5565</v>
      </c>
      <c r="BP774" s="253" t="s">
        <v>5566</v>
      </c>
      <c r="BQ774" s="253" t="s">
        <v>9448</v>
      </c>
    </row>
    <row r="775" spans="1:16384" s="322" customFormat="1" ht="90" customHeight="1">
      <c r="A775" s="309" t="s">
        <v>5041</v>
      </c>
      <c r="B775" s="253" t="s">
        <v>4923</v>
      </c>
      <c r="C775" s="336">
        <v>44713</v>
      </c>
      <c r="D775" s="336" t="s">
        <v>4307</v>
      </c>
      <c r="E775" s="309" t="s">
        <v>1029</v>
      </c>
      <c r="F775" s="253" t="s">
        <v>5229</v>
      </c>
      <c r="G775" s="253" t="s">
        <v>4947</v>
      </c>
      <c r="H775" s="253" t="s">
        <v>4954</v>
      </c>
      <c r="I775" s="253" t="s">
        <v>5002</v>
      </c>
      <c r="J775" s="271" t="s">
        <v>5003</v>
      </c>
      <c r="K775" s="269">
        <v>4</v>
      </c>
      <c r="L775" s="831">
        <v>44986</v>
      </c>
      <c r="M775" s="836">
        <v>45291</v>
      </c>
      <c r="N775" s="275">
        <f t="shared" si="27"/>
        <v>44</v>
      </c>
      <c r="O775" s="446">
        <v>0</v>
      </c>
      <c r="P775" s="271" t="s">
        <v>112</v>
      </c>
      <c r="Q775" s="294" t="s">
        <v>4957</v>
      </c>
      <c r="R775" s="273" t="s">
        <v>8681</v>
      </c>
      <c r="S775" s="387">
        <f t="shared" si="28"/>
        <v>127</v>
      </c>
      <c r="T775" s="297" t="s">
        <v>937</v>
      </c>
      <c r="U775" s="297" t="s">
        <v>937</v>
      </c>
      <c r="V775" s="297" t="s">
        <v>937</v>
      </c>
      <c r="W775" s="297" t="s">
        <v>937</v>
      </c>
      <c r="X775" s="297" t="s">
        <v>937</v>
      </c>
      <c r="Y775" s="297" t="s">
        <v>937</v>
      </c>
      <c r="Z775" s="297" t="s">
        <v>937</v>
      </c>
      <c r="AA775" s="297" t="s">
        <v>937</v>
      </c>
      <c r="AB775" s="297" t="s">
        <v>937</v>
      </c>
      <c r="AC775" s="297" t="s">
        <v>937</v>
      </c>
      <c r="AD775" s="297" t="s">
        <v>937</v>
      </c>
      <c r="AE775" s="297" t="s">
        <v>937</v>
      </c>
      <c r="AF775" s="297" t="s">
        <v>937</v>
      </c>
      <c r="AG775" s="297" t="s">
        <v>937</v>
      </c>
      <c r="AH775" s="297" t="s">
        <v>937</v>
      </c>
      <c r="AI775" s="297" t="s">
        <v>937</v>
      </c>
      <c r="AJ775" s="297" t="s">
        <v>937</v>
      </c>
      <c r="AK775" s="297" t="s">
        <v>937</v>
      </c>
      <c r="AL775" s="297" t="s">
        <v>1153</v>
      </c>
      <c r="AM775" s="297" t="s">
        <v>1153</v>
      </c>
      <c r="AN775" s="297" t="s">
        <v>1153</v>
      </c>
      <c r="AO775" s="297" t="s">
        <v>1153</v>
      </c>
      <c r="AP775" s="297" t="s">
        <v>1153</v>
      </c>
      <c r="AQ775" s="297" t="s">
        <v>1153</v>
      </c>
      <c r="AR775" s="297" t="s">
        <v>937</v>
      </c>
      <c r="AS775" s="297" t="s">
        <v>937</v>
      </c>
      <c r="AT775" s="297" t="s">
        <v>937</v>
      </c>
      <c r="AU775" s="280" t="s">
        <v>8680</v>
      </c>
      <c r="AV775" s="280" t="s">
        <v>5605</v>
      </c>
      <c r="AW775" s="280" t="s">
        <v>8681</v>
      </c>
      <c r="AX775" s="141" t="s">
        <v>9432</v>
      </c>
      <c r="AY775" s="273" t="s">
        <v>8681</v>
      </c>
      <c r="AZ775" s="269" t="s">
        <v>2588</v>
      </c>
      <c r="BA775" s="336">
        <v>44949</v>
      </c>
      <c r="BB775" s="340" t="s">
        <v>783</v>
      </c>
      <c r="BC775" s="297"/>
      <c r="BD775" s="297"/>
      <c r="BE775" s="297"/>
      <c r="BF775" s="297"/>
      <c r="BG775" s="297"/>
      <c r="BH775" s="297" t="s">
        <v>956</v>
      </c>
      <c r="BI775" s="340"/>
      <c r="BJ775" s="340"/>
      <c r="BK775" s="298"/>
      <c r="BL775" s="298"/>
      <c r="BM775" s="298"/>
      <c r="BN775" s="298"/>
      <c r="BO775" s="480" t="s">
        <v>5565</v>
      </c>
      <c r="BP775" s="480" t="s">
        <v>5566</v>
      </c>
      <c r="BQ775" s="480" t="s">
        <v>9448</v>
      </c>
      <c r="BR775" s="480"/>
      <c r="BS775" s="298"/>
      <c r="BT775" s="298"/>
      <c r="BU775" s="298"/>
      <c r="BV775" s="298"/>
      <c r="BW775" s="298"/>
      <c r="BX775" s="298"/>
      <c r="BY775" s="298"/>
      <c r="BZ775" s="298"/>
      <c r="CA775" s="298"/>
      <c r="CB775" s="298"/>
      <c r="CC775" s="298"/>
      <c r="CD775" s="298"/>
      <c r="CE775" s="298"/>
      <c r="CF775" s="298"/>
      <c r="CG775" s="298"/>
      <c r="CH775" s="298"/>
      <c r="CI775" s="298"/>
      <c r="CJ775" s="298"/>
      <c r="CK775" s="298"/>
      <c r="CL775" s="298"/>
      <c r="CM775" s="298"/>
      <c r="CN775" s="298"/>
      <c r="CO775" s="298"/>
      <c r="CP775" s="298"/>
      <c r="CQ775" s="298"/>
      <c r="CR775" s="298"/>
      <c r="CS775" s="298"/>
      <c r="CT775" s="298"/>
      <c r="CU775" s="298"/>
      <c r="CV775" s="298"/>
      <c r="CW775" s="298"/>
      <c r="CX775" s="298"/>
      <c r="CY775" s="298"/>
      <c r="CZ775" s="298"/>
      <c r="DA775" s="298"/>
      <c r="DB775" s="298"/>
      <c r="DC775" s="298"/>
      <c r="DD775" s="298"/>
      <c r="DE775" s="298"/>
      <c r="DF775" s="298"/>
      <c r="DG775" s="298"/>
      <c r="DH775" s="298"/>
      <c r="DI775" s="298"/>
      <c r="DJ775" s="298"/>
      <c r="DK775" s="298"/>
      <c r="DL775" s="298"/>
      <c r="DM775" s="298"/>
      <c r="DN775" s="298"/>
      <c r="DO775" s="298"/>
      <c r="DP775" s="298"/>
      <c r="DQ775" s="298"/>
      <c r="DR775" s="298"/>
      <c r="DS775" s="298"/>
      <c r="DT775" s="298"/>
      <c r="DU775" s="298"/>
      <c r="DV775" s="298"/>
      <c r="DW775" s="298"/>
      <c r="DX775" s="298"/>
      <c r="DY775" s="298"/>
      <c r="DZ775" s="298"/>
      <c r="EA775" s="298"/>
      <c r="EB775" s="298"/>
      <c r="EC775" s="298"/>
      <c r="ED775" s="298"/>
      <c r="EE775" s="298"/>
      <c r="EF775" s="298"/>
      <c r="EG775" s="298"/>
      <c r="EH775" s="298"/>
      <c r="EI775" s="298"/>
      <c r="EJ775" s="298"/>
      <c r="EK775" s="298"/>
      <c r="EL775" s="298"/>
      <c r="EM775" s="298"/>
      <c r="EN775" s="298"/>
      <c r="EO775" s="298"/>
      <c r="EP775" s="298"/>
      <c r="EQ775" s="298"/>
      <c r="ER775" s="298"/>
      <c r="ES775" s="298"/>
      <c r="ET775" s="298"/>
      <c r="EU775" s="298"/>
      <c r="EV775" s="298"/>
      <c r="EW775" s="298"/>
      <c r="EX775" s="298"/>
      <c r="EY775" s="298"/>
      <c r="EZ775" s="298"/>
      <c r="FA775" s="298"/>
      <c r="FB775" s="298"/>
      <c r="FC775" s="298"/>
      <c r="FD775" s="298"/>
      <c r="FE775" s="298"/>
      <c r="FF775" s="298"/>
      <c r="FG775" s="298"/>
      <c r="FH775" s="298"/>
      <c r="FI775" s="298"/>
      <c r="FJ775" s="298"/>
      <c r="FK775" s="298"/>
      <c r="FL775" s="298"/>
      <c r="FM775" s="298"/>
      <c r="FN775" s="298"/>
      <c r="FO775" s="298"/>
      <c r="FP775" s="298"/>
      <c r="FQ775" s="298"/>
      <c r="FR775" s="298"/>
      <c r="FS775" s="298"/>
      <c r="FT775" s="298"/>
      <c r="FU775" s="298"/>
      <c r="FV775" s="298"/>
      <c r="FW775" s="298"/>
      <c r="FX775" s="298"/>
      <c r="FY775" s="298"/>
      <c r="FZ775" s="298"/>
      <c r="GA775" s="298"/>
      <c r="GB775" s="298"/>
      <c r="GC775" s="298"/>
      <c r="GD775" s="298"/>
      <c r="GE775" s="298"/>
      <c r="GF775" s="298"/>
      <c r="GG775" s="298"/>
      <c r="GH775" s="298"/>
      <c r="GI775" s="298"/>
      <c r="GJ775" s="298"/>
      <c r="GK775" s="298"/>
      <c r="GL775" s="298"/>
      <c r="GM775" s="298"/>
      <c r="GN775" s="298"/>
      <c r="GO775" s="298"/>
      <c r="GP775" s="298"/>
      <c r="GQ775" s="298"/>
      <c r="GR775" s="298"/>
      <c r="GS775" s="298"/>
      <c r="GT775" s="298"/>
      <c r="GU775" s="298"/>
      <c r="GV775" s="298"/>
      <c r="GW775" s="298"/>
      <c r="GX775" s="298"/>
      <c r="GY775" s="298"/>
      <c r="GZ775" s="298"/>
      <c r="HA775" s="298"/>
      <c r="HB775" s="298"/>
      <c r="HC775" s="298"/>
      <c r="HD775" s="298"/>
      <c r="HE775" s="298"/>
      <c r="HF775" s="298"/>
      <c r="HG775" s="298"/>
      <c r="HH775" s="298"/>
      <c r="HI775" s="298"/>
      <c r="HJ775" s="298"/>
      <c r="HK775" s="298"/>
      <c r="HL775" s="298"/>
      <c r="HM775" s="298"/>
      <c r="HN775" s="298"/>
      <c r="HO775" s="298"/>
      <c r="HP775" s="298"/>
      <c r="HQ775" s="298"/>
      <c r="HR775" s="298"/>
      <c r="HS775" s="298"/>
      <c r="HT775" s="298"/>
      <c r="HU775" s="298"/>
      <c r="HV775" s="298"/>
      <c r="HW775" s="298"/>
      <c r="HX775" s="298"/>
      <c r="HY775" s="298"/>
      <c r="HZ775" s="298"/>
      <c r="IA775" s="298"/>
      <c r="IB775" s="298"/>
      <c r="IC775" s="298"/>
      <c r="ID775" s="298"/>
      <c r="IE775" s="298"/>
      <c r="IF775" s="298"/>
      <c r="IG775" s="298"/>
      <c r="IH775" s="298"/>
      <c r="II775" s="298"/>
      <c r="IJ775" s="298"/>
      <c r="IK775" s="298"/>
      <c r="IL775" s="298"/>
      <c r="IM775" s="298"/>
      <c r="IN775" s="298"/>
      <c r="IO775" s="298"/>
      <c r="IP775" s="298"/>
      <c r="IQ775" s="298"/>
      <c r="IR775" s="298"/>
      <c r="IS775" s="298"/>
      <c r="IT775" s="298"/>
      <c r="IU775" s="298"/>
      <c r="IV775" s="298"/>
      <c r="IW775" s="298"/>
      <c r="IX775" s="298"/>
      <c r="IY775" s="298"/>
      <c r="IZ775" s="298"/>
      <c r="JA775" s="298"/>
      <c r="JB775" s="298"/>
      <c r="JC775" s="298"/>
      <c r="JD775" s="298"/>
      <c r="JE775" s="298"/>
      <c r="JF775" s="298"/>
      <c r="JG775" s="298"/>
      <c r="JH775" s="298"/>
      <c r="JI775" s="298"/>
      <c r="JJ775" s="298"/>
      <c r="JK775" s="298"/>
      <c r="JL775" s="298"/>
      <c r="JM775" s="298"/>
      <c r="JN775" s="298"/>
      <c r="JO775" s="298"/>
      <c r="JP775" s="298"/>
      <c r="JQ775" s="298"/>
      <c r="JR775" s="298"/>
      <c r="JS775" s="298"/>
      <c r="JT775" s="298"/>
      <c r="JU775" s="298"/>
      <c r="JV775" s="298"/>
      <c r="JW775" s="298"/>
      <c r="JX775" s="298"/>
      <c r="JY775" s="298"/>
      <c r="JZ775" s="298"/>
      <c r="KA775" s="298"/>
      <c r="KB775" s="298"/>
      <c r="KC775" s="298"/>
      <c r="KD775" s="298"/>
      <c r="KE775" s="298"/>
      <c r="KF775" s="298"/>
      <c r="KG775" s="298"/>
      <c r="KH775" s="298"/>
      <c r="KI775" s="298"/>
      <c r="KJ775" s="298"/>
      <c r="KK775" s="298"/>
      <c r="KL775" s="298"/>
      <c r="KM775" s="298"/>
      <c r="KN775" s="298"/>
      <c r="KO775" s="298"/>
      <c r="KP775" s="298"/>
      <c r="KQ775" s="298"/>
      <c r="KR775" s="298"/>
      <c r="KS775" s="298"/>
      <c r="KT775" s="298"/>
      <c r="KU775" s="298"/>
      <c r="KV775" s="298"/>
      <c r="KW775" s="298"/>
      <c r="KX775" s="298"/>
      <c r="KY775" s="298"/>
      <c r="KZ775" s="298"/>
      <c r="LA775" s="298"/>
      <c r="LB775" s="298"/>
      <c r="LC775" s="298"/>
      <c r="LD775" s="298"/>
      <c r="LE775" s="298"/>
      <c r="LF775" s="298"/>
      <c r="LG775" s="298"/>
      <c r="LH775" s="298"/>
      <c r="LI775" s="298"/>
      <c r="LJ775" s="298"/>
      <c r="LK775" s="298"/>
      <c r="LL775" s="298"/>
      <c r="LM775" s="298"/>
      <c r="LN775" s="298"/>
      <c r="LO775" s="298"/>
      <c r="LP775" s="298"/>
      <c r="LQ775" s="298"/>
      <c r="LR775" s="298"/>
      <c r="LS775" s="298"/>
      <c r="LT775" s="298"/>
      <c r="LU775" s="298"/>
      <c r="LV775" s="298"/>
      <c r="LW775" s="298"/>
      <c r="LX775" s="298"/>
      <c r="LY775" s="298"/>
      <c r="LZ775" s="298"/>
      <c r="MA775" s="298"/>
      <c r="MB775" s="298"/>
      <c r="MC775" s="298"/>
      <c r="MD775" s="298"/>
      <c r="ME775" s="298"/>
      <c r="MF775" s="298"/>
      <c r="MG775" s="298"/>
      <c r="MH775" s="298"/>
      <c r="MI775" s="298"/>
      <c r="MJ775" s="298"/>
      <c r="MK775" s="298"/>
      <c r="ML775" s="298"/>
      <c r="MM775" s="298"/>
      <c r="MN775" s="298"/>
      <c r="MO775" s="298"/>
      <c r="MP775" s="298"/>
      <c r="MQ775" s="298"/>
      <c r="MR775" s="298"/>
      <c r="MS775" s="298"/>
      <c r="MT775" s="298"/>
      <c r="MU775" s="298"/>
      <c r="MV775" s="298"/>
      <c r="MW775" s="298"/>
      <c r="MX775" s="298"/>
      <c r="MY775" s="298"/>
      <c r="MZ775" s="298"/>
      <c r="NA775" s="298"/>
      <c r="NB775" s="298"/>
      <c r="NC775" s="298"/>
      <c r="ND775" s="298"/>
      <c r="NE775" s="298"/>
      <c r="NF775" s="298"/>
      <c r="NG775" s="298"/>
      <c r="NH775" s="298"/>
      <c r="NI775" s="298"/>
      <c r="NJ775" s="298"/>
      <c r="NK775" s="298"/>
      <c r="NL775" s="298"/>
      <c r="NM775" s="298"/>
      <c r="NN775" s="298"/>
      <c r="NO775" s="298"/>
      <c r="NP775" s="298"/>
      <c r="NQ775" s="298"/>
      <c r="NR775" s="298"/>
      <c r="NS775" s="298"/>
      <c r="NT775" s="298"/>
      <c r="NU775" s="298"/>
      <c r="NV775" s="298"/>
      <c r="NW775" s="298"/>
      <c r="NX775" s="298"/>
      <c r="NY775" s="298"/>
      <c r="NZ775" s="298"/>
      <c r="OA775" s="298"/>
      <c r="OB775" s="298"/>
      <c r="OC775" s="298"/>
      <c r="OD775" s="298"/>
      <c r="OE775" s="298"/>
      <c r="OF775" s="298"/>
      <c r="OG775" s="298"/>
      <c r="OH775" s="298"/>
      <c r="OI775" s="298"/>
      <c r="OJ775" s="298"/>
      <c r="OK775" s="298"/>
      <c r="OL775" s="298"/>
      <c r="OM775" s="298"/>
      <c r="ON775" s="298"/>
      <c r="OO775" s="298"/>
      <c r="OP775" s="298"/>
      <c r="OQ775" s="298"/>
      <c r="OR775" s="298"/>
      <c r="OS775" s="298"/>
      <c r="OT775" s="298"/>
      <c r="OU775" s="298"/>
      <c r="OV775" s="298"/>
      <c r="OW775" s="298"/>
      <c r="OX775" s="298"/>
      <c r="OY775" s="298"/>
      <c r="OZ775" s="298"/>
      <c r="PA775" s="298"/>
      <c r="PB775" s="298"/>
      <c r="PC775" s="298"/>
      <c r="PD775" s="298"/>
      <c r="PE775" s="298"/>
      <c r="PF775" s="298"/>
      <c r="PG775" s="298"/>
      <c r="PH775" s="298"/>
      <c r="PI775" s="298"/>
      <c r="PJ775" s="298"/>
      <c r="PK775" s="298"/>
      <c r="PL775" s="298"/>
      <c r="PM775" s="298"/>
      <c r="PN775" s="298"/>
      <c r="PO775" s="298"/>
      <c r="PP775" s="298"/>
      <c r="PQ775" s="298"/>
      <c r="PR775" s="298"/>
      <c r="PS775" s="298"/>
      <c r="PT775" s="298"/>
      <c r="PU775" s="298"/>
      <c r="PV775" s="298"/>
      <c r="PW775" s="298"/>
      <c r="PX775" s="298"/>
      <c r="PY775" s="298"/>
      <c r="PZ775" s="298"/>
      <c r="QA775" s="298"/>
      <c r="QB775" s="298"/>
      <c r="QC775" s="298"/>
      <c r="QD775" s="298"/>
      <c r="QE775" s="298"/>
      <c r="QF775" s="298"/>
      <c r="QG775" s="298"/>
      <c r="QH775" s="298"/>
      <c r="QI775" s="298"/>
      <c r="QJ775" s="298"/>
      <c r="QK775" s="298"/>
      <c r="QL775" s="298"/>
      <c r="QM775" s="298"/>
      <c r="QN775" s="298"/>
      <c r="QO775" s="298"/>
      <c r="QP775" s="298"/>
      <c r="QQ775" s="298"/>
      <c r="QR775" s="298"/>
      <c r="QS775" s="298"/>
      <c r="QT775" s="298"/>
      <c r="QU775" s="298"/>
      <c r="QV775" s="298"/>
      <c r="QW775" s="298"/>
      <c r="QX775" s="298"/>
      <c r="QY775" s="298"/>
      <c r="QZ775" s="298"/>
      <c r="RA775" s="298"/>
      <c r="RB775" s="298"/>
      <c r="RC775" s="298"/>
      <c r="RD775" s="298"/>
      <c r="RE775" s="298"/>
      <c r="RF775" s="298"/>
      <c r="RG775" s="298"/>
      <c r="RH775" s="298"/>
      <c r="RI775" s="298"/>
      <c r="RJ775" s="298"/>
      <c r="RK775" s="298"/>
      <c r="RL775" s="298"/>
      <c r="RM775" s="298"/>
      <c r="RN775" s="298"/>
      <c r="RO775" s="298"/>
      <c r="RP775" s="298"/>
      <c r="RQ775" s="298"/>
      <c r="RR775" s="298"/>
      <c r="RS775" s="298"/>
      <c r="RT775" s="298"/>
      <c r="RU775" s="298"/>
      <c r="RV775" s="298"/>
      <c r="RW775" s="298"/>
      <c r="RX775" s="298"/>
      <c r="RY775" s="298"/>
      <c r="RZ775" s="298"/>
      <c r="SA775" s="298"/>
      <c r="SB775" s="298"/>
      <c r="SC775" s="298"/>
      <c r="SD775" s="298"/>
      <c r="SE775" s="298"/>
      <c r="SF775" s="298"/>
      <c r="SG775" s="298"/>
      <c r="SH775" s="298"/>
      <c r="SI775" s="298"/>
      <c r="SJ775" s="298"/>
      <c r="SK775" s="298"/>
      <c r="SL775" s="298"/>
      <c r="SM775" s="298"/>
      <c r="SN775" s="298"/>
      <c r="SO775" s="298"/>
      <c r="SP775" s="298"/>
      <c r="SQ775" s="298"/>
      <c r="SR775" s="298"/>
      <c r="SS775" s="298"/>
      <c r="ST775" s="298"/>
      <c r="SU775" s="298"/>
      <c r="SV775" s="298"/>
      <c r="SW775" s="298"/>
      <c r="SX775" s="298"/>
      <c r="SY775" s="298"/>
      <c r="SZ775" s="298"/>
      <c r="TA775" s="298"/>
      <c r="TB775" s="298"/>
      <c r="TC775" s="298"/>
      <c r="TD775" s="298"/>
      <c r="TE775" s="298"/>
      <c r="TF775" s="298"/>
      <c r="TG775" s="298"/>
      <c r="TH775" s="298"/>
      <c r="TI775" s="298"/>
      <c r="TJ775" s="298"/>
      <c r="TK775" s="298"/>
      <c r="TL775" s="298"/>
      <c r="TM775" s="298"/>
      <c r="TN775" s="298"/>
      <c r="TO775" s="298"/>
      <c r="TP775" s="298"/>
      <c r="TQ775" s="298"/>
      <c r="TR775" s="298"/>
      <c r="TS775" s="298"/>
      <c r="TT775" s="298"/>
      <c r="TU775" s="298"/>
      <c r="TV775" s="298"/>
      <c r="TW775" s="298"/>
      <c r="TX775" s="298"/>
      <c r="TY775" s="298"/>
      <c r="TZ775" s="298"/>
      <c r="UA775" s="298"/>
      <c r="UB775" s="298"/>
      <c r="UC775" s="298"/>
      <c r="UD775" s="298"/>
      <c r="UE775" s="298"/>
      <c r="UF775" s="298"/>
      <c r="UG775" s="298"/>
      <c r="UH775" s="298"/>
      <c r="UI775" s="298"/>
      <c r="UJ775" s="298"/>
      <c r="UK775" s="298"/>
      <c r="UL775" s="298"/>
      <c r="UM775" s="298"/>
      <c r="UN775" s="298"/>
      <c r="UO775" s="298"/>
      <c r="UP775" s="298"/>
      <c r="UQ775" s="298"/>
      <c r="UR775" s="298"/>
      <c r="US775" s="298"/>
      <c r="UT775" s="298"/>
      <c r="UU775" s="298"/>
      <c r="UV775" s="298"/>
      <c r="UW775" s="298"/>
      <c r="UX775" s="298"/>
      <c r="UY775" s="298"/>
      <c r="UZ775" s="298"/>
      <c r="VA775" s="298"/>
      <c r="VB775" s="298"/>
      <c r="VC775" s="298"/>
      <c r="VD775" s="298"/>
      <c r="VE775" s="298"/>
      <c r="VF775" s="298"/>
      <c r="VG775" s="298"/>
      <c r="VH775" s="298"/>
      <c r="VI775" s="298"/>
      <c r="VJ775" s="298"/>
      <c r="VK775" s="298"/>
      <c r="VL775" s="298"/>
      <c r="VM775" s="298"/>
      <c r="VN775" s="298"/>
      <c r="VO775" s="298"/>
      <c r="VP775" s="298"/>
      <c r="VQ775" s="298"/>
      <c r="VR775" s="298"/>
      <c r="VS775" s="298"/>
      <c r="VT775" s="298"/>
      <c r="VU775" s="298"/>
      <c r="VV775" s="298"/>
      <c r="VW775" s="298"/>
      <c r="VX775" s="298"/>
      <c r="VY775" s="298"/>
      <c r="VZ775" s="298"/>
      <c r="WA775" s="298"/>
      <c r="WB775" s="298"/>
      <c r="WC775" s="298"/>
      <c r="WD775" s="298"/>
      <c r="WE775" s="298"/>
      <c r="WF775" s="298"/>
      <c r="WG775" s="298"/>
      <c r="WH775" s="298"/>
      <c r="WI775" s="298"/>
      <c r="WJ775" s="298"/>
      <c r="WK775" s="298"/>
      <c r="WL775" s="298"/>
      <c r="WM775" s="298"/>
      <c r="WN775" s="298"/>
      <c r="WO775" s="298"/>
      <c r="WP775" s="298"/>
      <c r="WQ775" s="298"/>
      <c r="WR775" s="298"/>
      <c r="WS775" s="298"/>
      <c r="WT775" s="298"/>
      <c r="WU775" s="298"/>
      <c r="WV775" s="298"/>
      <c r="WW775" s="298"/>
      <c r="WX775" s="298"/>
      <c r="WY775" s="298"/>
      <c r="WZ775" s="298"/>
      <c r="XA775" s="298"/>
      <c r="XB775" s="298"/>
      <c r="XC775" s="298"/>
      <c r="XD775" s="298"/>
      <c r="XE775" s="298"/>
      <c r="XF775" s="298"/>
      <c r="XG775" s="298"/>
      <c r="XH775" s="298"/>
      <c r="XI775" s="298"/>
      <c r="XJ775" s="298"/>
      <c r="XK775" s="298"/>
      <c r="XL775" s="298"/>
      <c r="XM775" s="298"/>
      <c r="XN775" s="298"/>
      <c r="XO775" s="298"/>
      <c r="XP775" s="298"/>
      <c r="XQ775" s="298"/>
      <c r="XR775" s="298"/>
      <c r="XS775" s="298"/>
      <c r="XT775" s="298"/>
      <c r="XU775" s="298"/>
      <c r="XV775" s="298"/>
      <c r="XW775" s="298"/>
      <c r="XX775" s="298"/>
      <c r="XY775" s="298"/>
      <c r="XZ775" s="298"/>
      <c r="YA775" s="298"/>
      <c r="YB775" s="298"/>
      <c r="YC775" s="298"/>
      <c r="YD775" s="298"/>
      <c r="YE775" s="298"/>
      <c r="YF775" s="298"/>
      <c r="YG775" s="298"/>
      <c r="YH775" s="298"/>
      <c r="YI775" s="298"/>
      <c r="YJ775" s="298"/>
      <c r="YK775" s="298"/>
      <c r="YL775" s="298"/>
      <c r="YM775" s="298"/>
      <c r="YN775" s="298"/>
      <c r="YO775" s="298"/>
      <c r="YP775" s="298"/>
      <c r="YQ775" s="298"/>
      <c r="YR775" s="298"/>
      <c r="YS775" s="298"/>
      <c r="YT775" s="298"/>
      <c r="YU775" s="298"/>
      <c r="YV775" s="298"/>
      <c r="YW775" s="298"/>
      <c r="YX775" s="298"/>
      <c r="YY775" s="298"/>
      <c r="YZ775" s="298"/>
      <c r="ZA775" s="298"/>
      <c r="ZB775" s="298"/>
      <c r="ZC775" s="298"/>
      <c r="ZD775" s="298"/>
      <c r="ZE775" s="298"/>
      <c r="ZF775" s="298"/>
      <c r="ZG775" s="298"/>
      <c r="ZH775" s="298"/>
      <c r="ZI775" s="298"/>
      <c r="ZJ775" s="298"/>
      <c r="ZK775" s="298"/>
      <c r="ZL775" s="298"/>
      <c r="ZM775" s="298"/>
      <c r="ZN775" s="298"/>
      <c r="ZO775" s="298"/>
      <c r="ZP775" s="298"/>
      <c r="ZQ775" s="298"/>
      <c r="ZR775" s="298"/>
      <c r="ZS775" s="298"/>
      <c r="ZT775" s="298"/>
      <c r="ZU775" s="298"/>
      <c r="ZV775" s="298"/>
      <c r="ZW775" s="298"/>
      <c r="ZX775" s="298"/>
      <c r="ZY775" s="298"/>
      <c r="ZZ775" s="298"/>
      <c r="AAA775" s="298"/>
      <c r="AAB775" s="298"/>
      <c r="AAC775" s="298"/>
      <c r="AAD775" s="298"/>
      <c r="AAE775" s="298"/>
      <c r="AAF775" s="298"/>
      <c r="AAG775" s="298"/>
      <c r="AAH775" s="298"/>
      <c r="AAI775" s="298"/>
      <c r="AAJ775" s="298"/>
      <c r="AAK775" s="298"/>
      <c r="AAL775" s="298"/>
      <c r="AAM775" s="298"/>
      <c r="AAN775" s="298"/>
      <c r="AAO775" s="298"/>
      <c r="AAP775" s="298"/>
      <c r="AAQ775" s="298"/>
      <c r="AAR775" s="298"/>
      <c r="AAS775" s="298"/>
      <c r="AAT775" s="298"/>
      <c r="AAU775" s="298"/>
      <c r="AAV775" s="298"/>
      <c r="AAW775" s="298"/>
      <c r="AAX775" s="298"/>
      <c r="AAY775" s="298"/>
      <c r="AAZ775" s="298"/>
      <c r="ABA775" s="298"/>
      <c r="ABB775" s="298"/>
      <c r="ABC775" s="298"/>
      <c r="ABD775" s="298"/>
      <c r="ABE775" s="298"/>
      <c r="ABF775" s="298"/>
      <c r="ABG775" s="298"/>
      <c r="ABH775" s="298"/>
      <c r="ABI775" s="298"/>
      <c r="ABJ775" s="298"/>
      <c r="ABK775" s="298"/>
      <c r="ABL775" s="298"/>
      <c r="ABM775" s="298"/>
      <c r="ABN775" s="298"/>
      <c r="ABO775" s="298"/>
      <c r="ABP775" s="298"/>
      <c r="ABQ775" s="298"/>
      <c r="ABR775" s="298"/>
      <c r="ABS775" s="298"/>
      <c r="ABT775" s="298"/>
      <c r="ABU775" s="298"/>
      <c r="ABV775" s="298"/>
      <c r="ABW775" s="298"/>
      <c r="ABX775" s="298"/>
      <c r="ABY775" s="298"/>
      <c r="ABZ775" s="298"/>
      <c r="ACA775" s="298"/>
      <c r="ACB775" s="298"/>
      <c r="ACC775" s="298"/>
      <c r="ACD775" s="298"/>
      <c r="ACE775" s="298"/>
      <c r="ACF775" s="298"/>
      <c r="ACG775" s="298"/>
      <c r="ACH775" s="298"/>
      <c r="ACI775" s="298"/>
      <c r="ACJ775" s="298"/>
      <c r="ACK775" s="298"/>
      <c r="ACL775" s="298"/>
      <c r="ACM775" s="298"/>
      <c r="ACN775" s="298"/>
      <c r="ACO775" s="298"/>
      <c r="ACP775" s="298"/>
      <c r="ACQ775" s="298"/>
      <c r="ACR775" s="298"/>
      <c r="ACS775" s="298"/>
      <c r="ACT775" s="298"/>
      <c r="ACU775" s="298"/>
      <c r="ACV775" s="298"/>
      <c r="ACW775" s="298"/>
      <c r="ACX775" s="298"/>
      <c r="ACY775" s="298"/>
      <c r="ACZ775" s="298"/>
      <c r="ADA775" s="298"/>
      <c r="ADB775" s="298"/>
      <c r="ADC775" s="298"/>
      <c r="ADD775" s="298"/>
      <c r="ADE775" s="298"/>
      <c r="ADF775" s="298"/>
      <c r="ADG775" s="298"/>
      <c r="ADH775" s="298"/>
      <c r="ADI775" s="298"/>
      <c r="ADJ775" s="298"/>
      <c r="ADK775" s="298"/>
      <c r="ADL775" s="298"/>
      <c r="ADM775" s="298"/>
      <c r="ADN775" s="298"/>
      <c r="ADO775" s="298"/>
      <c r="ADP775" s="298"/>
      <c r="ADQ775" s="298"/>
      <c r="ADR775" s="298"/>
      <c r="ADS775" s="298"/>
      <c r="ADT775" s="298"/>
      <c r="ADU775" s="298"/>
      <c r="ADV775" s="298"/>
      <c r="ADW775" s="298"/>
      <c r="ADX775" s="298"/>
      <c r="ADY775" s="298"/>
      <c r="ADZ775" s="298"/>
      <c r="AEA775" s="298"/>
      <c r="AEB775" s="298"/>
      <c r="AEC775" s="298"/>
      <c r="AED775" s="298"/>
      <c r="AEE775" s="298"/>
      <c r="AEF775" s="298"/>
      <c r="AEG775" s="298"/>
      <c r="AEH775" s="298"/>
      <c r="AEI775" s="298"/>
      <c r="AEJ775" s="298"/>
      <c r="AEK775" s="298"/>
      <c r="AEL775" s="298"/>
      <c r="AEM775" s="298"/>
      <c r="AEN775" s="298"/>
      <c r="AEO775" s="298"/>
      <c r="AEP775" s="298"/>
      <c r="AEQ775" s="298"/>
      <c r="AER775" s="298"/>
      <c r="AES775" s="298"/>
      <c r="AET775" s="298"/>
      <c r="AEU775" s="298"/>
      <c r="AEV775" s="298"/>
      <c r="AEW775" s="298"/>
      <c r="AEX775" s="298"/>
      <c r="AEY775" s="298"/>
      <c r="AEZ775" s="298"/>
      <c r="AFA775" s="298"/>
      <c r="AFB775" s="298"/>
      <c r="AFC775" s="298"/>
      <c r="AFD775" s="298"/>
      <c r="AFE775" s="298"/>
      <c r="AFF775" s="298"/>
      <c r="AFG775" s="298"/>
      <c r="AFH775" s="298"/>
      <c r="AFI775" s="298"/>
      <c r="AFJ775" s="298"/>
      <c r="AFK775" s="298"/>
      <c r="AFL775" s="298"/>
      <c r="AFM775" s="298"/>
      <c r="AFN775" s="298"/>
      <c r="AFO775" s="298"/>
      <c r="AFP775" s="298"/>
      <c r="AFQ775" s="298"/>
      <c r="AFR775" s="298"/>
      <c r="AFS775" s="298"/>
      <c r="AFT775" s="298"/>
      <c r="AFU775" s="298"/>
      <c r="AFV775" s="298"/>
      <c r="AFW775" s="298"/>
      <c r="AFX775" s="298"/>
      <c r="AFY775" s="298"/>
      <c r="AFZ775" s="298"/>
      <c r="AGA775" s="298"/>
      <c r="AGB775" s="298"/>
      <c r="AGC775" s="298"/>
      <c r="AGD775" s="298"/>
      <c r="AGE775" s="298"/>
      <c r="AGF775" s="298"/>
      <c r="AGG775" s="298"/>
      <c r="AGH775" s="298"/>
      <c r="AGI775" s="298"/>
      <c r="AGJ775" s="298"/>
      <c r="AGK775" s="298"/>
      <c r="AGL775" s="298"/>
      <c r="AGM775" s="298"/>
      <c r="AGN775" s="298"/>
      <c r="AGO775" s="298"/>
      <c r="AGP775" s="298"/>
      <c r="AGQ775" s="298"/>
      <c r="AGR775" s="298"/>
      <c r="AGS775" s="298"/>
      <c r="AGT775" s="298"/>
      <c r="AGU775" s="298"/>
      <c r="AGV775" s="298"/>
      <c r="AGW775" s="298"/>
      <c r="AGX775" s="298"/>
      <c r="AGY775" s="298"/>
      <c r="AGZ775" s="298"/>
      <c r="AHA775" s="298"/>
      <c r="AHB775" s="298"/>
      <c r="AHC775" s="298"/>
      <c r="AHD775" s="298"/>
      <c r="AHE775" s="298"/>
      <c r="AHF775" s="298"/>
      <c r="AHG775" s="298"/>
      <c r="AHH775" s="298"/>
      <c r="AHI775" s="298"/>
      <c r="AHJ775" s="298"/>
      <c r="AHK775" s="298"/>
      <c r="AHL775" s="298"/>
      <c r="AHM775" s="298"/>
      <c r="AHN775" s="298"/>
      <c r="AHO775" s="298"/>
      <c r="AHP775" s="298"/>
      <c r="AHQ775" s="298"/>
      <c r="AHR775" s="298"/>
      <c r="AHS775" s="298"/>
      <c r="AHT775" s="298"/>
      <c r="AHU775" s="298"/>
      <c r="AHV775" s="298"/>
      <c r="AHW775" s="298"/>
      <c r="AHX775" s="298"/>
      <c r="AHY775" s="298"/>
      <c r="AHZ775" s="298"/>
      <c r="AIA775" s="298"/>
      <c r="AIB775" s="298"/>
      <c r="AIC775" s="298"/>
      <c r="AID775" s="298"/>
      <c r="AIE775" s="298"/>
      <c r="AIF775" s="298"/>
      <c r="AIG775" s="298"/>
      <c r="AIH775" s="298"/>
      <c r="AII775" s="298"/>
      <c r="AIJ775" s="298"/>
      <c r="AIK775" s="298"/>
      <c r="AIL775" s="298"/>
      <c r="AIM775" s="298"/>
      <c r="AIN775" s="298"/>
      <c r="AIO775" s="298"/>
      <c r="AIP775" s="298"/>
      <c r="AIQ775" s="298"/>
      <c r="AIR775" s="298"/>
      <c r="AIS775" s="298"/>
      <c r="AIT775" s="298"/>
      <c r="AIU775" s="298"/>
      <c r="AIV775" s="298"/>
      <c r="AIW775" s="298"/>
      <c r="AIX775" s="298"/>
      <c r="AIY775" s="298"/>
      <c r="AIZ775" s="298"/>
      <c r="AJA775" s="298"/>
      <c r="AJB775" s="298"/>
      <c r="AJC775" s="298"/>
      <c r="AJD775" s="298"/>
      <c r="AJE775" s="298"/>
      <c r="AJF775" s="298"/>
      <c r="AJG775" s="298"/>
      <c r="AJH775" s="298"/>
      <c r="AJI775" s="298"/>
      <c r="AJJ775" s="298"/>
      <c r="AJK775" s="298"/>
      <c r="AJL775" s="298"/>
      <c r="AJM775" s="298"/>
      <c r="AJN775" s="298"/>
      <c r="AJO775" s="298"/>
      <c r="AJP775" s="298"/>
      <c r="AJQ775" s="298"/>
      <c r="AJR775" s="298"/>
      <c r="AJS775" s="298"/>
      <c r="AJT775" s="298"/>
      <c r="AJU775" s="298"/>
      <c r="AJV775" s="298"/>
      <c r="AJW775" s="298"/>
      <c r="AJX775" s="298"/>
      <c r="AJY775" s="298"/>
      <c r="AJZ775" s="298"/>
      <c r="AKA775" s="298"/>
      <c r="AKB775" s="298"/>
      <c r="AKC775" s="298"/>
      <c r="AKD775" s="298"/>
      <c r="AKE775" s="298"/>
      <c r="AKF775" s="298"/>
      <c r="AKG775" s="298"/>
      <c r="AKH775" s="298"/>
      <c r="AKI775" s="298"/>
      <c r="AKJ775" s="298"/>
      <c r="AKK775" s="298"/>
      <c r="AKL775" s="298"/>
      <c r="AKM775" s="298"/>
      <c r="AKN775" s="298"/>
      <c r="AKO775" s="298"/>
      <c r="AKP775" s="298"/>
      <c r="AKQ775" s="298"/>
      <c r="AKR775" s="298"/>
      <c r="AKS775" s="298"/>
      <c r="AKT775" s="298"/>
      <c r="AKU775" s="298"/>
      <c r="AKV775" s="298"/>
      <c r="AKW775" s="298"/>
      <c r="AKX775" s="298"/>
      <c r="AKY775" s="298"/>
      <c r="AKZ775" s="298"/>
      <c r="ALA775" s="298"/>
      <c r="ALB775" s="298"/>
      <c r="ALC775" s="298"/>
      <c r="ALD775" s="298"/>
      <c r="ALE775" s="298"/>
      <c r="ALF775" s="298"/>
      <c r="ALG775" s="298"/>
      <c r="ALH775" s="298"/>
      <c r="ALI775" s="298"/>
      <c r="ALJ775" s="298"/>
      <c r="ALK775" s="298"/>
      <c r="ALL775" s="298"/>
      <c r="ALM775" s="298"/>
      <c r="ALN775" s="298"/>
      <c r="ALO775" s="298"/>
      <c r="ALP775" s="298"/>
      <c r="ALQ775" s="298"/>
      <c r="ALR775" s="298"/>
      <c r="ALS775" s="298"/>
      <c r="ALT775" s="298"/>
      <c r="ALU775" s="298"/>
      <c r="ALV775" s="298"/>
      <c r="ALW775" s="298"/>
      <c r="ALX775" s="298"/>
      <c r="ALY775" s="298"/>
      <c r="ALZ775" s="298"/>
      <c r="AMA775" s="298"/>
      <c r="AMB775" s="298"/>
      <c r="AMC775" s="298"/>
      <c r="AMD775" s="298"/>
      <c r="AME775" s="298"/>
      <c r="AMF775" s="298"/>
      <c r="AMG775" s="298"/>
      <c r="AMH775" s="298"/>
      <c r="AMI775" s="298"/>
      <c r="AMJ775" s="298"/>
      <c r="AMK775" s="298"/>
      <c r="AML775" s="298"/>
      <c r="AMM775" s="298"/>
      <c r="AMN775" s="298"/>
      <c r="AMO775" s="298"/>
      <c r="AMP775" s="298"/>
      <c r="AMQ775" s="298"/>
      <c r="AMR775" s="298"/>
      <c r="AMS775" s="298"/>
      <c r="AMT775" s="298"/>
      <c r="AMU775" s="298"/>
      <c r="AMV775" s="298"/>
      <c r="AMW775" s="298"/>
      <c r="AMX775" s="298"/>
      <c r="AMY775" s="298"/>
      <c r="AMZ775" s="298"/>
      <c r="ANA775" s="298"/>
      <c r="ANB775" s="298"/>
      <c r="ANC775" s="298"/>
      <c r="AND775" s="298"/>
      <c r="ANE775" s="298"/>
      <c r="ANF775" s="298"/>
      <c r="ANG775" s="298"/>
      <c r="ANH775" s="298"/>
      <c r="ANI775" s="298"/>
      <c r="ANJ775" s="298"/>
      <c r="ANK775" s="298"/>
      <c r="ANL775" s="298"/>
      <c r="ANM775" s="298"/>
      <c r="ANN775" s="298"/>
      <c r="ANO775" s="298"/>
      <c r="ANP775" s="298"/>
      <c r="ANQ775" s="298"/>
      <c r="ANR775" s="298"/>
      <c r="ANS775" s="298"/>
      <c r="ANT775" s="298"/>
      <c r="ANU775" s="298"/>
      <c r="ANV775" s="298"/>
      <c r="ANW775" s="298"/>
      <c r="ANX775" s="298"/>
      <c r="ANY775" s="298"/>
      <c r="ANZ775" s="298"/>
      <c r="AOA775" s="298"/>
      <c r="AOB775" s="298"/>
      <c r="AOC775" s="298"/>
      <c r="AOD775" s="298"/>
      <c r="AOE775" s="298"/>
      <c r="AOF775" s="298"/>
      <c r="AOG775" s="298"/>
      <c r="AOH775" s="298"/>
      <c r="AOI775" s="298"/>
      <c r="AOJ775" s="298"/>
      <c r="AOK775" s="298"/>
      <c r="AOL775" s="298"/>
      <c r="AOM775" s="298"/>
      <c r="AON775" s="298"/>
      <c r="AOO775" s="298"/>
      <c r="AOP775" s="298"/>
      <c r="AOQ775" s="298"/>
      <c r="AOR775" s="298"/>
      <c r="AOS775" s="298"/>
      <c r="AOT775" s="298"/>
      <c r="AOU775" s="298"/>
      <c r="AOV775" s="298"/>
      <c r="AOW775" s="298"/>
      <c r="AOX775" s="298"/>
      <c r="AOY775" s="298"/>
      <c r="AOZ775" s="298"/>
      <c r="APA775" s="298"/>
      <c r="APB775" s="298"/>
      <c r="APC775" s="298"/>
      <c r="APD775" s="298"/>
      <c r="APE775" s="298"/>
      <c r="APF775" s="298"/>
      <c r="APG775" s="298"/>
      <c r="APH775" s="298"/>
      <c r="API775" s="298"/>
      <c r="APJ775" s="298"/>
      <c r="APK775" s="298"/>
      <c r="APL775" s="298"/>
      <c r="APM775" s="298"/>
      <c r="APN775" s="298"/>
      <c r="APO775" s="298"/>
      <c r="APP775" s="298"/>
      <c r="APQ775" s="298"/>
      <c r="APR775" s="298"/>
      <c r="APS775" s="298"/>
      <c r="APT775" s="298"/>
      <c r="APU775" s="298"/>
      <c r="APV775" s="298"/>
      <c r="APW775" s="298"/>
      <c r="APX775" s="298"/>
      <c r="APY775" s="298"/>
      <c r="APZ775" s="298"/>
      <c r="AQA775" s="298"/>
      <c r="AQB775" s="298"/>
      <c r="AQC775" s="298"/>
      <c r="AQD775" s="298"/>
      <c r="AQE775" s="298"/>
      <c r="AQF775" s="298"/>
      <c r="AQG775" s="298"/>
      <c r="AQH775" s="298"/>
      <c r="AQI775" s="298"/>
      <c r="AQJ775" s="298"/>
      <c r="AQK775" s="298"/>
      <c r="AQL775" s="298"/>
      <c r="AQM775" s="298"/>
      <c r="AQN775" s="298"/>
      <c r="AQO775" s="298"/>
      <c r="AQP775" s="298"/>
      <c r="AQQ775" s="298"/>
      <c r="AQR775" s="298"/>
      <c r="AQS775" s="298"/>
      <c r="AQT775" s="298"/>
      <c r="AQU775" s="298"/>
      <c r="AQV775" s="298"/>
      <c r="AQW775" s="298"/>
      <c r="AQX775" s="298"/>
      <c r="AQY775" s="298"/>
      <c r="AQZ775" s="298"/>
      <c r="ARA775" s="298"/>
      <c r="ARB775" s="298"/>
      <c r="ARC775" s="298"/>
      <c r="ARD775" s="298"/>
      <c r="ARE775" s="298"/>
      <c r="ARF775" s="298"/>
      <c r="ARG775" s="298"/>
      <c r="ARH775" s="298"/>
      <c r="ARI775" s="298"/>
      <c r="ARJ775" s="298"/>
      <c r="ARK775" s="298"/>
      <c r="ARL775" s="298"/>
      <c r="ARM775" s="298"/>
      <c r="ARN775" s="298"/>
      <c r="ARO775" s="298"/>
      <c r="ARP775" s="298"/>
      <c r="ARQ775" s="298"/>
      <c r="ARR775" s="298"/>
      <c r="ARS775" s="298"/>
      <c r="ART775" s="298"/>
      <c r="ARU775" s="298"/>
      <c r="ARV775" s="298"/>
      <c r="ARW775" s="298"/>
      <c r="ARX775" s="298"/>
      <c r="ARY775" s="298"/>
      <c r="ARZ775" s="298"/>
      <c r="ASA775" s="298"/>
      <c r="ASB775" s="298"/>
      <c r="ASC775" s="298"/>
      <c r="ASD775" s="298"/>
      <c r="ASE775" s="298"/>
      <c r="ASF775" s="298"/>
      <c r="ASG775" s="298"/>
      <c r="ASH775" s="298"/>
      <c r="ASI775" s="298"/>
      <c r="ASJ775" s="298"/>
      <c r="ASK775" s="298"/>
      <c r="ASL775" s="298"/>
      <c r="ASM775" s="298"/>
      <c r="ASN775" s="298"/>
      <c r="ASO775" s="298"/>
      <c r="ASP775" s="298"/>
      <c r="ASQ775" s="298"/>
      <c r="ASR775" s="298"/>
      <c r="ASS775" s="298"/>
      <c r="AST775" s="298"/>
      <c r="ASU775" s="298"/>
      <c r="ASV775" s="298"/>
      <c r="ASW775" s="298"/>
      <c r="ASX775" s="298"/>
      <c r="ASY775" s="298"/>
      <c r="ASZ775" s="298"/>
      <c r="ATA775" s="298"/>
      <c r="ATB775" s="298"/>
      <c r="ATC775" s="298"/>
      <c r="ATD775" s="298"/>
      <c r="ATE775" s="298"/>
      <c r="ATF775" s="298"/>
      <c r="ATG775" s="298"/>
      <c r="ATH775" s="298"/>
      <c r="ATI775" s="298"/>
      <c r="ATJ775" s="298"/>
      <c r="ATK775" s="298"/>
      <c r="ATL775" s="298"/>
      <c r="ATM775" s="298"/>
      <c r="ATN775" s="298"/>
      <c r="ATO775" s="298"/>
      <c r="ATP775" s="298"/>
      <c r="ATQ775" s="298"/>
      <c r="ATR775" s="298"/>
      <c r="ATS775" s="298"/>
      <c r="ATT775" s="298"/>
      <c r="ATU775" s="298"/>
      <c r="ATV775" s="298"/>
      <c r="ATW775" s="298"/>
      <c r="ATX775" s="298"/>
      <c r="ATY775" s="298"/>
      <c r="ATZ775" s="298"/>
      <c r="AUA775" s="298"/>
      <c r="AUB775" s="298"/>
      <c r="AUC775" s="298"/>
      <c r="AUD775" s="298"/>
      <c r="AUE775" s="298"/>
      <c r="AUF775" s="298"/>
      <c r="AUG775" s="298"/>
      <c r="AUH775" s="298"/>
      <c r="AUI775" s="298"/>
      <c r="AUJ775" s="298"/>
      <c r="AUK775" s="298"/>
      <c r="AUL775" s="298"/>
      <c r="AUM775" s="298"/>
      <c r="AUN775" s="298"/>
      <c r="AUO775" s="298"/>
      <c r="AUP775" s="298"/>
      <c r="AUQ775" s="298"/>
      <c r="AUR775" s="298"/>
      <c r="AUS775" s="298"/>
      <c r="AUT775" s="298"/>
      <c r="AUU775" s="298"/>
      <c r="AUV775" s="298"/>
      <c r="AUW775" s="298"/>
      <c r="AUX775" s="298"/>
      <c r="AUY775" s="298"/>
      <c r="AUZ775" s="298"/>
      <c r="AVA775" s="298"/>
      <c r="AVB775" s="298"/>
      <c r="AVC775" s="298"/>
      <c r="AVD775" s="298"/>
      <c r="AVE775" s="298"/>
      <c r="AVF775" s="298"/>
      <c r="AVG775" s="298"/>
      <c r="AVH775" s="298"/>
      <c r="AVI775" s="298"/>
      <c r="AVJ775" s="298"/>
      <c r="AVK775" s="298"/>
      <c r="AVL775" s="298"/>
      <c r="AVM775" s="298"/>
      <c r="AVN775" s="298"/>
      <c r="AVO775" s="298"/>
      <c r="AVP775" s="298"/>
      <c r="AVQ775" s="298"/>
      <c r="AVR775" s="298"/>
      <c r="AVS775" s="298"/>
      <c r="AVT775" s="298"/>
      <c r="AVU775" s="298"/>
      <c r="AVV775" s="298"/>
      <c r="AVW775" s="298"/>
      <c r="AVX775" s="298"/>
      <c r="AVY775" s="298"/>
      <c r="AVZ775" s="298"/>
      <c r="AWA775" s="298"/>
      <c r="AWB775" s="298"/>
      <c r="AWC775" s="298"/>
      <c r="AWD775" s="298"/>
      <c r="AWE775" s="298"/>
      <c r="AWF775" s="298"/>
      <c r="AWG775" s="298"/>
      <c r="AWH775" s="298"/>
      <c r="AWI775" s="298"/>
      <c r="AWJ775" s="298"/>
      <c r="AWK775" s="298"/>
      <c r="AWL775" s="298"/>
      <c r="AWM775" s="298"/>
      <c r="AWN775" s="298"/>
      <c r="AWO775" s="298"/>
      <c r="AWP775" s="298"/>
      <c r="AWQ775" s="298"/>
      <c r="AWR775" s="298"/>
      <c r="AWS775" s="298"/>
      <c r="AWT775" s="298"/>
      <c r="AWU775" s="298"/>
      <c r="AWV775" s="298"/>
      <c r="AWW775" s="298"/>
      <c r="AWX775" s="298"/>
      <c r="AWY775" s="298"/>
      <c r="AWZ775" s="298"/>
      <c r="AXA775" s="298"/>
      <c r="AXB775" s="298"/>
      <c r="AXC775" s="298"/>
      <c r="AXD775" s="298"/>
      <c r="AXE775" s="298"/>
      <c r="AXF775" s="298"/>
      <c r="AXG775" s="298"/>
      <c r="AXH775" s="298"/>
      <c r="AXI775" s="298"/>
      <c r="AXJ775" s="298"/>
      <c r="AXK775" s="298"/>
      <c r="AXL775" s="298"/>
      <c r="AXM775" s="298"/>
      <c r="AXN775" s="298"/>
      <c r="AXO775" s="298"/>
      <c r="AXP775" s="298"/>
      <c r="AXQ775" s="298"/>
      <c r="AXR775" s="298"/>
      <c r="AXS775" s="298"/>
      <c r="AXT775" s="298"/>
      <c r="AXU775" s="298"/>
      <c r="AXV775" s="298"/>
      <c r="AXW775" s="298"/>
      <c r="AXX775" s="298"/>
      <c r="AXY775" s="298"/>
      <c r="AXZ775" s="298"/>
      <c r="AYA775" s="298"/>
      <c r="AYB775" s="298"/>
      <c r="AYC775" s="298"/>
      <c r="AYD775" s="298"/>
      <c r="AYE775" s="298"/>
      <c r="AYF775" s="298"/>
      <c r="AYG775" s="298"/>
      <c r="AYH775" s="298"/>
      <c r="AYI775" s="298"/>
      <c r="AYJ775" s="298"/>
      <c r="AYK775" s="298"/>
      <c r="AYL775" s="298"/>
      <c r="AYM775" s="298"/>
      <c r="AYN775" s="298"/>
      <c r="AYO775" s="298"/>
      <c r="AYP775" s="298"/>
      <c r="AYQ775" s="298"/>
      <c r="AYR775" s="298"/>
      <c r="AYS775" s="298"/>
      <c r="AYT775" s="298"/>
      <c r="AYU775" s="298"/>
      <c r="AYV775" s="298"/>
      <c r="AYW775" s="298"/>
      <c r="AYX775" s="298"/>
      <c r="AYY775" s="298"/>
      <c r="AYZ775" s="298"/>
      <c r="AZA775" s="298"/>
      <c r="AZB775" s="298"/>
      <c r="AZC775" s="298"/>
      <c r="AZD775" s="298"/>
      <c r="AZE775" s="298"/>
      <c r="AZF775" s="298"/>
      <c r="AZG775" s="298"/>
      <c r="AZH775" s="298"/>
      <c r="AZI775" s="298"/>
      <c r="AZJ775" s="298"/>
      <c r="AZK775" s="298"/>
      <c r="AZL775" s="298"/>
      <c r="AZM775" s="298"/>
      <c r="AZN775" s="298"/>
      <c r="AZO775" s="298"/>
      <c r="AZP775" s="298"/>
      <c r="AZQ775" s="298"/>
      <c r="AZR775" s="298"/>
      <c r="AZS775" s="298"/>
      <c r="AZT775" s="298"/>
      <c r="AZU775" s="298"/>
      <c r="AZV775" s="298"/>
      <c r="AZW775" s="298"/>
      <c r="AZX775" s="298"/>
      <c r="AZY775" s="298"/>
      <c r="AZZ775" s="298"/>
      <c r="BAA775" s="298"/>
      <c r="BAB775" s="298"/>
      <c r="BAC775" s="298"/>
      <c r="BAD775" s="298"/>
      <c r="BAE775" s="298"/>
      <c r="BAF775" s="298"/>
      <c r="BAG775" s="298"/>
      <c r="BAH775" s="298"/>
      <c r="BAI775" s="298"/>
      <c r="BAJ775" s="298"/>
      <c r="BAK775" s="298"/>
      <c r="BAL775" s="298"/>
      <c r="BAM775" s="298"/>
      <c r="BAN775" s="298"/>
      <c r="BAO775" s="298"/>
      <c r="BAP775" s="298"/>
      <c r="BAQ775" s="298"/>
      <c r="BAR775" s="298"/>
      <c r="BAS775" s="298"/>
      <c r="BAT775" s="298"/>
      <c r="BAU775" s="298"/>
      <c r="BAV775" s="298"/>
      <c r="BAW775" s="298"/>
      <c r="BAX775" s="298"/>
      <c r="BAY775" s="298"/>
      <c r="BAZ775" s="298"/>
      <c r="BBA775" s="298"/>
      <c r="BBB775" s="298"/>
      <c r="BBC775" s="298"/>
      <c r="BBD775" s="298"/>
      <c r="BBE775" s="298"/>
      <c r="BBF775" s="298"/>
      <c r="BBG775" s="298"/>
      <c r="BBH775" s="298"/>
      <c r="BBI775" s="298"/>
      <c r="BBJ775" s="298"/>
      <c r="BBK775" s="298"/>
      <c r="BBL775" s="298"/>
      <c r="BBM775" s="298"/>
      <c r="BBN775" s="298"/>
      <c r="BBO775" s="298"/>
      <c r="BBP775" s="298"/>
      <c r="BBQ775" s="298"/>
      <c r="BBR775" s="298"/>
      <c r="BBS775" s="298"/>
      <c r="BBT775" s="298"/>
      <c r="BBU775" s="298"/>
      <c r="BBV775" s="298"/>
      <c r="BBW775" s="298"/>
      <c r="BBX775" s="298"/>
      <c r="BBY775" s="298"/>
      <c r="BBZ775" s="298"/>
      <c r="BCA775" s="298"/>
      <c r="BCB775" s="298"/>
      <c r="BCC775" s="298"/>
      <c r="BCD775" s="298"/>
      <c r="BCE775" s="298"/>
      <c r="BCF775" s="298"/>
      <c r="BCG775" s="298"/>
      <c r="BCH775" s="298"/>
      <c r="BCI775" s="298"/>
      <c r="BCJ775" s="298"/>
      <c r="BCK775" s="298"/>
      <c r="BCL775" s="298"/>
      <c r="BCM775" s="298"/>
      <c r="BCN775" s="298"/>
      <c r="BCO775" s="298"/>
      <c r="BCP775" s="298"/>
      <c r="BCQ775" s="298"/>
      <c r="BCR775" s="298"/>
      <c r="BCS775" s="298"/>
      <c r="BCT775" s="298"/>
      <c r="BCU775" s="298"/>
      <c r="BCV775" s="298"/>
      <c r="BCW775" s="298"/>
      <c r="BCX775" s="298"/>
      <c r="BCY775" s="298"/>
      <c r="BCZ775" s="298"/>
      <c r="BDA775" s="298"/>
      <c r="BDB775" s="298"/>
      <c r="BDC775" s="298"/>
      <c r="BDD775" s="298"/>
      <c r="BDE775" s="298"/>
      <c r="BDF775" s="298"/>
      <c r="BDG775" s="298"/>
      <c r="BDH775" s="298"/>
      <c r="BDI775" s="298"/>
      <c r="BDJ775" s="298"/>
      <c r="BDK775" s="298"/>
      <c r="BDL775" s="298"/>
      <c r="BDM775" s="298"/>
      <c r="BDN775" s="298"/>
      <c r="BDO775" s="298"/>
      <c r="BDP775" s="298"/>
      <c r="BDQ775" s="298"/>
      <c r="BDR775" s="298"/>
      <c r="BDS775" s="298"/>
      <c r="BDT775" s="298"/>
      <c r="BDU775" s="298"/>
      <c r="BDV775" s="298"/>
      <c r="BDW775" s="298"/>
      <c r="BDX775" s="298"/>
      <c r="BDY775" s="298"/>
      <c r="BDZ775" s="298"/>
      <c r="BEA775" s="298"/>
      <c r="BEB775" s="298"/>
      <c r="BEC775" s="298"/>
      <c r="BED775" s="298"/>
      <c r="BEE775" s="298"/>
      <c r="BEF775" s="298"/>
      <c r="BEG775" s="298"/>
      <c r="BEH775" s="298"/>
      <c r="BEI775" s="298"/>
      <c r="BEJ775" s="298"/>
      <c r="BEK775" s="298"/>
      <c r="BEL775" s="298"/>
      <c r="BEM775" s="298"/>
      <c r="BEN775" s="298"/>
      <c r="BEO775" s="298"/>
      <c r="BEP775" s="298"/>
      <c r="BEQ775" s="298"/>
      <c r="BER775" s="298"/>
      <c r="BES775" s="298"/>
      <c r="BET775" s="298"/>
      <c r="BEU775" s="298"/>
      <c r="BEV775" s="298"/>
      <c r="BEW775" s="298"/>
      <c r="BEX775" s="298"/>
      <c r="BEY775" s="298"/>
      <c r="BEZ775" s="298"/>
      <c r="BFA775" s="298"/>
      <c r="BFB775" s="298"/>
      <c r="BFC775" s="298"/>
      <c r="BFD775" s="298"/>
      <c r="BFE775" s="298"/>
      <c r="BFF775" s="298"/>
      <c r="BFG775" s="298"/>
      <c r="BFH775" s="298"/>
      <c r="BFI775" s="298"/>
      <c r="BFJ775" s="298"/>
      <c r="BFK775" s="298"/>
      <c r="BFL775" s="298"/>
      <c r="BFM775" s="298"/>
      <c r="BFN775" s="298"/>
      <c r="BFO775" s="298"/>
      <c r="BFP775" s="298"/>
      <c r="BFQ775" s="298"/>
      <c r="BFR775" s="298"/>
      <c r="BFS775" s="298"/>
      <c r="BFT775" s="298"/>
      <c r="BFU775" s="298"/>
      <c r="BFV775" s="298"/>
      <c r="BFW775" s="298"/>
      <c r="BFX775" s="298"/>
      <c r="BFY775" s="298"/>
      <c r="BFZ775" s="298"/>
      <c r="BGA775" s="298"/>
      <c r="BGB775" s="298"/>
      <c r="BGC775" s="298"/>
      <c r="BGD775" s="298"/>
      <c r="BGE775" s="298"/>
      <c r="BGF775" s="298"/>
      <c r="BGG775" s="298"/>
      <c r="BGH775" s="298"/>
      <c r="BGI775" s="298"/>
      <c r="BGJ775" s="298"/>
      <c r="BGK775" s="298"/>
      <c r="BGL775" s="298"/>
      <c r="BGM775" s="298"/>
      <c r="BGN775" s="298"/>
      <c r="BGO775" s="298"/>
      <c r="BGP775" s="298"/>
      <c r="BGQ775" s="298"/>
      <c r="BGR775" s="298"/>
      <c r="BGS775" s="298"/>
      <c r="BGT775" s="298"/>
      <c r="BGU775" s="298"/>
      <c r="BGV775" s="298"/>
      <c r="BGW775" s="298"/>
      <c r="BGX775" s="298"/>
      <c r="BGY775" s="298"/>
      <c r="BGZ775" s="298"/>
      <c r="BHA775" s="298"/>
      <c r="BHB775" s="298"/>
      <c r="BHC775" s="298"/>
      <c r="BHD775" s="298"/>
      <c r="BHE775" s="298"/>
      <c r="BHF775" s="298"/>
      <c r="BHG775" s="298"/>
      <c r="BHH775" s="298"/>
      <c r="BHI775" s="298"/>
      <c r="BHJ775" s="298"/>
      <c r="BHK775" s="298"/>
      <c r="BHL775" s="298"/>
      <c r="BHM775" s="298"/>
      <c r="BHN775" s="298"/>
      <c r="BHO775" s="298"/>
      <c r="BHP775" s="298"/>
      <c r="BHQ775" s="298"/>
      <c r="BHR775" s="298"/>
      <c r="BHS775" s="298"/>
      <c r="BHT775" s="298"/>
      <c r="BHU775" s="298"/>
      <c r="BHV775" s="298"/>
      <c r="BHW775" s="298"/>
      <c r="BHX775" s="298"/>
      <c r="BHY775" s="298"/>
      <c r="BHZ775" s="298"/>
      <c r="BIA775" s="298"/>
      <c r="BIB775" s="298"/>
      <c r="BIC775" s="298"/>
      <c r="BID775" s="298"/>
      <c r="BIE775" s="298"/>
      <c r="BIF775" s="298"/>
      <c r="BIG775" s="298"/>
      <c r="BIH775" s="298"/>
      <c r="BII775" s="298"/>
      <c r="BIJ775" s="298"/>
      <c r="BIK775" s="298"/>
      <c r="BIL775" s="298"/>
      <c r="BIM775" s="298"/>
      <c r="BIN775" s="298"/>
      <c r="BIO775" s="298"/>
      <c r="BIP775" s="298"/>
      <c r="BIQ775" s="298"/>
      <c r="BIR775" s="298"/>
      <c r="BIS775" s="298"/>
      <c r="BIT775" s="298"/>
      <c r="BIU775" s="298"/>
      <c r="BIV775" s="298"/>
      <c r="BIW775" s="298"/>
      <c r="BIX775" s="298"/>
      <c r="BIY775" s="298"/>
      <c r="BIZ775" s="298"/>
      <c r="BJA775" s="298"/>
      <c r="BJB775" s="298"/>
      <c r="BJC775" s="298"/>
      <c r="BJD775" s="298"/>
      <c r="BJE775" s="298"/>
      <c r="BJF775" s="298"/>
      <c r="BJG775" s="298"/>
      <c r="BJH775" s="298"/>
      <c r="BJI775" s="298"/>
      <c r="BJJ775" s="298"/>
      <c r="BJK775" s="298"/>
      <c r="BJL775" s="298"/>
      <c r="BJM775" s="298"/>
      <c r="BJN775" s="298"/>
      <c r="BJO775" s="298"/>
      <c r="BJP775" s="298"/>
      <c r="BJQ775" s="298"/>
      <c r="BJR775" s="298"/>
      <c r="BJS775" s="298"/>
      <c r="BJT775" s="298"/>
      <c r="BJU775" s="298"/>
      <c r="BJV775" s="298"/>
      <c r="BJW775" s="298"/>
      <c r="BJX775" s="298"/>
      <c r="BJY775" s="298"/>
      <c r="BJZ775" s="298"/>
      <c r="BKA775" s="298"/>
      <c r="BKB775" s="298"/>
      <c r="BKC775" s="298"/>
      <c r="BKD775" s="298"/>
      <c r="BKE775" s="298"/>
      <c r="BKF775" s="298"/>
      <c r="BKG775" s="298"/>
      <c r="BKH775" s="298"/>
      <c r="BKI775" s="298"/>
      <c r="BKJ775" s="298"/>
      <c r="BKK775" s="298"/>
      <c r="BKL775" s="298"/>
      <c r="BKM775" s="298"/>
      <c r="BKN775" s="298"/>
      <c r="BKO775" s="298"/>
      <c r="BKP775" s="298"/>
      <c r="BKQ775" s="298"/>
      <c r="BKR775" s="298"/>
      <c r="BKS775" s="298"/>
      <c r="BKT775" s="298"/>
      <c r="BKU775" s="298"/>
      <c r="BKV775" s="298"/>
      <c r="BKW775" s="298"/>
      <c r="BKX775" s="298"/>
      <c r="BKY775" s="298"/>
      <c r="BKZ775" s="298"/>
      <c r="BLA775" s="298"/>
      <c r="BLB775" s="298"/>
      <c r="BLC775" s="298"/>
      <c r="BLD775" s="298"/>
      <c r="BLE775" s="298"/>
      <c r="BLF775" s="298"/>
      <c r="BLG775" s="298"/>
      <c r="BLH775" s="298"/>
      <c r="BLI775" s="298"/>
      <c r="BLJ775" s="298"/>
      <c r="BLK775" s="298"/>
      <c r="BLL775" s="298"/>
      <c r="BLM775" s="298"/>
      <c r="BLN775" s="298"/>
      <c r="BLO775" s="298"/>
      <c r="BLP775" s="298"/>
      <c r="BLQ775" s="298"/>
      <c r="BLR775" s="298"/>
      <c r="BLS775" s="298"/>
      <c r="BLT775" s="298"/>
      <c r="BLU775" s="298"/>
      <c r="BLV775" s="298"/>
      <c r="BLW775" s="298"/>
      <c r="BLX775" s="298"/>
      <c r="BLY775" s="298"/>
      <c r="BLZ775" s="298"/>
      <c r="BMA775" s="298"/>
      <c r="BMB775" s="298"/>
      <c r="BMC775" s="298"/>
      <c r="BMD775" s="298"/>
      <c r="BME775" s="298"/>
      <c r="BMF775" s="298"/>
      <c r="BMG775" s="298"/>
      <c r="BMH775" s="298"/>
      <c r="BMI775" s="298"/>
      <c r="BMJ775" s="298"/>
      <c r="BMK775" s="298"/>
      <c r="BML775" s="298"/>
      <c r="BMM775" s="298"/>
      <c r="BMN775" s="298"/>
      <c r="BMO775" s="298"/>
      <c r="BMP775" s="298"/>
      <c r="BMQ775" s="298"/>
      <c r="BMR775" s="298"/>
      <c r="BMS775" s="298"/>
      <c r="BMT775" s="298"/>
      <c r="BMU775" s="298"/>
      <c r="BMV775" s="298"/>
      <c r="BMW775" s="298"/>
      <c r="BMX775" s="298"/>
      <c r="BMY775" s="298"/>
      <c r="BMZ775" s="298"/>
      <c r="BNA775" s="298"/>
      <c r="BNB775" s="298"/>
      <c r="BNC775" s="298"/>
      <c r="BND775" s="298"/>
      <c r="BNE775" s="298"/>
      <c r="BNF775" s="298"/>
      <c r="BNG775" s="298"/>
      <c r="BNH775" s="298"/>
      <c r="BNI775" s="298"/>
      <c r="BNJ775" s="298"/>
      <c r="BNK775" s="298"/>
      <c r="BNL775" s="298"/>
      <c r="BNM775" s="298"/>
      <c r="BNN775" s="298"/>
      <c r="BNO775" s="298"/>
      <c r="BNP775" s="298"/>
      <c r="BNQ775" s="298"/>
      <c r="BNR775" s="298"/>
      <c r="BNS775" s="298"/>
      <c r="BNT775" s="298"/>
      <c r="BNU775" s="298"/>
      <c r="BNV775" s="298"/>
      <c r="BNW775" s="298"/>
      <c r="BNX775" s="298"/>
      <c r="BNY775" s="298"/>
      <c r="BNZ775" s="298"/>
      <c r="BOA775" s="298"/>
      <c r="BOB775" s="298"/>
      <c r="BOC775" s="298"/>
      <c r="BOD775" s="298"/>
      <c r="BOE775" s="298"/>
      <c r="BOF775" s="298"/>
      <c r="BOG775" s="298"/>
      <c r="BOH775" s="298"/>
      <c r="BOI775" s="298"/>
      <c r="BOJ775" s="298"/>
      <c r="BOK775" s="298"/>
      <c r="BOL775" s="298"/>
      <c r="BOM775" s="298"/>
      <c r="BON775" s="298"/>
      <c r="BOO775" s="298"/>
      <c r="BOP775" s="298"/>
      <c r="BOQ775" s="298"/>
      <c r="BOR775" s="298"/>
      <c r="BOS775" s="298"/>
      <c r="BOT775" s="298"/>
      <c r="BOU775" s="298"/>
      <c r="BOV775" s="298"/>
      <c r="BOW775" s="298"/>
      <c r="BOX775" s="298"/>
      <c r="BOY775" s="298"/>
      <c r="BOZ775" s="298"/>
      <c r="BPA775" s="298"/>
      <c r="BPB775" s="298"/>
      <c r="BPC775" s="298"/>
      <c r="BPD775" s="298"/>
      <c r="BPE775" s="298"/>
      <c r="BPF775" s="298"/>
      <c r="BPG775" s="298"/>
      <c r="BPH775" s="298"/>
      <c r="BPI775" s="298"/>
      <c r="BPJ775" s="298"/>
      <c r="BPK775" s="298"/>
      <c r="BPL775" s="298"/>
      <c r="BPM775" s="298"/>
      <c r="BPN775" s="298"/>
      <c r="BPO775" s="298"/>
      <c r="BPP775" s="298"/>
      <c r="BPQ775" s="298"/>
      <c r="BPR775" s="298"/>
      <c r="BPS775" s="298"/>
      <c r="BPT775" s="298"/>
      <c r="BPU775" s="298"/>
      <c r="BPV775" s="298"/>
      <c r="BPW775" s="298"/>
      <c r="BPX775" s="298"/>
      <c r="BPY775" s="298"/>
      <c r="BPZ775" s="298"/>
      <c r="BQA775" s="298"/>
      <c r="BQB775" s="298"/>
      <c r="BQC775" s="298"/>
      <c r="BQD775" s="298"/>
      <c r="BQE775" s="298"/>
      <c r="BQF775" s="298"/>
      <c r="BQG775" s="298"/>
      <c r="BQH775" s="298"/>
      <c r="BQI775" s="298"/>
      <c r="BQJ775" s="298"/>
      <c r="BQK775" s="298"/>
      <c r="BQL775" s="298"/>
      <c r="BQM775" s="298"/>
      <c r="BQN775" s="298"/>
      <c r="BQO775" s="298"/>
      <c r="BQP775" s="298"/>
      <c r="BQQ775" s="298"/>
      <c r="BQR775" s="298"/>
      <c r="BQS775" s="298"/>
      <c r="BQT775" s="298"/>
      <c r="BQU775" s="298"/>
      <c r="BQV775" s="298"/>
      <c r="BQW775" s="298"/>
      <c r="BQX775" s="298"/>
      <c r="BQY775" s="298"/>
      <c r="BQZ775" s="298"/>
      <c r="BRA775" s="298"/>
      <c r="BRB775" s="298"/>
      <c r="BRC775" s="298"/>
      <c r="BRD775" s="298"/>
      <c r="BRE775" s="298"/>
      <c r="BRF775" s="298"/>
      <c r="BRG775" s="298"/>
      <c r="BRH775" s="298"/>
      <c r="BRI775" s="298"/>
      <c r="BRJ775" s="298"/>
      <c r="BRK775" s="298"/>
      <c r="BRL775" s="298"/>
      <c r="BRM775" s="298"/>
      <c r="BRN775" s="298"/>
      <c r="BRO775" s="298"/>
      <c r="BRP775" s="298"/>
      <c r="BRQ775" s="298"/>
      <c r="BRR775" s="298"/>
      <c r="BRS775" s="298"/>
      <c r="BRT775" s="298"/>
      <c r="BRU775" s="298"/>
      <c r="BRV775" s="298"/>
      <c r="BRW775" s="298"/>
      <c r="BRX775" s="298"/>
      <c r="BRY775" s="298"/>
      <c r="BRZ775" s="298"/>
      <c r="BSA775" s="298"/>
      <c r="BSB775" s="298"/>
      <c r="BSC775" s="298"/>
      <c r="BSD775" s="298"/>
      <c r="BSE775" s="298"/>
      <c r="BSF775" s="298"/>
      <c r="BSG775" s="298"/>
      <c r="BSH775" s="298"/>
      <c r="BSI775" s="298"/>
      <c r="BSJ775" s="298"/>
      <c r="BSK775" s="298"/>
      <c r="BSL775" s="298"/>
      <c r="BSM775" s="298"/>
      <c r="BSN775" s="298"/>
      <c r="BSO775" s="298"/>
      <c r="BSP775" s="298"/>
      <c r="BSQ775" s="298"/>
      <c r="BSR775" s="298"/>
      <c r="BSS775" s="298"/>
      <c r="BST775" s="298"/>
      <c r="BSU775" s="298"/>
      <c r="BSV775" s="298"/>
      <c r="BSW775" s="298"/>
      <c r="BSX775" s="298"/>
      <c r="BSY775" s="298"/>
      <c r="BSZ775" s="298"/>
      <c r="BTA775" s="298"/>
      <c r="BTB775" s="298"/>
      <c r="BTC775" s="298"/>
      <c r="BTD775" s="298"/>
      <c r="BTE775" s="298"/>
      <c r="BTF775" s="298"/>
      <c r="BTG775" s="298"/>
      <c r="BTH775" s="298"/>
      <c r="BTI775" s="298"/>
      <c r="BTJ775" s="298"/>
      <c r="BTK775" s="298"/>
      <c r="BTL775" s="298"/>
      <c r="BTM775" s="298"/>
      <c r="BTN775" s="298"/>
      <c r="BTO775" s="298"/>
      <c r="BTP775" s="298"/>
      <c r="BTQ775" s="298"/>
      <c r="BTR775" s="298"/>
      <c r="BTS775" s="298"/>
      <c r="BTT775" s="298"/>
      <c r="BTU775" s="298"/>
      <c r="BTV775" s="298"/>
      <c r="BTW775" s="298"/>
      <c r="BTX775" s="298"/>
      <c r="BTY775" s="298"/>
      <c r="BTZ775" s="298"/>
      <c r="BUA775" s="298"/>
      <c r="BUB775" s="298"/>
      <c r="BUC775" s="298"/>
      <c r="BUD775" s="298"/>
      <c r="BUE775" s="298"/>
      <c r="BUF775" s="298"/>
      <c r="BUG775" s="298"/>
      <c r="BUH775" s="298"/>
      <c r="BUI775" s="298"/>
      <c r="BUJ775" s="298"/>
      <c r="BUK775" s="298"/>
      <c r="BUL775" s="298"/>
      <c r="BUM775" s="298"/>
      <c r="BUN775" s="298"/>
      <c r="BUO775" s="298"/>
      <c r="BUP775" s="298"/>
      <c r="BUQ775" s="298"/>
      <c r="BUR775" s="298"/>
      <c r="BUS775" s="298"/>
      <c r="BUT775" s="298"/>
      <c r="BUU775" s="298"/>
      <c r="BUV775" s="298"/>
      <c r="BUW775" s="298"/>
      <c r="BUX775" s="298"/>
      <c r="BUY775" s="298"/>
      <c r="BUZ775" s="298"/>
      <c r="BVA775" s="298"/>
      <c r="BVB775" s="298"/>
      <c r="BVC775" s="298"/>
      <c r="BVD775" s="298"/>
      <c r="BVE775" s="298"/>
      <c r="BVF775" s="298"/>
      <c r="BVG775" s="298"/>
      <c r="BVH775" s="298"/>
      <c r="BVI775" s="298"/>
      <c r="BVJ775" s="298"/>
      <c r="BVK775" s="298"/>
      <c r="BVL775" s="298"/>
      <c r="BVM775" s="298"/>
      <c r="BVN775" s="298"/>
      <c r="BVO775" s="298"/>
      <c r="BVP775" s="298"/>
      <c r="BVQ775" s="298"/>
      <c r="BVR775" s="298"/>
      <c r="BVS775" s="298"/>
      <c r="BVT775" s="298"/>
      <c r="BVU775" s="298"/>
      <c r="BVV775" s="298"/>
      <c r="BVW775" s="298"/>
      <c r="BVX775" s="298"/>
      <c r="BVY775" s="298"/>
      <c r="BVZ775" s="298"/>
      <c r="BWA775" s="298"/>
      <c r="BWB775" s="298"/>
      <c r="BWC775" s="298"/>
      <c r="BWD775" s="298"/>
      <c r="BWE775" s="298"/>
      <c r="BWF775" s="298"/>
      <c r="BWG775" s="298"/>
      <c r="BWH775" s="298"/>
      <c r="BWI775" s="298"/>
      <c r="BWJ775" s="298"/>
      <c r="BWK775" s="298"/>
      <c r="BWL775" s="298"/>
      <c r="BWM775" s="298"/>
      <c r="BWN775" s="298"/>
      <c r="BWO775" s="298"/>
      <c r="BWP775" s="298"/>
      <c r="BWQ775" s="298"/>
      <c r="BWR775" s="298"/>
      <c r="BWS775" s="298"/>
      <c r="BWT775" s="298"/>
      <c r="BWU775" s="298"/>
      <c r="BWV775" s="298"/>
      <c r="BWW775" s="298"/>
      <c r="BWX775" s="298"/>
      <c r="BWY775" s="298"/>
      <c r="BWZ775" s="298"/>
      <c r="BXA775" s="298"/>
      <c r="BXB775" s="298"/>
      <c r="BXC775" s="298"/>
      <c r="BXD775" s="298"/>
      <c r="BXE775" s="298"/>
      <c r="BXF775" s="298"/>
      <c r="BXG775" s="298"/>
      <c r="BXH775" s="298"/>
      <c r="BXI775" s="298"/>
      <c r="BXJ775" s="298"/>
      <c r="BXK775" s="298"/>
      <c r="BXL775" s="298"/>
      <c r="BXM775" s="298"/>
      <c r="BXN775" s="298"/>
      <c r="BXO775" s="298"/>
      <c r="BXP775" s="298"/>
      <c r="BXQ775" s="298"/>
      <c r="BXR775" s="298"/>
      <c r="BXS775" s="298"/>
      <c r="BXT775" s="298"/>
      <c r="BXU775" s="298"/>
      <c r="BXV775" s="298"/>
      <c r="BXW775" s="298"/>
      <c r="BXX775" s="298"/>
      <c r="BXY775" s="298"/>
      <c r="BXZ775" s="298"/>
      <c r="BYA775" s="298"/>
      <c r="BYB775" s="298"/>
      <c r="BYC775" s="298"/>
      <c r="BYD775" s="298"/>
      <c r="BYE775" s="298"/>
      <c r="BYF775" s="298"/>
      <c r="BYG775" s="298"/>
      <c r="BYH775" s="298"/>
      <c r="BYI775" s="298"/>
      <c r="BYJ775" s="298"/>
      <c r="BYK775" s="298"/>
      <c r="BYL775" s="298"/>
      <c r="BYM775" s="298"/>
      <c r="BYN775" s="298"/>
      <c r="BYO775" s="298"/>
      <c r="BYP775" s="298"/>
      <c r="BYQ775" s="298"/>
      <c r="BYR775" s="298"/>
      <c r="BYS775" s="298"/>
      <c r="BYT775" s="298"/>
      <c r="BYU775" s="298"/>
      <c r="BYV775" s="298"/>
      <c r="BYW775" s="298"/>
      <c r="BYX775" s="298"/>
      <c r="BYY775" s="298"/>
      <c r="BYZ775" s="298"/>
      <c r="BZA775" s="298"/>
      <c r="BZB775" s="298"/>
      <c r="BZC775" s="298"/>
      <c r="BZD775" s="298"/>
      <c r="BZE775" s="298"/>
      <c r="BZF775" s="298"/>
      <c r="BZG775" s="298"/>
      <c r="BZH775" s="298"/>
      <c r="BZI775" s="298"/>
      <c r="BZJ775" s="298"/>
      <c r="BZK775" s="298"/>
      <c r="BZL775" s="298"/>
      <c r="BZM775" s="298"/>
      <c r="BZN775" s="298"/>
      <c r="BZO775" s="298"/>
      <c r="BZP775" s="298"/>
      <c r="BZQ775" s="298"/>
      <c r="BZR775" s="298"/>
      <c r="BZS775" s="298"/>
      <c r="BZT775" s="298"/>
      <c r="BZU775" s="298"/>
      <c r="BZV775" s="298"/>
      <c r="BZW775" s="298"/>
      <c r="BZX775" s="298"/>
      <c r="BZY775" s="298"/>
      <c r="BZZ775" s="298"/>
      <c r="CAA775" s="298"/>
      <c r="CAB775" s="298"/>
      <c r="CAC775" s="298"/>
      <c r="CAD775" s="298"/>
      <c r="CAE775" s="298"/>
      <c r="CAF775" s="298"/>
      <c r="CAG775" s="298"/>
      <c r="CAH775" s="298"/>
      <c r="CAI775" s="298"/>
      <c r="CAJ775" s="298"/>
      <c r="CAK775" s="298"/>
      <c r="CAL775" s="298"/>
      <c r="CAM775" s="298"/>
      <c r="CAN775" s="298"/>
      <c r="CAO775" s="298"/>
      <c r="CAP775" s="298"/>
      <c r="CAQ775" s="298"/>
      <c r="CAR775" s="298"/>
      <c r="CAS775" s="298"/>
      <c r="CAT775" s="298"/>
      <c r="CAU775" s="298"/>
      <c r="CAV775" s="298"/>
      <c r="CAW775" s="298"/>
      <c r="CAX775" s="298"/>
      <c r="CAY775" s="298"/>
      <c r="CAZ775" s="298"/>
      <c r="CBA775" s="298"/>
      <c r="CBB775" s="298"/>
      <c r="CBC775" s="298"/>
      <c r="CBD775" s="298"/>
      <c r="CBE775" s="298"/>
      <c r="CBF775" s="298"/>
      <c r="CBG775" s="298"/>
      <c r="CBH775" s="298"/>
      <c r="CBI775" s="298"/>
      <c r="CBJ775" s="298"/>
      <c r="CBK775" s="298"/>
      <c r="CBL775" s="298"/>
      <c r="CBM775" s="298"/>
      <c r="CBN775" s="298"/>
      <c r="CBO775" s="298"/>
      <c r="CBP775" s="298"/>
      <c r="CBQ775" s="298"/>
      <c r="CBR775" s="298"/>
      <c r="CBS775" s="298"/>
      <c r="CBT775" s="298"/>
      <c r="CBU775" s="298"/>
      <c r="CBV775" s="298"/>
      <c r="CBW775" s="298"/>
      <c r="CBX775" s="298"/>
      <c r="CBY775" s="298"/>
      <c r="CBZ775" s="298"/>
      <c r="CCA775" s="298"/>
      <c r="CCB775" s="298"/>
      <c r="CCC775" s="298"/>
      <c r="CCD775" s="298"/>
      <c r="CCE775" s="298"/>
      <c r="CCF775" s="298"/>
      <c r="CCG775" s="298"/>
      <c r="CCH775" s="298"/>
      <c r="CCI775" s="298"/>
      <c r="CCJ775" s="298"/>
      <c r="CCK775" s="298"/>
      <c r="CCL775" s="298"/>
      <c r="CCM775" s="298"/>
      <c r="CCN775" s="298"/>
      <c r="CCO775" s="298"/>
      <c r="CCP775" s="298"/>
      <c r="CCQ775" s="298"/>
      <c r="CCR775" s="298"/>
      <c r="CCS775" s="298"/>
      <c r="CCT775" s="298"/>
      <c r="CCU775" s="298"/>
      <c r="CCV775" s="298"/>
      <c r="CCW775" s="298"/>
      <c r="CCX775" s="298"/>
      <c r="CCY775" s="298"/>
      <c r="CCZ775" s="298"/>
      <c r="CDA775" s="298"/>
      <c r="CDB775" s="298"/>
      <c r="CDC775" s="298"/>
      <c r="CDD775" s="298"/>
      <c r="CDE775" s="298"/>
      <c r="CDF775" s="298"/>
      <c r="CDG775" s="298"/>
      <c r="CDH775" s="298"/>
      <c r="CDI775" s="298"/>
      <c r="CDJ775" s="298"/>
      <c r="CDK775" s="298"/>
      <c r="CDL775" s="298"/>
      <c r="CDM775" s="298"/>
      <c r="CDN775" s="298"/>
      <c r="CDO775" s="298"/>
      <c r="CDP775" s="298"/>
      <c r="CDQ775" s="298"/>
      <c r="CDR775" s="298"/>
      <c r="CDS775" s="298"/>
      <c r="CDT775" s="298"/>
      <c r="CDU775" s="298"/>
      <c r="CDV775" s="298"/>
      <c r="CDW775" s="298"/>
      <c r="CDX775" s="298"/>
      <c r="CDY775" s="298"/>
      <c r="CDZ775" s="298"/>
      <c r="CEA775" s="298"/>
      <c r="CEB775" s="298"/>
      <c r="CEC775" s="298"/>
      <c r="CED775" s="298"/>
      <c r="CEE775" s="298"/>
      <c r="CEF775" s="298"/>
      <c r="CEG775" s="298"/>
      <c r="CEH775" s="298"/>
      <c r="CEI775" s="298"/>
      <c r="CEJ775" s="298"/>
      <c r="CEK775" s="298"/>
      <c r="CEL775" s="298"/>
      <c r="CEM775" s="298"/>
      <c r="CEN775" s="298"/>
      <c r="CEO775" s="298"/>
      <c r="CEP775" s="298"/>
      <c r="CEQ775" s="298"/>
      <c r="CER775" s="298"/>
      <c r="CES775" s="298"/>
      <c r="CET775" s="298"/>
      <c r="CEU775" s="298"/>
      <c r="CEV775" s="298"/>
      <c r="CEW775" s="298"/>
      <c r="CEX775" s="298"/>
      <c r="CEY775" s="298"/>
      <c r="CEZ775" s="298"/>
      <c r="CFA775" s="298"/>
      <c r="CFB775" s="298"/>
      <c r="CFC775" s="298"/>
      <c r="CFD775" s="298"/>
      <c r="CFE775" s="298"/>
      <c r="CFF775" s="298"/>
      <c r="CFG775" s="298"/>
      <c r="CFH775" s="298"/>
      <c r="CFI775" s="298"/>
      <c r="CFJ775" s="298"/>
      <c r="CFK775" s="298"/>
      <c r="CFL775" s="298"/>
      <c r="CFM775" s="298"/>
      <c r="CFN775" s="298"/>
      <c r="CFO775" s="298"/>
      <c r="CFP775" s="298"/>
      <c r="CFQ775" s="298"/>
      <c r="CFR775" s="298"/>
      <c r="CFS775" s="298"/>
      <c r="CFT775" s="298"/>
      <c r="CFU775" s="298"/>
      <c r="CFV775" s="298"/>
      <c r="CFW775" s="298"/>
      <c r="CFX775" s="298"/>
      <c r="CFY775" s="298"/>
      <c r="CFZ775" s="298"/>
      <c r="CGA775" s="298"/>
      <c r="CGB775" s="298"/>
      <c r="CGC775" s="298"/>
      <c r="CGD775" s="298"/>
      <c r="CGE775" s="298"/>
      <c r="CGF775" s="298"/>
      <c r="CGG775" s="298"/>
      <c r="CGH775" s="298"/>
      <c r="CGI775" s="298"/>
      <c r="CGJ775" s="298"/>
      <c r="CGK775" s="298"/>
      <c r="CGL775" s="298"/>
      <c r="CGM775" s="298"/>
      <c r="CGN775" s="298"/>
      <c r="CGO775" s="298"/>
      <c r="CGP775" s="298"/>
      <c r="CGQ775" s="298"/>
      <c r="CGR775" s="298"/>
      <c r="CGS775" s="298"/>
      <c r="CGT775" s="298"/>
      <c r="CGU775" s="298"/>
      <c r="CGV775" s="298"/>
      <c r="CGW775" s="298"/>
      <c r="CGX775" s="298"/>
      <c r="CGY775" s="298"/>
      <c r="CGZ775" s="298"/>
      <c r="CHA775" s="298"/>
      <c r="CHB775" s="298"/>
      <c r="CHC775" s="298"/>
      <c r="CHD775" s="298"/>
      <c r="CHE775" s="298"/>
      <c r="CHF775" s="298"/>
      <c r="CHG775" s="298"/>
      <c r="CHH775" s="298"/>
      <c r="CHI775" s="298"/>
      <c r="CHJ775" s="298"/>
      <c r="CHK775" s="298"/>
      <c r="CHL775" s="298"/>
      <c r="CHM775" s="298"/>
      <c r="CHN775" s="298"/>
      <c r="CHO775" s="298"/>
      <c r="CHP775" s="298"/>
      <c r="CHQ775" s="298"/>
      <c r="CHR775" s="298"/>
      <c r="CHS775" s="298"/>
      <c r="CHT775" s="298"/>
      <c r="CHU775" s="298"/>
      <c r="CHV775" s="298"/>
      <c r="CHW775" s="298"/>
      <c r="CHX775" s="298"/>
      <c r="CHY775" s="298"/>
      <c r="CHZ775" s="298"/>
      <c r="CIA775" s="298"/>
      <c r="CIB775" s="298"/>
      <c r="CIC775" s="298"/>
      <c r="CID775" s="298"/>
      <c r="CIE775" s="298"/>
      <c r="CIF775" s="298"/>
      <c r="CIG775" s="298"/>
      <c r="CIH775" s="298"/>
      <c r="CII775" s="298"/>
      <c r="CIJ775" s="298"/>
      <c r="CIK775" s="298"/>
      <c r="CIL775" s="298"/>
      <c r="CIM775" s="298"/>
      <c r="CIN775" s="298"/>
      <c r="CIO775" s="298"/>
      <c r="CIP775" s="298"/>
      <c r="CIQ775" s="298"/>
      <c r="CIR775" s="298"/>
      <c r="CIS775" s="298"/>
      <c r="CIT775" s="298"/>
      <c r="CIU775" s="298"/>
      <c r="CIV775" s="298"/>
      <c r="CIW775" s="298"/>
      <c r="CIX775" s="298"/>
      <c r="CIY775" s="298"/>
      <c r="CIZ775" s="298"/>
      <c r="CJA775" s="298"/>
      <c r="CJB775" s="298"/>
      <c r="CJC775" s="298"/>
      <c r="CJD775" s="298"/>
      <c r="CJE775" s="298"/>
      <c r="CJF775" s="298"/>
      <c r="CJG775" s="298"/>
      <c r="CJH775" s="298"/>
      <c r="CJI775" s="298"/>
      <c r="CJJ775" s="298"/>
      <c r="CJK775" s="298"/>
      <c r="CJL775" s="298"/>
      <c r="CJM775" s="298"/>
      <c r="CJN775" s="298"/>
      <c r="CJO775" s="298"/>
      <c r="CJP775" s="298"/>
      <c r="CJQ775" s="298"/>
      <c r="CJR775" s="298"/>
      <c r="CJS775" s="298"/>
      <c r="CJT775" s="298"/>
      <c r="CJU775" s="298"/>
      <c r="CJV775" s="298"/>
      <c r="CJW775" s="298"/>
      <c r="CJX775" s="298"/>
      <c r="CJY775" s="298"/>
      <c r="CJZ775" s="298"/>
      <c r="CKA775" s="298"/>
      <c r="CKB775" s="298"/>
      <c r="CKC775" s="298"/>
      <c r="CKD775" s="298"/>
      <c r="CKE775" s="298"/>
      <c r="CKF775" s="298"/>
      <c r="CKG775" s="298"/>
      <c r="CKH775" s="298"/>
      <c r="CKI775" s="298"/>
      <c r="CKJ775" s="298"/>
      <c r="CKK775" s="298"/>
      <c r="CKL775" s="298"/>
      <c r="CKM775" s="298"/>
      <c r="CKN775" s="298"/>
      <c r="CKO775" s="298"/>
      <c r="CKP775" s="298"/>
      <c r="CKQ775" s="298"/>
      <c r="CKR775" s="298"/>
      <c r="CKS775" s="298"/>
      <c r="CKT775" s="298"/>
      <c r="CKU775" s="298"/>
      <c r="CKV775" s="298"/>
      <c r="CKW775" s="298"/>
      <c r="CKX775" s="298"/>
      <c r="CKY775" s="298"/>
      <c r="CKZ775" s="298"/>
      <c r="CLA775" s="298"/>
      <c r="CLB775" s="298"/>
      <c r="CLC775" s="298"/>
      <c r="CLD775" s="298"/>
      <c r="CLE775" s="298"/>
      <c r="CLF775" s="298"/>
      <c r="CLG775" s="298"/>
      <c r="CLH775" s="298"/>
      <c r="CLI775" s="298"/>
      <c r="CLJ775" s="298"/>
      <c r="CLK775" s="298"/>
      <c r="CLL775" s="298"/>
      <c r="CLM775" s="298"/>
      <c r="CLN775" s="298"/>
      <c r="CLO775" s="298"/>
      <c r="CLP775" s="298"/>
      <c r="CLQ775" s="298"/>
      <c r="CLR775" s="298"/>
      <c r="CLS775" s="298"/>
      <c r="CLT775" s="298"/>
      <c r="CLU775" s="298"/>
      <c r="CLV775" s="298"/>
      <c r="CLW775" s="298"/>
      <c r="CLX775" s="298"/>
      <c r="CLY775" s="298"/>
      <c r="CLZ775" s="298"/>
      <c r="CMA775" s="298"/>
      <c r="CMB775" s="298"/>
      <c r="CMC775" s="298"/>
      <c r="CMD775" s="298"/>
      <c r="CME775" s="298"/>
      <c r="CMF775" s="298"/>
      <c r="CMG775" s="298"/>
      <c r="CMH775" s="298"/>
      <c r="CMI775" s="298"/>
      <c r="CMJ775" s="298"/>
      <c r="CMK775" s="298"/>
      <c r="CML775" s="298"/>
      <c r="CMM775" s="298"/>
      <c r="CMN775" s="298"/>
      <c r="CMO775" s="298"/>
      <c r="CMP775" s="298"/>
      <c r="CMQ775" s="298"/>
      <c r="CMR775" s="298"/>
      <c r="CMS775" s="298"/>
      <c r="CMT775" s="298"/>
      <c r="CMU775" s="298"/>
      <c r="CMV775" s="298"/>
      <c r="CMW775" s="298"/>
      <c r="CMX775" s="298"/>
      <c r="CMY775" s="298"/>
      <c r="CMZ775" s="298"/>
      <c r="CNA775" s="298"/>
      <c r="CNB775" s="298"/>
      <c r="CNC775" s="298"/>
      <c r="CND775" s="298"/>
      <c r="CNE775" s="298"/>
      <c r="CNF775" s="298"/>
      <c r="CNG775" s="298"/>
      <c r="CNH775" s="298"/>
      <c r="CNI775" s="298"/>
      <c r="CNJ775" s="298"/>
      <c r="CNK775" s="298"/>
      <c r="CNL775" s="298"/>
      <c r="CNM775" s="298"/>
      <c r="CNN775" s="298"/>
      <c r="CNO775" s="298"/>
      <c r="CNP775" s="298"/>
      <c r="CNQ775" s="298"/>
      <c r="CNR775" s="298"/>
      <c r="CNS775" s="298"/>
      <c r="CNT775" s="298"/>
      <c r="CNU775" s="298"/>
      <c r="CNV775" s="298"/>
      <c r="CNW775" s="298"/>
      <c r="CNX775" s="298"/>
      <c r="CNY775" s="298"/>
      <c r="CNZ775" s="298"/>
      <c r="COA775" s="298"/>
      <c r="COB775" s="298"/>
      <c r="COC775" s="298"/>
      <c r="COD775" s="298"/>
      <c r="COE775" s="298"/>
      <c r="COF775" s="298"/>
      <c r="COG775" s="298"/>
      <c r="COH775" s="298"/>
      <c r="COI775" s="298"/>
      <c r="COJ775" s="298"/>
      <c r="COK775" s="298"/>
      <c r="COL775" s="298"/>
      <c r="COM775" s="298"/>
      <c r="CON775" s="298"/>
      <c r="COO775" s="298"/>
      <c r="COP775" s="298"/>
      <c r="COQ775" s="298"/>
      <c r="COR775" s="298"/>
      <c r="COS775" s="298"/>
      <c r="COT775" s="298"/>
      <c r="COU775" s="298"/>
      <c r="COV775" s="298"/>
      <c r="COW775" s="298"/>
      <c r="COX775" s="298"/>
      <c r="COY775" s="298"/>
      <c r="COZ775" s="298"/>
      <c r="CPA775" s="298"/>
      <c r="CPB775" s="298"/>
      <c r="CPC775" s="298"/>
      <c r="CPD775" s="298"/>
      <c r="CPE775" s="298"/>
      <c r="CPF775" s="298"/>
      <c r="CPG775" s="298"/>
      <c r="CPH775" s="298"/>
      <c r="CPI775" s="298"/>
      <c r="CPJ775" s="298"/>
      <c r="CPK775" s="298"/>
      <c r="CPL775" s="298"/>
      <c r="CPM775" s="298"/>
      <c r="CPN775" s="298"/>
      <c r="CPO775" s="298"/>
      <c r="CPP775" s="298"/>
      <c r="CPQ775" s="298"/>
      <c r="CPR775" s="298"/>
      <c r="CPS775" s="298"/>
      <c r="CPT775" s="298"/>
      <c r="CPU775" s="298"/>
      <c r="CPV775" s="298"/>
      <c r="CPW775" s="298"/>
      <c r="CPX775" s="298"/>
      <c r="CPY775" s="298"/>
      <c r="CPZ775" s="298"/>
      <c r="CQA775" s="298"/>
      <c r="CQB775" s="298"/>
      <c r="CQC775" s="298"/>
      <c r="CQD775" s="298"/>
      <c r="CQE775" s="298"/>
      <c r="CQF775" s="298"/>
      <c r="CQG775" s="298"/>
      <c r="CQH775" s="298"/>
      <c r="CQI775" s="298"/>
      <c r="CQJ775" s="298"/>
      <c r="CQK775" s="298"/>
      <c r="CQL775" s="298"/>
      <c r="CQM775" s="298"/>
      <c r="CQN775" s="298"/>
      <c r="CQO775" s="298"/>
      <c r="CQP775" s="298"/>
      <c r="CQQ775" s="298"/>
      <c r="CQR775" s="298"/>
      <c r="CQS775" s="298"/>
      <c r="CQT775" s="298"/>
      <c r="CQU775" s="298"/>
      <c r="CQV775" s="298"/>
      <c r="CQW775" s="298"/>
      <c r="CQX775" s="298"/>
      <c r="CQY775" s="298"/>
      <c r="CQZ775" s="298"/>
      <c r="CRA775" s="298"/>
      <c r="CRB775" s="298"/>
      <c r="CRC775" s="298"/>
      <c r="CRD775" s="298"/>
      <c r="CRE775" s="298"/>
      <c r="CRF775" s="298"/>
      <c r="CRG775" s="298"/>
      <c r="CRH775" s="298"/>
      <c r="CRI775" s="298"/>
      <c r="CRJ775" s="298"/>
      <c r="CRK775" s="298"/>
      <c r="CRL775" s="298"/>
      <c r="CRM775" s="298"/>
      <c r="CRN775" s="298"/>
      <c r="CRO775" s="298"/>
      <c r="CRP775" s="298"/>
      <c r="CRQ775" s="298"/>
      <c r="CRR775" s="298"/>
      <c r="CRS775" s="298"/>
      <c r="CRT775" s="298"/>
      <c r="CRU775" s="298"/>
      <c r="CRV775" s="298"/>
      <c r="CRW775" s="298"/>
      <c r="CRX775" s="298"/>
      <c r="CRY775" s="298"/>
      <c r="CRZ775" s="298"/>
      <c r="CSA775" s="298"/>
      <c r="CSB775" s="298"/>
      <c r="CSC775" s="298"/>
      <c r="CSD775" s="298"/>
      <c r="CSE775" s="298"/>
      <c r="CSF775" s="298"/>
      <c r="CSG775" s="298"/>
      <c r="CSH775" s="298"/>
      <c r="CSI775" s="298"/>
      <c r="CSJ775" s="298"/>
      <c r="CSK775" s="298"/>
      <c r="CSL775" s="298"/>
      <c r="CSM775" s="298"/>
      <c r="CSN775" s="298"/>
      <c r="CSO775" s="298"/>
      <c r="CSP775" s="298"/>
      <c r="CSQ775" s="298"/>
      <c r="CSR775" s="298"/>
      <c r="CSS775" s="298"/>
      <c r="CST775" s="298"/>
      <c r="CSU775" s="298"/>
      <c r="CSV775" s="298"/>
      <c r="CSW775" s="298"/>
      <c r="CSX775" s="298"/>
      <c r="CSY775" s="298"/>
      <c r="CSZ775" s="298"/>
      <c r="CTA775" s="298"/>
      <c r="CTB775" s="298"/>
      <c r="CTC775" s="298"/>
      <c r="CTD775" s="298"/>
      <c r="CTE775" s="298"/>
      <c r="CTF775" s="298"/>
      <c r="CTG775" s="298"/>
      <c r="CTH775" s="298"/>
      <c r="CTI775" s="298"/>
      <c r="CTJ775" s="298"/>
      <c r="CTK775" s="298"/>
      <c r="CTL775" s="298"/>
      <c r="CTM775" s="298"/>
      <c r="CTN775" s="298"/>
      <c r="CTO775" s="298"/>
      <c r="CTP775" s="298"/>
      <c r="CTQ775" s="298"/>
      <c r="CTR775" s="298"/>
      <c r="CTS775" s="298"/>
      <c r="CTT775" s="298"/>
      <c r="CTU775" s="298"/>
      <c r="CTV775" s="298"/>
      <c r="CTW775" s="298"/>
      <c r="CTX775" s="298"/>
      <c r="CTY775" s="298"/>
      <c r="CTZ775" s="298"/>
      <c r="CUA775" s="298"/>
      <c r="CUB775" s="298"/>
      <c r="CUC775" s="298"/>
      <c r="CUD775" s="298"/>
      <c r="CUE775" s="298"/>
      <c r="CUF775" s="298"/>
      <c r="CUG775" s="298"/>
      <c r="CUH775" s="298"/>
      <c r="CUI775" s="298"/>
      <c r="CUJ775" s="298"/>
      <c r="CUK775" s="298"/>
      <c r="CUL775" s="298"/>
      <c r="CUM775" s="298"/>
      <c r="CUN775" s="298"/>
      <c r="CUO775" s="298"/>
      <c r="CUP775" s="298"/>
      <c r="CUQ775" s="298"/>
      <c r="CUR775" s="298"/>
      <c r="CUS775" s="298"/>
      <c r="CUT775" s="298"/>
      <c r="CUU775" s="298"/>
      <c r="CUV775" s="298"/>
      <c r="CUW775" s="298"/>
      <c r="CUX775" s="298"/>
      <c r="CUY775" s="298"/>
      <c r="CUZ775" s="298"/>
      <c r="CVA775" s="298"/>
      <c r="CVB775" s="298"/>
      <c r="CVC775" s="298"/>
      <c r="CVD775" s="298"/>
      <c r="CVE775" s="298"/>
      <c r="CVF775" s="298"/>
      <c r="CVG775" s="298"/>
      <c r="CVH775" s="298"/>
      <c r="CVI775" s="298"/>
      <c r="CVJ775" s="298"/>
      <c r="CVK775" s="298"/>
      <c r="CVL775" s="298"/>
      <c r="CVM775" s="298"/>
      <c r="CVN775" s="298"/>
      <c r="CVO775" s="298"/>
      <c r="CVP775" s="298"/>
      <c r="CVQ775" s="298"/>
      <c r="CVR775" s="298"/>
      <c r="CVS775" s="298"/>
      <c r="CVT775" s="298"/>
      <c r="CVU775" s="298"/>
      <c r="CVV775" s="298"/>
      <c r="CVW775" s="298"/>
      <c r="CVX775" s="298"/>
      <c r="CVY775" s="298"/>
      <c r="CVZ775" s="298"/>
      <c r="CWA775" s="298"/>
      <c r="CWB775" s="298"/>
      <c r="CWC775" s="298"/>
      <c r="CWD775" s="298"/>
      <c r="CWE775" s="298"/>
      <c r="CWF775" s="298"/>
      <c r="CWG775" s="298"/>
      <c r="CWH775" s="298"/>
      <c r="CWI775" s="298"/>
      <c r="CWJ775" s="298"/>
      <c r="CWK775" s="298"/>
      <c r="CWL775" s="298"/>
      <c r="CWM775" s="298"/>
      <c r="CWN775" s="298"/>
      <c r="CWO775" s="298"/>
      <c r="CWP775" s="298"/>
      <c r="CWQ775" s="298"/>
      <c r="CWR775" s="298"/>
      <c r="CWS775" s="298"/>
      <c r="CWT775" s="298"/>
      <c r="CWU775" s="298"/>
      <c r="CWV775" s="298"/>
      <c r="CWW775" s="298"/>
      <c r="CWX775" s="298"/>
      <c r="CWY775" s="298"/>
      <c r="CWZ775" s="298"/>
      <c r="CXA775" s="298"/>
      <c r="CXB775" s="298"/>
      <c r="CXC775" s="298"/>
      <c r="CXD775" s="298"/>
      <c r="CXE775" s="298"/>
      <c r="CXF775" s="298"/>
      <c r="CXG775" s="298"/>
      <c r="CXH775" s="298"/>
      <c r="CXI775" s="298"/>
      <c r="CXJ775" s="298"/>
      <c r="CXK775" s="298"/>
      <c r="CXL775" s="298"/>
      <c r="CXM775" s="298"/>
      <c r="CXN775" s="298"/>
      <c r="CXO775" s="298"/>
      <c r="CXP775" s="298"/>
      <c r="CXQ775" s="298"/>
      <c r="CXR775" s="298"/>
      <c r="CXS775" s="298"/>
      <c r="CXT775" s="298"/>
      <c r="CXU775" s="298"/>
      <c r="CXV775" s="298"/>
      <c r="CXW775" s="298"/>
      <c r="CXX775" s="298"/>
      <c r="CXY775" s="298"/>
      <c r="CXZ775" s="298"/>
      <c r="CYA775" s="298"/>
      <c r="CYB775" s="298"/>
      <c r="CYC775" s="298"/>
      <c r="CYD775" s="298"/>
      <c r="CYE775" s="298"/>
      <c r="CYF775" s="298"/>
      <c r="CYG775" s="298"/>
      <c r="CYH775" s="298"/>
      <c r="CYI775" s="298"/>
      <c r="CYJ775" s="298"/>
      <c r="CYK775" s="298"/>
      <c r="CYL775" s="298"/>
      <c r="CYM775" s="298"/>
      <c r="CYN775" s="298"/>
      <c r="CYO775" s="298"/>
      <c r="CYP775" s="298"/>
      <c r="CYQ775" s="298"/>
      <c r="CYR775" s="298"/>
      <c r="CYS775" s="298"/>
      <c r="CYT775" s="298"/>
      <c r="CYU775" s="298"/>
      <c r="CYV775" s="298"/>
      <c r="CYW775" s="298"/>
      <c r="CYX775" s="298"/>
      <c r="CYY775" s="298"/>
      <c r="CYZ775" s="298"/>
      <c r="CZA775" s="298"/>
      <c r="CZB775" s="298"/>
      <c r="CZC775" s="298"/>
      <c r="CZD775" s="298"/>
      <c r="CZE775" s="298"/>
      <c r="CZF775" s="298"/>
      <c r="CZG775" s="298"/>
      <c r="CZH775" s="298"/>
      <c r="CZI775" s="298"/>
      <c r="CZJ775" s="298"/>
      <c r="CZK775" s="298"/>
      <c r="CZL775" s="298"/>
      <c r="CZM775" s="298"/>
      <c r="CZN775" s="298"/>
      <c r="CZO775" s="298"/>
      <c r="CZP775" s="298"/>
      <c r="CZQ775" s="298"/>
      <c r="CZR775" s="298"/>
      <c r="CZS775" s="298"/>
      <c r="CZT775" s="298"/>
      <c r="CZU775" s="298"/>
      <c r="CZV775" s="298"/>
      <c r="CZW775" s="298"/>
      <c r="CZX775" s="298"/>
      <c r="CZY775" s="298"/>
      <c r="CZZ775" s="298"/>
      <c r="DAA775" s="298"/>
      <c r="DAB775" s="298"/>
      <c r="DAC775" s="298"/>
      <c r="DAD775" s="298"/>
      <c r="DAE775" s="298"/>
      <c r="DAF775" s="298"/>
      <c r="DAG775" s="298"/>
      <c r="DAH775" s="298"/>
      <c r="DAI775" s="298"/>
      <c r="DAJ775" s="298"/>
      <c r="DAK775" s="298"/>
      <c r="DAL775" s="298"/>
      <c r="DAM775" s="298"/>
      <c r="DAN775" s="298"/>
      <c r="DAO775" s="298"/>
      <c r="DAP775" s="298"/>
      <c r="DAQ775" s="298"/>
      <c r="DAR775" s="298"/>
      <c r="DAS775" s="298"/>
      <c r="DAT775" s="298"/>
      <c r="DAU775" s="298"/>
      <c r="DAV775" s="298"/>
      <c r="DAW775" s="298"/>
      <c r="DAX775" s="298"/>
      <c r="DAY775" s="298"/>
      <c r="DAZ775" s="298"/>
      <c r="DBA775" s="298"/>
      <c r="DBB775" s="298"/>
      <c r="DBC775" s="298"/>
      <c r="DBD775" s="298"/>
      <c r="DBE775" s="298"/>
      <c r="DBF775" s="298"/>
      <c r="DBG775" s="298"/>
      <c r="DBH775" s="298"/>
      <c r="DBI775" s="298"/>
      <c r="DBJ775" s="298"/>
      <c r="DBK775" s="298"/>
      <c r="DBL775" s="298"/>
      <c r="DBM775" s="298"/>
      <c r="DBN775" s="298"/>
      <c r="DBO775" s="298"/>
      <c r="DBP775" s="298"/>
      <c r="DBQ775" s="298"/>
      <c r="DBR775" s="298"/>
      <c r="DBS775" s="298"/>
      <c r="DBT775" s="298"/>
      <c r="DBU775" s="298"/>
      <c r="DBV775" s="298"/>
      <c r="DBW775" s="298"/>
      <c r="DBX775" s="298"/>
      <c r="DBY775" s="298"/>
      <c r="DBZ775" s="298"/>
      <c r="DCA775" s="298"/>
      <c r="DCB775" s="298"/>
      <c r="DCC775" s="298"/>
      <c r="DCD775" s="298"/>
      <c r="DCE775" s="298"/>
      <c r="DCF775" s="298"/>
      <c r="DCG775" s="298"/>
      <c r="DCH775" s="298"/>
      <c r="DCI775" s="298"/>
      <c r="DCJ775" s="298"/>
      <c r="DCK775" s="298"/>
      <c r="DCL775" s="298"/>
      <c r="DCM775" s="298"/>
      <c r="DCN775" s="298"/>
      <c r="DCO775" s="298"/>
      <c r="DCP775" s="298"/>
      <c r="DCQ775" s="298"/>
      <c r="DCR775" s="298"/>
      <c r="DCS775" s="298"/>
      <c r="DCT775" s="298"/>
      <c r="DCU775" s="298"/>
      <c r="DCV775" s="298"/>
      <c r="DCW775" s="298"/>
      <c r="DCX775" s="298"/>
      <c r="DCY775" s="298"/>
      <c r="DCZ775" s="298"/>
      <c r="DDA775" s="298"/>
      <c r="DDB775" s="298"/>
      <c r="DDC775" s="298"/>
      <c r="DDD775" s="298"/>
      <c r="DDE775" s="298"/>
      <c r="DDF775" s="298"/>
      <c r="DDG775" s="298"/>
      <c r="DDH775" s="298"/>
      <c r="DDI775" s="298"/>
      <c r="DDJ775" s="298"/>
      <c r="DDK775" s="298"/>
      <c r="DDL775" s="298"/>
      <c r="DDM775" s="298"/>
      <c r="DDN775" s="298"/>
      <c r="DDO775" s="298"/>
      <c r="DDP775" s="298"/>
      <c r="DDQ775" s="298"/>
      <c r="DDR775" s="298"/>
      <c r="DDS775" s="298"/>
      <c r="DDT775" s="298"/>
      <c r="DDU775" s="298"/>
      <c r="DDV775" s="298"/>
      <c r="DDW775" s="298"/>
      <c r="DDX775" s="298"/>
      <c r="DDY775" s="298"/>
      <c r="DDZ775" s="298"/>
      <c r="DEA775" s="298"/>
      <c r="DEB775" s="298"/>
      <c r="DEC775" s="298"/>
      <c r="DED775" s="298"/>
      <c r="DEE775" s="298"/>
      <c r="DEF775" s="298"/>
      <c r="DEG775" s="298"/>
      <c r="DEH775" s="298"/>
      <c r="DEI775" s="298"/>
      <c r="DEJ775" s="298"/>
      <c r="DEK775" s="298"/>
      <c r="DEL775" s="298"/>
      <c r="DEM775" s="298"/>
      <c r="DEN775" s="298"/>
      <c r="DEO775" s="298"/>
      <c r="DEP775" s="298"/>
      <c r="DEQ775" s="298"/>
      <c r="DER775" s="298"/>
      <c r="DES775" s="298"/>
      <c r="DET775" s="298"/>
      <c r="DEU775" s="298"/>
      <c r="DEV775" s="298"/>
      <c r="DEW775" s="298"/>
      <c r="DEX775" s="298"/>
      <c r="DEY775" s="298"/>
      <c r="DEZ775" s="298"/>
      <c r="DFA775" s="298"/>
      <c r="DFB775" s="298"/>
      <c r="DFC775" s="298"/>
      <c r="DFD775" s="298"/>
      <c r="DFE775" s="298"/>
      <c r="DFF775" s="298"/>
      <c r="DFG775" s="298"/>
      <c r="DFH775" s="298"/>
      <c r="DFI775" s="298"/>
      <c r="DFJ775" s="298"/>
      <c r="DFK775" s="298"/>
      <c r="DFL775" s="298"/>
      <c r="DFM775" s="298"/>
      <c r="DFN775" s="298"/>
      <c r="DFO775" s="298"/>
      <c r="DFP775" s="298"/>
      <c r="DFQ775" s="298"/>
      <c r="DFR775" s="298"/>
      <c r="DFS775" s="298"/>
      <c r="DFT775" s="298"/>
      <c r="DFU775" s="298"/>
      <c r="DFV775" s="298"/>
      <c r="DFW775" s="298"/>
      <c r="DFX775" s="298"/>
      <c r="DFY775" s="298"/>
      <c r="DFZ775" s="298"/>
      <c r="DGA775" s="298"/>
      <c r="DGB775" s="298"/>
      <c r="DGC775" s="298"/>
      <c r="DGD775" s="298"/>
      <c r="DGE775" s="298"/>
      <c r="DGF775" s="298"/>
      <c r="DGG775" s="298"/>
      <c r="DGH775" s="298"/>
      <c r="DGI775" s="298"/>
      <c r="DGJ775" s="298"/>
      <c r="DGK775" s="298"/>
      <c r="DGL775" s="298"/>
      <c r="DGM775" s="298"/>
      <c r="DGN775" s="298"/>
      <c r="DGO775" s="298"/>
      <c r="DGP775" s="298"/>
      <c r="DGQ775" s="298"/>
      <c r="DGR775" s="298"/>
      <c r="DGS775" s="298"/>
      <c r="DGT775" s="298"/>
      <c r="DGU775" s="298"/>
      <c r="DGV775" s="298"/>
      <c r="DGW775" s="298"/>
      <c r="DGX775" s="298"/>
      <c r="DGY775" s="298"/>
      <c r="DGZ775" s="298"/>
      <c r="DHA775" s="298"/>
      <c r="DHB775" s="298"/>
      <c r="DHC775" s="298"/>
      <c r="DHD775" s="298"/>
      <c r="DHE775" s="298"/>
      <c r="DHF775" s="298"/>
      <c r="DHG775" s="298"/>
      <c r="DHH775" s="298"/>
      <c r="DHI775" s="298"/>
      <c r="DHJ775" s="298"/>
      <c r="DHK775" s="298"/>
      <c r="DHL775" s="298"/>
      <c r="DHM775" s="298"/>
      <c r="DHN775" s="298"/>
      <c r="DHO775" s="298"/>
      <c r="DHP775" s="298"/>
      <c r="DHQ775" s="298"/>
      <c r="DHR775" s="298"/>
      <c r="DHS775" s="298"/>
      <c r="DHT775" s="298"/>
      <c r="DHU775" s="298"/>
      <c r="DHV775" s="298"/>
      <c r="DHW775" s="298"/>
      <c r="DHX775" s="298"/>
      <c r="DHY775" s="298"/>
      <c r="DHZ775" s="298"/>
      <c r="DIA775" s="298"/>
      <c r="DIB775" s="298"/>
      <c r="DIC775" s="298"/>
      <c r="DID775" s="298"/>
      <c r="DIE775" s="298"/>
      <c r="DIF775" s="298"/>
      <c r="DIG775" s="298"/>
      <c r="DIH775" s="298"/>
      <c r="DII775" s="298"/>
      <c r="DIJ775" s="298"/>
      <c r="DIK775" s="298"/>
      <c r="DIL775" s="298"/>
      <c r="DIM775" s="298"/>
      <c r="DIN775" s="298"/>
      <c r="DIO775" s="298"/>
      <c r="DIP775" s="298"/>
      <c r="DIQ775" s="298"/>
      <c r="DIR775" s="298"/>
      <c r="DIS775" s="298"/>
      <c r="DIT775" s="298"/>
      <c r="DIU775" s="298"/>
      <c r="DIV775" s="298"/>
      <c r="DIW775" s="298"/>
      <c r="DIX775" s="298"/>
      <c r="DIY775" s="298"/>
      <c r="DIZ775" s="298"/>
      <c r="DJA775" s="298"/>
      <c r="DJB775" s="298"/>
      <c r="DJC775" s="298"/>
      <c r="DJD775" s="298"/>
      <c r="DJE775" s="298"/>
      <c r="DJF775" s="298"/>
      <c r="DJG775" s="298"/>
      <c r="DJH775" s="298"/>
      <c r="DJI775" s="298"/>
      <c r="DJJ775" s="298"/>
      <c r="DJK775" s="298"/>
      <c r="DJL775" s="298"/>
      <c r="DJM775" s="298"/>
      <c r="DJN775" s="298"/>
      <c r="DJO775" s="298"/>
      <c r="DJP775" s="298"/>
      <c r="DJQ775" s="298"/>
      <c r="DJR775" s="298"/>
      <c r="DJS775" s="298"/>
      <c r="DJT775" s="298"/>
      <c r="DJU775" s="298"/>
      <c r="DJV775" s="298"/>
      <c r="DJW775" s="298"/>
      <c r="DJX775" s="298"/>
      <c r="DJY775" s="298"/>
      <c r="DJZ775" s="298"/>
      <c r="DKA775" s="298"/>
      <c r="DKB775" s="298"/>
      <c r="DKC775" s="298"/>
      <c r="DKD775" s="298"/>
      <c r="DKE775" s="298"/>
      <c r="DKF775" s="298"/>
      <c r="DKG775" s="298"/>
      <c r="DKH775" s="298"/>
      <c r="DKI775" s="298"/>
      <c r="DKJ775" s="298"/>
      <c r="DKK775" s="298"/>
      <c r="DKL775" s="298"/>
      <c r="DKM775" s="298"/>
      <c r="DKN775" s="298"/>
      <c r="DKO775" s="298"/>
      <c r="DKP775" s="298"/>
      <c r="DKQ775" s="298"/>
      <c r="DKR775" s="298"/>
      <c r="DKS775" s="298"/>
      <c r="DKT775" s="298"/>
      <c r="DKU775" s="298"/>
      <c r="DKV775" s="298"/>
      <c r="DKW775" s="298"/>
      <c r="DKX775" s="298"/>
      <c r="DKY775" s="298"/>
      <c r="DKZ775" s="298"/>
      <c r="DLA775" s="298"/>
      <c r="DLB775" s="298"/>
      <c r="DLC775" s="298"/>
      <c r="DLD775" s="298"/>
      <c r="DLE775" s="298"/>
      <c r="DLF775" s="298"/>
      <c r="DLG775" s="298"/>
      <c r="DLH775" s="298"/>
      <c r="DLI775" s="298"/>
      <c r="DLJ775" s="298"/>
      <c r="DLK775" s="298"/>
      <c r="DLL775" s="298"/>
      <c r="DLM775" s="298"/>
      <c r="DLN775" s="298"/>
      <c r="DLO775" s="298"/>
      <c r="DLP775" s="298"/>
      <c r="DLQ775" s="298"/>
      <c r="DLR775" s="298"/>
      <c r="DLS775" s="298"/>
      <c r="DLT775" s="298"/>
      <c r="DLU775" s="298"/>
      <c r="DLV775" s="298"/>
      <c r="DLW775" s="298"/>
      <c r="DLX775" s="298"/>
      <c r="DLY775" s="298"/>
      <c r="DLZ775" s="298"/>
      <c r="DMA775" s="298"/>
      <c r="DMB775" s="298"/>
      <c r="DMC775" s="298"/>
      <c r="DMD775" s="298"/>
      <c r="DME775" s="298"/>
      <c r="DMF775" s="298"/>
      <c r="DMG775" s="298"/>
      <c r="DMH775" s="298"/>
      <c r="DMI775" s="298"/>
      <c r="DMJ775" s="298"/>
      <c r="DMK775" s="298"/>
      <c r="DML775" s="298"/>
      <c r="DMM775" s="298"/>
      <c r="DMN775" s="298"/>
      <c r="DMO775" s="298"/>
      <c r="DMP775" s="298"/>
      <c r="DMQ775" s="298"/>
      <c r="DMR775" s="298"/>
      <c r="DMS775" s="298"/>
      <c r="DMT775" s="298"/>
      <c r="DMU775" s="298"/>
      <c r="DMV775" s="298"/>
      <c r="DMW775" s="298"/>
      <c r="DMX775" s="298"/>
      <c r="DMY775" s="298"/>
      <c r="DMZ775" s="298"/>
      <c r="DNA775" s="298"/>
      <c r="DNB775" s="298"/>
      <c r="DNC775" s="298"/>
      <c r="DND775" s="298"/>
      <c r="DNE775" s="298"/>
      <c r="DNF775" s="298"/>
      <c r="DNG775" s="298"/>
      <c r="DNH775" s="298"/>
      <c r="DNI775" s="298"/>
      <c r="DNJ775" s="298"/>
      <c r="DNK775" s="298"/>
      <c r="DNL775" s="298"/>
      <c r="DNM775" s="298"/>
      <c r="DNN775" s="298"/>
      <c r="DNO775" s="298"/>
      <c r="DNP775" s="298"/>
      <c r="DNQ775" s="298"/>
      <c r="DNR775" s="298"/>
      <c r="DNS775" s="298"/>
      <c r="DNT775" s="298"/>
      <c r="DNU775" s="298"/>
      <c r="DNV775" s="298"/>
      <c r="DNW775" s="298"/>
      <c r="DNX775" s="298"/>
      <c r="DNY775" s="298"/>
      <c r="DNZ775" s="298"/>
      <c r="DOA775" s="298"/>
      <c r="DOB775" s="298"/>
      <c r="DOC775" s="298"/>
      <c r="DOD775" s="298"/>
      <c r="DOE775" s="298"/>
      <c r="DOF775" s="298"/>
      <c r="DOG775" s="298"/>
      <c r="DOH775" s="298"/>
      <c r="DOI775" s="298"/>
      <c r="DOJ775" s="298"/>
      <c r="DOK775" s="298"/>
      <c r="DOL775" s="298"/>
      <c r="DOM775" s="298"/>
      <c r="DON775" s="298"/>
      <c r="DOO775" s="298"/>
      <c r="DOP775" s="298"/>
      <c r="DOQ775" s="298"/>
      <c r="DOR775" s="298"/>
      <c r="DOS775" s="298"/>
      <c r="DOT775" s="298"/>
      <c r="DOU775" s="298"/>
      <c r="DOV775" s="298"/>
      <c r="DOW775" s="298"/>
      <c r="DOX775" s="298"/>
      <c r="DOY775" s="298"/>
      <c r="DOZ775" s="298"/>
      <c r="DPA775" s="298"/>
      <c r="DPB775" s="298"/>
      <c r="DPC775" s="298"/>
      <c r="DPD775" s="298"/>
      <c r="DPE775" s="298"/>
      <c r="DPF775" s="298"/>
      <c r="DPG775" s="298"/>
      <c r="DPH775" s="298"/>
      <c r="DPI775" s="298"/>
      <c r="DPJ775" s="298"/>
      <c r="DPK775" s="298"/>
      <c r="DPL775" s="298"/>
      <c r="DPM775" s="298"/>
      <c r="DPN775" s="298"/>
      <c r="DPO775" s="298"/>
      <c r="DPP775" s="298"/>
      <c r="DPQ775" s="298"/>
      <c r="DPR775" s="298"/>
      <c r="DPS775" s="298"/>
      <c r="DPT775" s="298"/>
      <c r="DPU775" s="298"/>
      <c r="DPV775" s="298"/>
      <c r="DPW775" s="298"/>
      <c r="DPX775" s="298"/>
      <c r="DPY775" s="298"/>
      <c r="DPZ775" s="298"/>
      <c r="DQA775" s="298"/>
      <c r="DQB775" s="298"/>
      <c r="DQC775" s="298"/>
      <c r="DQD775" s="298"/>
      <c r="DQE775" s="298"/>
      <c r="DQF775" s="298"/>
      <c r="DQG775" s="298"/>
      <c r="DQH775" s="298"/>
      <c r="DQI775" s="298"/>
      <c r="DQJ775" s="298"/>
      <c r="DQK775" s="298"/>
      <c r="DQL775" s="298"/>
      <c r="DQM775" s="298"/>
      <c r="DQN775" s="298"/>
      <c r="DQO775" s="298"/>
      <c r="DQP775" s="298"/>
      <c r="DQQ775" s="298"/>
      <c r="DQR775" s="298"/>
      <c r="DQS775" s="298"/>
      <c r="DQT775" s="298"/>
      <c r="DQU775" s="298"/>
      <c r="DQV775" s="298"/>
      <c r="DQW775" s="298"/>
      <c r="DQX775" s="298"/>
      <c r="DQY775" s="298"/>
      <c r="DQZ775" s="298"/>
      <c r="DRA775" s="298"/>
      <c r="DRB775" s="298"/>
      <c r="DRC775" s="298"/>
      <c r="DRD775" s="298"/>
      <c r="DRE775" s="298"/>
      <c r="DRF775" s="298"/>
      <c r="DRG775" s="298"/>
      <c r="DRH775" s="298"/>
      <c r="DRI775" s="298"/>
      <c r="DRJ775" s="298"/>
      <c r="DRK775" s="298"/>
      <c r="DRL775" s="298"/>
      <c r="DRM775" s="298"/>
      <c r="DRN775" s="298"/>
      <c r="DRO775" s="298"/>
      <c r="DRP775" s="298"/>
      <c r="DRQ775" s="298"/>
      <c r="DRR775" s="298"/>
      <c r="DRS775" s="298"/>
      <c r="DRT775" s="298"/>
      <c r="DRU775" s="298"/>
      <c r="DRV775" s="298"/>
      <c r="DRW775" s="298"/>
      <c r="DRX775" s="298"/>
      <c r="DRY775" s="298"/>
      <c r="DRZ775" s="298"/>
      <c r="DSA775" s="298"/>
      <c r="DSB775" s="298"/>
      <c r="DSC775" s="298"/>
      <c r="DSD775" s="298"/>
      <c r="DSE775" s="298"/>
      <c r="DSF775" s="298"/>
      <c r="DSG775" s="298"/>
      <c r="DSH775" s="298"/>
      <c r="DSI775" s="298"/>
      <c r="DSJ775" s="298"/>
      <c r="DSK775" s="298"/>
      <c r="DSL775" s="298"/>
      <c r="DSM775" s="298"/>
      <c r="DSN775" s="298"/>
      <c r="DSO775" s="298"/>
      <c r="DSP775" s="298"/>
      <c r="DSQ775" s="298"/>
      <c r="DSR775" s="298"/>
      <c r="DSS775" s="298"/>
      <c r="DST775" s="298"/>
      <c r="DSU775" s="298"/>
      <c r="DSV775" s="298"/>
      <c r="DSW775" s="298"/>
      <c r="DSX775" s="298"/>
      <c r="DSY775" s="298"/>
      <c r="DSZ775" s="298"/>
      <c r="DTA775" s="298"/>
      <c r="DTB775" s="298"/>
      <c r="DTC775" s="298"/>
      <c r="DTD775" s="298"/>
      <c r="DTE775" s="298"/>
      <c r="DTF775" s="298"/>
      <c r="DTG775" s="298"/>
      <c r="DTH775" s="298"/>
      <c r="DTI775" s="298"/>
      <c r="DTJ775" s="298"/>
      <c r="DTK775" s="298"/>
      <c r="DTL775" s="298"/>
      <c r="DTM775" s="298"/>
      <c r="DTN775" s="298"/>
      <c r="DTO775" s="298"/>
      <c r="DTP775" s="298"/>
      <c r="DTQ775" s="298"/>
      <c r="DTR775" s="298"/>
      <c r="DTS775" s="298"/>
      <c r="DTT775" s="298"/>
      <c r="DTU775" s="298"/>
      <c r="DTV775" s="298"/>
      <c r="DTW775" s="298"/>
      <c r="DTX775" s="298"/>
      <c r="DTY775" s="298"/>
      <c r="DTZ775" s="298"/>
      <c r="DUA775" s="298"/>
      <c r="DUB775" s="298"/>
      <c r="DUC775" s="298"/>
      <c r="DUD775" s="298"/>
      <c r="DUE775" s="298"/>
      <c r="DUF775" s="298"/>
      <c r="DUG775" s="298"/>
      <c r="DUH775" s="298"/>
      <c r="DUI775" s="298"/>
      <c r="DUJ775" s="298"/>
      <c r="DUK775" s="298"/>
      <c r="DUL775" s="298"/>
      <c r="DUM775" s="298"/>
      <c r="DUN775" s="298"/>
      <c r="DUO775" s="298"/>
      <c r="DUP775" s="298"/>
      <c r="DUQ775" s="298"/>
      <c r="DUR775" s="298"/>
      <c r="DUS775" s="298"/>
      <c r="DUT775" s="298"/>
      <c r="DUU775" s="298"/>
      <c r="DUV775" s="298"/>
      <c r="DUW775" s="298"/>
      <c r="DUX775" s="298"/>
      <c r="DUY775" s="298"/>
      <c r="DUZ775" s="298"/>
      <c r="DVA775" s="298"/>
      <c r="DVB775" s="298"/>
      <c r="DVC775" s="298"/>
      <c r="DVD775" s="298"/>
      <c r="DVE775" s="298"/>
      <c r="DVF775" s="298"/>
      <c r="DVG775" s="298"/>
      <c r="DVH775" s="298"/>
      <c r="DVI775" s="298"/>
      <c r="DVJ775" s="298"/>
      <c r="DVK775" s="298"/>
      <c r="DVL775" s="298"/>
      <c r="DVM775" s="298"/>
      <c r="DVN775" s="298"/>
      <c r="DVO775" s="298"/>
      <c r="DVP775" s="298"/>
      <c r="DVQ775" s="298"/>
      <c r="DVR775" s="298"/>
      <c r="DVS775" s="298"/>
      <c r="DVT775" s="298"/>
      <c r="DVU775" s="298"/>
      <c r="DVV775" s="298"/>
      <c r="DVW775" s="298"/>
      <c r="DVX775" s="298"/>
      <c r="DVY775" s="298"/>
      <c r="DVZ775" s="298"/>
      <c r="DWA775" s="298"/>
      <c r="DWB775" s="298"/>
      <c r="DWC775" s="298"/>
      <c r="DWD775" s="298"/>
      <c r="DWE775" s="298"/>
      <c r="DWF775" s="298"/>
      <c r="DWG775" s="298"/>
      <c r="DWH775" s="298"/>
      <c r="DWI775" s="298"/>
      <c r="DWJ775" s="298"/>
      <c r="DWK775" s="298"/>
      <c r="DWL775" s="298"/>
      <c r="DWM775" s="298"/>
      <c r="DWN775" s="298"/>
      <c r="DWO775" s="298"/>
      <c r="DWP775" s="298"/>
      <c r="DWQ775" s="298"/>
      <c r="DWR775" s="298"/>
      <c r="DWS775" s="298"/>
      <c r="DWT775" s="298"/>
      <c r="DWU775" s="298"/>
      <c r="DWV775" s="298"/>
      <c r="DWW775" s="298"/>
      <c r="DWX775" s="298"/>
      <c r="DWY775" s="298"/>
      <c r="DWZ775" s="298"/>
      <c r="DXA775" s="298"/>
      <c r="DXB775" s="298"/>
      <c r="DXC775" s="298"/>
      <c r="DXD775" s="298"/>
      <c r="DXE775" s="298"/>
      <c r="DXF775" s="298"/>
      <c r="DXG775" s="298"/>
      <c r="DXH775" s="298"/>
      <c r="DXI775" s="298"/>
      <c r="DXJ775" s="298"/>
      <c r="DXK775" s="298"/>
      <c r="DXL775" s="298"/>
      <c r="DXM775" s="298"/>
      <c r="DXN775" s="298"/>
      <c r="DXO775" s="298"/>
      <c r="DXP775" s="298"/>
      <c r="DXQ775" s="298"/>
      <c r="DXR775" s="298"/>
      <c r="DXS775" s="298"/>
      <c r="DXT775" s="298"/>
      <c r="DXU775" s="298"/>
      <c r="DXV775" s="298"/>
      <c r="DXW775" s="298"/>
      <c r="DXX775" s="298"/>
      <c r="DXY775" s="298"/>
      <c r="DXZ775" s="298"/>
      <c r="DYA775" s="298"/>
      <c r="DYB775" s="298"/>
      <c r="DYC775" s="298"/>
      <c r="DYD775" s="298"/>
      <c r="DYE775" s="298"/>
      <c r="DYF775" s="298"/>
      <c r="DYG775" s="298"/>
      <c r="DYH775" s="298"/>
      <c r="DYI775" s="298"/>
      <c r="DYJ775" s="298"/>
      <c r="DYK775" s="298"/>
      <c r="DYL775" s="298"/>
      <c r="DYM775" s="298"/>
      <c r="DYN775" s="298"/>
      <c r="DYO775" s="298"/>
      <c r="DYP775" s="298"/>
      <c r="DYQ775" s="298"/>
      <c r="DYR775" s="298"/>
      <c r="DYS775" s="298"/>
      <c r="DYT775" s="298"/>
      <c r="DYU775" s="298"/>
      <c r="DYV775" s="298"/>
      <c r="DYW775" s="298"/>
      <c r="DYX775" s="298"/>
      <c r="DYY775" s="298"/>
      <c r="DYZ775" s="298"/>
      <c r="DZA775" s="298"/>
      <c r="DZB775" s="298"/>
      <c r="DZC775" s="298"/>
      <c r="DZD775" s="298"/>
      <c r="DZE775" s="298"/>
      <c r="DZF775" s="298"/>
      <c r="DZG775" s="298"/>
      <c r="DZH775" s="298"/>
      <c r="DZI775" s="298"/>
      <c r="DZJ775" s="298"/>
      <c r="DZK775" s="298"/>
      <c r="DZL775" s="298"/>
      <c r="DZM775" s="298"/>
      <c r="DZN775" s="298"/>
      <c r="DZO775" s="298"/>
      <c r="DZP775" s="298"/>
      <c r="DZQ775" s="298"/>
      <c r="DZR775" s="298"/>
      <c r="DZS775" s="298"/>
      <c r="DZT775" s="298"/>
      <c r="DZU775" s="298"/>
      <c r="DZV775" s="298"/>
      <c r="DZW775" s="298"/>
      <c r="DZX775" s="298"/>
      <c r="DZY775" s="298"/>
      <c r="DZZ775" s="298"/>
      <c r="EAA775" s="298"/>
      <c r="EAB775" s="298"/>
      <c r="EAC775" s="298"/>
      <c r="EAD775" s="298"/>
      <c r="EAE775" s="298"/>
      <c r="EAF775" s="298"/>
      <c r="EAG775" s="298"/>
      <c r="EAH775" s="298"/>
      <c r="EAI775" s="298"/>
      <c r="EAJ775" s="298"/>
      <c r="EAK775" s="298"/>
      <c r="EAL775" s="298"/>
      <c r="EAM775" s="298"/>
      <c r="EAN775" s="298"/>
      <c r="EAO775" s="298"/>
      <c r="EAP775" s="298"/>
      <c r="EAQ775" s="298"/>
      <c r="EAR775" s="298"/>
      <c r="EAS775" s="298"/>
      <c r="EAT775" s="298"/>
      <c r="EAU775" s="298"/>
      <c r="EAV775" s="298"/>
      <c r="EAW775" s="298"/>
      <c r="EAX775" s="298"/>
      <c r="EAY775" s="298"/>
      <c r="EAZ775" s="298"/>
      <c r="EBA775" s="298"/>
      <c r="EBB775" s="298"/>
      <c r="EBC775" s="298"/>
      <c r="EBD775" s="298"/>
      <c r="EBE775" s="298"/>
      <c r="EBF775" s="298"/>
      <c r="EBG775" s="298"/>
      <c r="EBH775" s="298"/>
      <c r="EBI775" s="298"/>
      <c r="EBJ775" s="298"/>
      <c r="EBK775" s="298"/>
      <c r="EBL775" s="298"/>
      <c r="EBM775" s="298"/>
      <c r="EBN775" s="298"/>
      <c r="EBO775" s="298"/>
      <c r="EBP775" s="298"/>
      <c r="EBQ775" s="298"/>
      <c r="EBR775" s="298"/>
      <c r="EBS775" s="298"/>
      <c r="EBT775" s="298"/>
      <c r="EBU775" s="298"/>
      <c r="EBV775" s="298"/>
      <c r="EBW775" s="298"/>
      <c r="EBX775" s="298"/>
      <c r="EBY775" s="298"/>
      <c r="EBZ775" s="298"/>
      <c r="ECA775" s="298"/>
      <c r="ECB775" s="298"/>
      <c r="ECC775" s="298"/>
      <c r="ECD775" s="298"/>
      <c r="ECE775" s="298"/>
      <c r="ECF775" s="298"/>
      <c r="ECG775" s="298"/>
      <c r="ECH775" s="298"/>
      <c r="ECI775" s="298"/>
      <c r="ECJ775" s="298"/>
      <c r="ECK775" s="298"/>
      <c r="ECL775" s="298"/>
      <c r="ECM775" s="298"/>
      <c r="ECN775" s="298"/>
      <c r="ECO775" s="298"/>
      <c r="ECP775" s="298"/>
      <c r="ECQ775" s="298"/>
      <c r="ECR775" s="298"/>
      <c r="ECS775" s="298"/>
      <c r="ECT775" s="298"/>
      <c r="ECU775" s="298"/>
      <c r="ECV775" s="298"/>
      <c r="ECW775" s="298"/>
      <c r="ECX775" s="298"/>
      <c r="ECY775" s="298"/>
      <c r="ECZ775" s="298"/>
      <c r="EDA775" s="298"/>
      <c r="EDB775" s="298"/>
      <c r="EDC775" s="298"/>
      <c r="EDD775" s="298"/>
      <c r="EDE775" s="298"/>
      <c r="EDF775" s="298"/>
      <c r="EDG775" s="298"/>
      <c r="EDH775" s="298"/>
      <c r="EDI775" s="298"/>
      <c r="EDJ775" s="298"/>
      <c r="EDK775" s="298"/>
      <c r="EDL775" s="298"/>
      <c r="EDM775" s="298"/>
      <c r="EDN775" s="298"/>
      <c r="EDO775" s="298"/>
      <c r="EDP775" s="298"/>
      <c r="EDQ775" s="298"/>
      <c r="EDR775" s="298"/>
      <c r="EDS775" s="298"/>
      <c r="EDT775" s="298"/>
      <c r="EDU775" s="298"/>
      <c r="EDV775" s="298"/>
      <c r="EDW775" s="298"/>
      <c r="EDX775" s="298"/>
      <c r="EDY775" s="298"/>
      <c r="EDZ775" s="298"/>
      <c r="EEA775" s="298"/>
      <c r="EEB775" s="298"/>
      <c r="EEC775" s="298"/>
      <c r="EED775" s="298"/>
      <c r="EEE775" s="298"/>
      <c r="EEF775" s="298"/>
      <c r="EEG775" s="298"/>
      <c r="EEH775" s="298"/>
      <c r="EEI775" s="298"/>
      <c r="EEJ775" s="298"/>
      <c r="EEK775" s="298"/>
      <c r="EEL775" s="298"/>
      <c r="EEM775" s="298"/>
      <c r="EEN775" s="298"/>
      <c r="EEO775" s="298"/>
      <c r="EEP775" s="298"/>
      <c r="EEQ775" s="298"/>
      <c r="EER775" s="298"/>
      <c r="EES775" s="298"/>
      <c r="EET775" s="298"/>
      <c r="EEU775" s="298"/>
      <c r="EEV775" s="298"/>
      <c r="EEW775" s="298"/>
      <c r="EEX775" s="298"/>
      <c r="EEY775" s="298"/>
      <c r="EEZ775" s="298"/>
      <c r="EFA775" s="298"/>
      <c r="EFB775" s="298"/>
      <c r="EFC775" s="298"/>
      <c r="EFD775" s="298"/>
      <c r="EFE775" s="298"/>
      <c r="EFF775" s="298"/>
      <c r="EFG775" s="298"/>
      <c r="EFH775" s="298"/>
      <c r="EFI775" s="298"/>
      <c r="EFJ775" s="298"/>
      <c r="EFK775" s="298"/>
      <c r="EFL775" s="298"/>
      <c r="EFM775" s="298"/>
      <c r="EFN775" s="298"/>
      <c r="EFO775" s="298"/>
      <c r="EFP775" s="298"/>
      <c r="EFQ775" s="298"/>
      <c r="EFR775" s="298"/>
      <c r="EFS775" s="298"/>
      <c r="EFT775" s="298"/>
      <c r="EFU775" s="298"/>
      <c r="EFV775" s="298"/>
      <c r="EFW775" s="298"/>
      <c r="EFX775" s="298"/>
      <c r="EFY775" s="298"/>
      <c r="EFZ775" s="298"/>
      <c r="EGA775" s="298"/>
      <c r="EGB775" s="298"/>
      <c r="EGC775" s="298"/>
      <c r="EGD775" s="298"/>
      <c r="EGE775" s="298"/>
      <c r="EGF775" s="298"/>
      <c r="EGG775" s="298"/>
      <c r="EGH775" s="298"/>
      <c r="EGI775" s="298"/>
      <c r="EGJ775" s="298"/>
      <c r="EGK775" s="298"/>
      <c r="EGL775" s="298"/>
      <c r="EGM775" s="298"/>
      <c r="EGN775" s="298"/>
      <c r="EGO775" s="298"/>
      <c r="EGP775" s="298"/>
      <c r="EGQ775" s="298"/>
      <c r="EGR775" s="298"/>
      <c r="EGS775" s="298"/>
      <c r="EGT775" s="298"/>
      <c r="EGU775" s="298"/>
      <c r="EGV775" s="298"/>
      <c r="EGW775" s="298"/>
      <c r="EGX775" s="298"/>
      <c r="EGY775" s="298"/>
      <c r="EGZ775" s="298"/>
      <c r="EHA775" s="298"/>
      <c r="EHB775" s="298"/>
      <c r="EHC775" s="298"/>
      <c r="EHD775" s="298"/>
      <c r="EHE775" s="298"/>
      <c r="EHF775" s="298"/>
      <c r="EHG775" s="298"/>
      <c r="EHH775" s="298"/>
      <c r="EHI775" s="298"/>
      <c r="EHJ775" s="298"/>
      <c r="EHK775" s="298"/>
      <c r="EHL775" s="298"/>
      <c r="EHM775" s="298"/>
      <c r="EHN775" s="298"/>
      <c r="EHO775" s="298"/>
      <c r="EHP775" s="298"/>
      <c r="EHQ775" s="298"/>
      <c r="EHR775" s="298"/>
      <c r="EHS775" s="298"/>
      <c r="EHT775" s="298"/>
      <c r="EHU775" s="298"/>
      <c r="EHV775" s="298"/>
      <c r="EHW775" s="298"/>
      <c r="EHX775" s="298"/>
      <c r="EHY775" s="298"/>
      <c r="EHZ775" s="298"/>
      <c r="EIA775" s="298"/>
      <c r="EIB775" s="298"/>
      <c r="EIC775" s="298"/>
      <c r="EID775" s="298"/>
      <c r="EIE775" s="298"/>
      <c r="EIF775" s="298"/>
      <c r="EIG775" s="298"/>
      <c r="EIH775" s="298"/>
      <c r="EII775" s="298"/>
      <c r="EIJ775" s="298"/>
      <c r="EIK775" s="298"/>
      <c r="EIL775" s="298"/>
      <c r="EIM775" s="298"/>
      <c r="EIN775" s="298"/>
      <c r="EIO775" s="298"/>
      <c r="EIP775" s="298"/>
      <c r="EIQ775" s="298"/>
      <c r="EIR775" s="298"/>
      <c r="EIS775" s="298"/>
      <c r="EIT775" s="298"/>
      <c r="EIU775" s="298"/>
      <c r="EIV775" s="298"/>
      <c r="EIW775" s="298"/>
      <c r="EIX775" s="298"/>
      <c r="EIY775" s="298"/>
      <c r="EIZ775" s="298"/>
      <c r="EJA775" s="298"/>
      <c r="EJB775" s="298"/>
      <c r="EJC775" s="298"/>
      <c r="EJD775" s="298"/>
      <c r="EJE775" s="298"/>
      <c r="EJF775" s="298"/>
      <c r="EJG775" s="298"/>
      <c r="EJH775" s="298"/>
      <c r="EJI775" s="298"/>
      <c r="EJJ775" s="298"/>
      <c r="EJK775" s="298"/>
      <c r="EJL775" s="298"/>
      <c r="EJM775" s="298"/>
      <c r="EJN775" s="298"/>
      <c r="EJO775" s="298"/>
      <c r="EJP775" s="298"/>
      <c r="EJQ775" s="298"/>
      <c r="EJR775" s="298"/>
      <c r="EJS775" s="298"/>
      <c r="EJT775" s="298"/>
      <c r="EJU775" s="298"/>
      <c r="EJV775" s="298"/>
      <c r="EJW775" s="298"/>
      <c r="EJX775" s="298"/>
      <c r="EJY775" s="298"/>
      <c r="EJZ775" s="298"/>
      <c r="EKA775" s="298"/>
      <c r="EKB775" s="298"/>
      <c r="EKC775" s="298"/>
      <c r="EKD775" s="298"/>
      <c r="EKE775" s="298"/>
      <c r="EKF775" s="298"/>
      <c r="EKG775" s="298"/>
      <c r="EKH775" s="298"/>
      <c r="EKI775" s="298"/>
      <c r="EKJ775" s="298"/>
      <c r="EKK775" s="298"/>
      <c r="EKL775" s="298"/>
      <c r="EKM775" s="298"/>
      <c r="EKN775" s="298"/>
      <c r="EKO775" s="298"/>
      <c r="EKP775" s="298"/>
      <c r="EKQ775" s="298"/>
      <c r="EKR775" s="298"/>
      <c r="EKS775" s="298"/>
      <c r="EKT775" s="298"/>
      <c r="EKU775" s="298"/>
      <c r="EKV775" s="298"/>
      <c r="EKW775" s="298"/>
      <c r="EKX775" s="298"/>
      <c r="EKY775" s="298"/>
      <c r="EKZ775" s="298"/>
      <c r="ELA775" s="298"/>
      <c r="ELB775" s="298"/>
      <c r="ELC775" s="298"/>
      <c r="ELD775" s="298"/>
      <c r="ELE775" s="298"/>
      <c r="ELF775" s="298"/>
      <c r="ELG775" s="298"/>
      <c r="ELH775" s="298"/>
      <c r="ELI775" s="298"/>
      <c r="ELJ775" s="298"/>
      <c r="ELK775" s="298"/>
      <c r="ELL775" s="298"/>
      <c r="ELM775" s="298"/>
      <c r="ELN775" s="298"/>
      <c r="ELO775" s="298"/>
      <c r="ELP775" s="298"/>
      <c r="ELQ775" s="298"/>
      <c r="ELR775" s="298"/>
      <c r="ELS775" s="298"/>
      <c r="ELT775" s="298"/>
      <c r="ELU775" s="298"/>
      <c r="ELV775" s="298"/>
      <c r="ELW775" s="298"/>
      <c r="ELX775" s="298"/>
      <c r="ELY775" s="298"/>
      <c r="ELZ775" s="298"/>
      <c r="EMA775" s="298"/>
      <c r="EMB775" s="298"/>
      <c r="EMC775" s="298"/>
      <c r="EMD775" s="298"/>
      <c r="EME775" s="298"/>
      <c r="EMF775" s="298"/>
      <c r="EMG775" s="298"/>
      <c r="EMH775" s="298"/>
      <c r="EMI775" s="298"/>
      <c r="EMJ775" s="298"/>
      <c r="EMK775" s="298"/>
      <c r="EML775" s="298"/>
      <c r="EMM775" s="298"/>
      <c r="EMN775" s="298"/>
      <c r="EMO775" s="298"/>
      <c r="EMP775" s="298"/>
      <c r="EMQ775" s="298"/>
      <c r="EMR775" s="298"/>
      <c r="EMS775" s="298"/>
      <c r="EMT775" s="298"/>
      <c r="EMU775" s="298"/>
      <c r="EMV775" s="298"/>
      <c r="EMW775" s="298"/>
      <c r="EMX775" s="298"/>
      <c r="EMY775" s="298"/>
      <c r="EMZ775" s="298"/>
      <c r="ENA775" s="298"/>
      <c r="ENB775" s="298"/>
      <c r="ENC775" s="298"/>
      <c r="END775" s="298"/>
      <c r="ENE775" s="298"/>
      <c r="ENF775" s="298"/>
      <c r="ENG775" s="298"/>
      <c r="ENH775" s="298"/>
      <c r="ENI775" s="298"/>
      <c r="ENJ775" s="298"/>
      <c r="ENK775" s="298"/>
      <c r="ENL775" s="298"/>
      <c r="ENM775" s="298"/>
      <c r="ENN775" s="298"/>
      <c r="ENO775" s="298"/>
      <c r="ENP775" s="298"/>
      <c r="ENQ775" s="298"/>
      <c r="ENR775" s="298"/>
      <c r="ENS775" s="298"/>
      <c r="ENT775" s="298"/>
      <c r="ENU775" s="298"/>
      <c r="ENV775" s="298"/>
      <c r="ENW775" s="298"/>
      <c r="ENX775" s="298"/>
      <c r="ENY775" s="298"/>
      <c r="ENZ775" s="298"/>
      <c r="EOA775" s="298"/>
      <c r="EOB775" s="298"/>
      <c r="EOC775" s="298"/>
      <c r="EOD775" s="298"/>
      <c r="EOE775" s="298"/>
      <c r="EOF775" s="298"/>
      <c r="EOG775" s="298"/>
      <c r="EOH775" s="298"/>
      <c r="EOI775" s="298"/>
      <c r="EOJ775" s="298"/>
      <c r="EOK775" s="298"/>
      <c r="EOL775" s="298"/>
      <c r="EOM775" s="298"/>
      <c r="EON775" s="298"/>
      <c r="EOO775" s="298"/>
      <c r="EOP775" s="298"/>
      <c r="EOQ775" s="298"/>
      <c r="EOR775" s="298"/>
      <c r="EOS775" s="298"/>
      <c r="EOT775" s="298"/>
      <c r="EOU775" s="298"/>
      <c r="EOV775" s="298"/>
      <c r="EOW775" s="298"/>
      <c r="EOX775" s="298"/>
      <c r="EOY775" s="298"/>
      <c r="EOZ775" s="298"/>
      <c r="EPA775" s="298"/>
      <c r="EPB775" s="298"/>
      <c r="EPC775" s="298"/>
      <c r="EPD775" s="298"/>
      <c r="EPE775" s="298"/>
      <c r="EPF775" s="298"/>
      <c r="EPG775" s="298"/>
      <c r="EPH775" s="298"/>
      <c r="EPI775" s="298"/>
      <c r="EPJ775" s="298"/>
      <c r="EPK775" s="298"/>
      <c r="EPL775" s="298"/>
      <c r="EPM775" s="298"/>
      <c r="EPN775" s="298"/>
      <c r="EPO775" s="298"/>
      <c r="EPP775" s="298"/>
      <c r="EPQ775" s="298"/>
      <c r="EPR775" s="298"/>
      <c r="EPS775" s="298"/>
      <c r="EPT775" s="298"/>
      <c r="EPU775" s="298"/>
      <c r="EPV775" s="298"/>
      <c r="EPW775" s="298"/>
      <c r="EPX775" s="298"/>
      <c r="EPY775" s="298"/>
      <c r="EPZ775" s="298"/>
      <c r="EQA775" s="298"/>
      <c r="EQB775" s="298"/>
      <c r="EQC775" s="298"/>
      <c r="EQD775" s="298"/>
      <c r="EQE775" s="298"/>
      <c r="EQF775" s="298"/>
      <c r="EQG775" s="298"/>
      <c r="EQH775" s="298"/>
      <c r="EQI775" s="298"/>
      <c r="EQJ775" s="298"/>
      <c r="EQK775" s="298"/>
      <c r="EQL775" s="298"/>
      <c r="EQM775" s="298"/>
      <c r="EQN775" s="298"/>
      <c r="EQO775" s="298"/>
      <c r="EQP775" s="298"/>
      <c r="EQQ775" s="298"/>
      <c r="EQR775" s="298"/>
      <c r="EQS775" s="298"/>
      <c r="EQT775" s="298"/>
      <c r="EQU775" s="298"/>
      <c r="EQV775" s="298"/>
      <c r="EQW775" s="298"/>
      <c r="EQX775" s="298"/>
      <c r="EQY775" s="298"/>
      <c r="EQZ775" s="298"/>
      <c r="ERA775" s="298"/>
      <c r="ERB775" s="298"/>
      <c r="ERC775" s="298"/>
      <c r="ERD775" s="298"/>
      <c r="ERE775" s="298"/>
      <c r="ERF775" s="298"/>
      <c r="ERG775" s="298"/>
      <c r="ERH775" s="298"/>
      <c r="ERI775" s="298"/>
      <c r="ERJ775" s="298"/>
      <c r="ERK775" s="298"/>
      <c r="ERL775" s="298"/>
      <c r="ERM775" s="298"/>
      <c r="ERN775" s="298"/>
      <c r="ERO775" s="298"/>
      <c r="ERP775" s="298"/>
      <c r="ERQ775" s="298"/>
      <c r="ERR775" s="298"/>
      <c r="ERS775" s="298"/>
      <c r="ERT775" s="298"/>
      <c r="ERU775" s="298"/>
      <c r="ERV775" s="298"/>
      <c r="ERW775" s="298"/>
      <c r="ERX775" s="298"/>
      <c r="ERY775" s="298"/>
      <c r="ERZ775" s="298"/>
      <c r="ESA775" s="298"/>
      <c r="ESB775" s="298"/>
      <c r="ESC775" s="298"/>
      <c r="ESD775" s="298"/>
      <c r="ESE775" s="298"/>
      <c r="ESF775" s="298"/>
      <c r="ESG775" s="298"/>
      <c r="ESH775" s="298"/>
      <c r="ESI775" s="298"/>
      <c r="ESJ775" s="298"/>
      <c r="ESK775" s="298"/>
      <c r="ESL775" s="298"/>
      <c r="ESM775" s="298"/>
      <c r="ESN775" s="298"/>
      <c r="ESO775" s="298"/>
      <c r="ESP775" s="298"/>
      <c r="ESQ775" s="298"/>
      <c r="ESR775" s="298"/>
      <c r="ESS775" s="298"/>
      <c r="EST775" s="298"/>
      <c r="ESU775" s="298"/>
      <c r="ESV775" s="298"/>
      <c r="ESW775" s="298"/>
      <c r="ESX775" s="298"/>
      <c r="ESY775" s="298"/>
      <c r="ESZ775" s="298"/>
      <c r="ETA775" s="298"/>
      <c r="ETB775" s="298"/>
      <c r="ETC775" s="298"/>
      <c r="ETD775" s="298"/>
      <c r="ETE775" s="298"/>
      <c r="ETF775" s="298"/>
      <c r="ETG775" s="298"/>
      <c r="ETH775" s="298"/>
      <c r="ETI775" s="298"/>
      <c r="ETJ775" s="298"/>
      <c r="ETK775" s="298"/>
      <c r="ETL775" s="298"/>
      <c r="ETM775" s="298"/>
      <c r="ETN775" s="298"/>
      <c r="ETO775" s="298"/>
      <c r="ETP775" s="298"/>
      <c r="ETQ775" s="298"/>
      <c r="ETR775" s="298"/>
      <c r="ETS775" s="298"/>
      <c r="ETT775" s="298"/>
      <c r="ETU775" s="298"/>
      <c r="ETV775" s="298"/>
      <c r="ETW775" s="298"/>
      <c r="ETX775" s="298"/>
      <c r="ETY775" s="298"/>
      <c r="ETZ775" s="298"/>
      <c r="EUA775" s="298"/>
      <c r="EUB775" s="298"/>
      <c r="EUC775" s="298"/>
      <c r="EUD775" s="298"/>
      <c r="EUE775" s="298"/>
      <c r="EUF775" s="298"/>
      <c r="EUG775" s="298"/>
      <c r="EUH775" s="298"/>
      <c r="EUI775" s="298"/>
      <c r="EUJ775" s="298"/>
      <c r="EUK775" s="298"/>
      <c r="EUL775" s="298"/>
      <c r="EUM775" s="298"/>
      <c r="EUN775" s="298"/>
      <c r="EUO775" s="298"/>
      <c r="EUP775" s="298"/>
      <c r="EUQ775" s="298"/>
      <c r="EUR775" s="298"/>
      <c r="EUS775" s="298"/>
      <c r="EUT775" s="298"/>
      <c r="EUU775" s="298"/>
      <c r="EUV775" s="298"/>
      <c r="EUW775" s="298"/>
      <c r="EUX775" s="298"/>
      <c r="EUY775" s="298"/>
      <c r="EUZ775" s="298"/>
      <c r="EVA775" s="298"/>
      <c r="EVB775" s="298"/>
      <c r="EVC775" s="298"/>
      <c r="EVD775" s="298"/>
      <c r="EVE775" s="298"/>
      <c r="EVF775" s="298"/>
      <c r="EVG775" s="298"/>
      <c r="EVH775" s="298"/>
      <c r="EVI775" s="298"/>
      <c r="EVJ775" s="298"/>
      <c r="EVK775" s="298"/>
      <c r="EVL775" s="298"/>
      <c r="EVM775" s="298"/>
      <c r="EVN775" s="298"/>
      <c r="EVO775" s="298"/>
      <c r="EVP775" s="298"/>
      <c r="EVQ775" s="298"/>
      <c r="EVR775" s="298"/>
      <c r="EVS775" s="298"/>
      <c r="EVT775" s="298"/>
      <c r="EVU775" s="298"/>
      <c r="EVV775" s="298"/>
      <c r="EVW775" s="298"/>
      <c r="EVX775" s="298"/>
      <c r="EVY775" s="298"/>
      <c r="EVZ775" s="298"/>
      <c r="EWA775" s="298"/>
      <c r="EWB775" s="298"/>
      <c r="EWC775" s="298"/>
      <c r="EWD775" s="298"/>
      <c r="EWE775" s="298"/>
      <c r="EWF775" s="298"/>
      <c r="EWG775" s="298"/>
      <c r="EWH775" s="298"/>
      <c r="EWI775" s="298"/>
      <c r="EWJ775" s="298"/>
      <c r="EWK775" s="298"/>
      <c r="EWL775" s="298"/>
      <c r="EWM775" s="298"/>
      <c r="EWN775" s="298"/>
      <c r="EWO775" s="298"/>
      <c r="EWP775" s="298"/>
      <c r="EWQ775" s="298"/>
      <c r="EWR775" s="298"/>
      <c r="EWS775" s="298"/>
      <c r="EWT775" s="298"/>
      <c r="EWU775" s="298"/>
      <c r="EWV775" s="298"/>
      <c r="EWW775" s="298"/>
      <c r="EWX775" s="298"/>
      <c r="EWY775" s="298"/>
      <c r="EWZ775" s="298"/>
      <c r="EXA775" s="298"/>
      <c r="EXB775" s="298"/>
      <c r="EXC775" s="298"/>
      <c r="EXD775" s="298"/>
      <c r="EXE775" s="298"/>
      <c r="EXF775" s="298"/>
      <c r="EXG775" s="298"/>
      <c r="EXH775" s="298"/>
      <c r="EXI775" s="298"/>
      <c r="EXJ775" s="298"/>
      <c r="EXK775" s="298"/>
      <c r="EXL775" s="298"/>
      <c r="EXM775" s="298"/>
      <c r="EXN775" s="298"/>
      <c r="EXO775" s="298"/>
      <c r="EXP775" s="298"/>
      <c r="EXQ775" s="298"/>
      <c r="EXR775" s="298"/>
      <c r="EXS775" s="298"/>
      <c r="EXT775" s="298"/>
      <c r="EXU775" s="298"/>
      <c r="EXV775" s="298"/>
      <c r="EXW775" s="298"/>
      <c r="EXX775" s="298"/>
      <c r="EXY775" s="298"/>
      <c r="EXZ775" s="298"/>
      <c r="EYA775" s="298"/>
      <c r="EYB775" s="298"/>
      <c r="EYC775" s="298"/>
      <c r="EYD775" s="298"/>
      <c r="EYE775" s="298"/>
      <c r="EYF775" s="298"/>
      <c r="EYG775" s="298"/>
      <c r="EYH775" s="298"/>
      <c r="EYI775" s="298"/>
      <c r="EYJ775" s="298"/>
      <c r="EYK775" s="298"/>
      <c r="EYL775" s="298"/>
      <c r="EYM775" s="298"/>
      <c r="EYN775" s="298"/>
      <c r="EYO775" s="298"/>
      <c r="EYP775" s="298"/>
      <c r="EYQ775" s="298"/>
      <c r="EYR775" s="298"/>
      <c r="EYS775" s="298"/>
      <c r="EYT775" s="298"/>
      <c r="EYU775" s="298"/>
      <c r="EYV775" s="298"/>
      <c r="EYW775" s="298"/>
      <c r="EYX775" s="298"/>
      <c r="EYY775" s="298"/>
      <c r="EYZ775" s="298"/>
      <c r="EZA775" s="298"/>
      <c r="EZB775" s="298"/>
      <c r="EZC775" s="298"/>
      <c r="EZD775" s="298"/>
      <c r="EZE775" s="298"/>
      <c r="EZF775" s="298"/>
      <c r="EZG775" s="298"/>
      <c r="EZH775" s="298"/>
      <c r="EZI775" s="298"/>
      <c r="EZJ775" s="298"/>
      <c r="EZK775" s="298"/>
      <c r="EZL775" s="298"/>
      <c r="EZM775" s="298"/>
      <c r="EZN775" s="298"/>
      <c r="EZO775" s="298"/>
      <c r="EZP775" s="298"/>
      <c r="EZQ775" s="298"/>
      <c r="EZR775" s="298"/>
      <c r="EZS775" s="298"/>
      <c r="EZT775" s="298"/>
      <c r="EZU775" s="298"/>
      <c r="EZV775" s="298"/>
      <c r="EZW775" s="298"/>
      <c r="EZX775" s="298"/>
      <c r="EZY775" s="298"/>
      <c r="EZZ775" s="298"/>
      <c r="FAA775" s="298"/>
      <c r="FAB775" s="298"/>
      <c r="FAC775" s="298"/>
      <c r="FAD775" s="298"/>
      <c r="FAE775" s="298"/>
      <c r="FAF775" s="298"/>
      <c r="FAG775" s="298"/>
      <c r="FAH775" s="298"/>
      <c r="FAI775" s="298"/>
      <c r="FAJ775" s="298"/>
      <c r="FAK775" s="298"/>
      <c r="FAL775" s="298"/>
      <c r="FAM775" s="298"/>
      <c r="FAN775" s="298"/>
      <c r="FAO775" s="298"/>
      <c r="FAP775" s="298"/>
      <c r="FAQ775" s="298"/>
      <c r="FAR775" s="298"/>
      <c r="FAS775" s="298"/>
      <c r="FAT775" s="298"/>
      <c r="FAU775" s="298"/>
      <c r="FAV775" s="298"/>
      <c r="FAW775" s="298"/>
      <c r="FAX775" s="298"/>
      <c r="FAY775" s="298"/>
      <c r="FAZ775" s="298"/>
      <c r="FBA775" s="298"/>
      <c r="FBB775" s="298"/>
      <c r="FBC775" s="298"/>
      <c r="FBD775" s="298"/>
      <c r="FBE775" s="298"/>
      <c r="FBF775" s="298"/>
      <c r="FBG775" s="298"/>
      <c r="FBH775" s="298"/>
      <c r="FBI775" s="298"/>
      <c r="FBJ775" s="298"/>
      <c r="FBK775" s="298"/>
      <c r="FBL775" s="298"/>
      <c r="FBM775" s="298"/>
      <c r="FBN775" s="298"/>
      <c r="FBO775" s="298"/>
      <c r="FBP775" s="298"/>
      <c r="FBQ775" s="298"/>
      <c r="FBR775" s="298"/>
      <c r="FBS775" s="298"/>
      <c r="FBT775" s="298"/>
      <c r="FBU775" s="298"/>
      <c r="FBV775" s="298"/>
      <c r="FBW775" s="298"/>
      <c r="FBX775" s="298"/>
      <c r="FBY775" s="298"/>
      <c r="FBZ775" s="298"/>
      <c r="FCA775" s="298"/>
      <c r="FCB775" s="298"/>
      <c r="FCC775" s="298"/>
      <c r="FCD775" s="298"/>
      <c r="FCE775" s="298"/>
      <c r="FCF775" s="298"/>
      <c r="FCG775" s="298"/>
      <c r="FCH775" s="298"/>
      <c r="FCI775" s="298"/>
      <c r="FCJ775" s="298"/>
      <c r="FCK775" s="298"/>
      <c r="FCL775" s="298"/>
      <c r="FCM775" s="298"/>
      <c r="FCN775" s="298"/>
      <c r="FCO775" s="298"/>
      <c r="FCP775" s="298"/>
      <c r="FCQ775" s="298"/>
      <c r="FCR775" s="298"/>
      <c r="FCS775" s="298"/>
      <c r="FCT775" s="298"/>
      <c r="FCU775" s="298"/>
      <c r="FCV775" s="298"/>
      <c r="FCW775" s="298"/>
      <c r="FCX775" s="298"/>
      <c r="FCY775" s="298"/>
      <c r="FCZ775" s="298"/>
      <c r="FDA775" s="298"/>
      <c r="FDB775" s="298"/>
      <c r="FDC775" s="298"/>
      <c r="FDD775" s="298"/>
      <c r="FDE775" s="298"/>
      <c r="FDF775" s="298"/>
      <c r="FDG775" s="298"/>
      <c r="FDH775" s="298"/>
      <c r="FDI775" s="298"/>
      <c r="FDJ775" s="298"/>
      <c r="FDK775" s="298"/>
      <c r="FDL775" s="298"/>
      <c r="FDM775" s="298"/>
      <c r="FDN775" s="298"/>
      <c r="FDO775" s="298"/>
      <c r="FDP775" s="298"/>
      <c r="FDQ775" s="298"/>
      <c r="FDR775" s="298"/>
      <c r="FDS775" s="298"/>
      <c r="FDT775" s="298"/>
      <c r="FDU775" s="298"/>
      <c r="FDV775" s="298"/>
      <c r="FDW775" s="298"/>
      <c r="FDX775" s="298"/>
      <c r="FDY775" s="298"/>
      <c r="FDZ775" s="298"/>
      <c r="FEA775" s="298"/>
      <c r="FEB775" s="298"/>
      <c r="FEC775" s="298"/>
      <c r="FED775" s="298"/>
      <c r="FEE775" s="298"/>
      <c r="FEF775" s="298"/>
      <c r="FEG775" s="298"/>
      <c r="FEH775" s="298"/>
      <c r="FEI775" s="298"/>
      <c r="FEJ775" s="298"/>
      <c r="FEK775" s="298"/>
      <c r="FEL775" s="298"/>
      <c r="FEM775" s="298"/>
      <c r="FEN775" s="298"/>
      <c r="FEO775" s="298"/>
      <c r="FEP775" s="298"/>
      <c r="FEQ775" s="298"/>
      <c r="FER775" s="298"/>
      <c r="FES775" s="298"/>
      <c r="FET775" s="298"/>
      <c r="FEU775" s="298"/>
      <c r="FEV775" s="298"/>
      <c r="FEW775" s="298"/>
      <c r="FEX775" s="298"/>
      <c r="FEY775" s="298"/>
      <c r="FEZ775" s="298"/>
      <c r="FFA775" s="298"/>
      <c r="FFB775" s="298"/>
      <c r="FFC775" s="298"/>
      <c r="FFD775" s="298"/>
      <c r="FFE775" s="298"/>
      <c r="FFF775" s="298"/>
      <c r="FFG775" s="298"/>
      <c r="FFH775" s="298"/>
      <c r="FFI775" s="298"/>
      <c r="FFJ775" s="298"/>
      <c r="FFK775" s="298"/>
      <c r="FFL775" s="298"/>
      <c r="FFM775" s="298"/>
      <c r="FFN775" s="298"/>
      <c r="FFO775" s="298"/>
      <c r="FFP775" s="298"/>
      <c r="FFQ775" s="298"/>
      <c r="FFR775" s="298"/>
      <c r="FFS775" s="298"/>
      <c r="FFT775" s="298"/>
      <c r="FFU775" s="298"/>
      <c r="FFV775" s="298"/>
      <c r="FFW775" s="298"/>
      <c r="FFX775" s="298"/>
      <c r="FFY775" s="298"/>
      <c r="FFZ775" s="298"/>
      <c r="FGA775" s="298"/>
      <c r="FGB775" s="298"/>
      <c r="FGC775" s="298"/>
      <c r="FGD775" s="298"/>
      <c r="FGE775" s="298"/>
      <c r="FGF775" s="298"/>
      <c r="FGG775" s="298"/>
      <c r="FGH775" s="298"/>
      <c r="FGI775" s="298"/>
      <c r="FGJ775" s="298"/>
      <c r="FGK775" s="298"/>
      <c r="FGL775" s="298"/>
      <c r="FGM775" s="298"/>
      <c r="FGN775" s="298"/>
      <c r="FGO775" s="298"/>
      <c r="FGP775" s="298"/>
      <c r="FGQ775" s="298"/>
      <c r="FGR775" s="298"/>
      <c r="FGS775" s="298"/>
      <c r="FGT775" s="298"/>
      <c r="FGU775" s="298"/>
      <c r="FGV775" s="298"/>
      <c r="FGW775" s="298"/>
      <c r="FGX775" s="298"/>
      <c r="FGY775" s="298"/>
      <c r="FGZ775" s="298"/>
      <c r="FHA775" s="298"/>
      <c r="FHB775" s="298"/>
      <c r="FHC775" s="298"/>
      <c r="FHD775" s="298"/>
      <c r="FHE775" s="298"/>
      <c r="FHF775" s="298"/>
      <c r="FHG775" s="298"/>
      <c r="FHH775" s="298"/>
      <c r="FHI775" s="298"/>
      <c r="FHJ775" s="298"/>
      <c r="FHK775" s="298"/>
      <c r="FHL775" s="298"/>
      <c r="FHM775" s="298"/>
      <c r="FHN775" s="298"/>
      <c r="FHO775" s="298"/>
      <c r="FHP775" s="298"/>
      <c r="FHQ775" s="298"/>
      <c r="FHR775" s="298"/>
      <c r="FHS775" s="298"/>
      <c r="FHT775" s="298"/>
      <c r="FHU775" s="298"/>
      <c r="FHV775" s="298"/>
      <c r="FHW775" s="298"/>
      <c r="FHX775" s="298"/>
      <c r="FHY775" s="298"/>
      <c r="FHZ775" s="298"/>
      <c r="FIA775" s="298"/>
      <c r="FIB775" s="298"/>
      <c r="FIC775" s="298"/>
      <c r="FID775" s="298"/>
      <c r="FIE775" s="298"/>
      <c r="FIF775" s="298"/>
      <c r="FIG775" s="298"/>
      <c r="FIH775" s="298"/>
      <c r="FII775" s="298"/>
      <c r="FIJ775" s="298"/>
      <c r="FIK775" s="298"/>
      <c r="FIL775" s="298"/>
      <c r="FIM775" s="298"/>
      <c r="FIN775" s="298"/>
      <c r="FIO775" s="298"/>
      <c r="FIP775" s="298"/>
      <c r="FIQ775" s="298"/>
      <c r="FIR775" s="298"/>
      <c r="FIS775" s="298"/>
      <c r="FIT775" s="298"/>
      <c r="FIU775" s="298"/>
      <c r="FIV775" s="298"/>
      <c r="FIW775" s="298"/>
      <c r="FIX775" s="298"/>
      <c r="FIY775" s="298"/>
      <c r="FIZ775" s="298"/>
      <c r="FJA775" s="298"/>
      <c r="FJB775" s="298"/>
      <c r="FJC775" s="298"/>
      <c r="FJD775" s="298"/>
      <c r="FJE775" s="298"/>
      <c r="FJF775" s="298"/>
      <c r="FJG775" s="298"/>
      <c r="FJH775" s="298"/>
      <c r="FJI775" s="298"/>
      <c r="FJJ775" s="298"/>
      <c r="FJK775" s="298"/>
      <c r="FJL775" s="298"/>
      <c r="FJM775" s="298"/>
      <c r="FJN775" s="298"/>
      <c r="FJO775" s="298"/>
      <c r="FJP775" s="298"/>
      <c r="FJQ775" s="298"/>
      <c r="FJR775" s="298"/>
      <c r="FJS775" s="298"/>
      <c r="FJT775" s="298"/>
      <c r="FJU775" s="298"/>
      <c r="FJV775" s="298"/>
      <c r="FJW775" s="298"/>
      <c r="FJX775" s="298"/>
      <c r="FJY775" s="298"/>
      <c r="FJZ775" s="298"/>
      <c r="FKA775" s="298"/>
      <c r="FKB775" s="298"/>
      <c r="FKC775" s="298"/>
      <c r="FKD775" s="298"/>
      <c r="FKE775" s="298"/>
      <c r="FKF775" s="298"/>
      <c r="FKG775" s="298"/>
      <c r="FKH775" s="298"/>
      <c r="FKI775" s="298"/>
      <c r="FKJ775" s="298"/>
      <c r="FKK775" s="298"/>
      <c r="FKL775" s="298"/>
      <c r="FKM775" s="298"/>
      <c r="FKN775" s="298"/>
      <c r="FKO775" s="298"/>
      <c r="FKP775" s="298"/>
      <c r="FKQ775" s="298"/>
      <c r="FKR775" s="298"/>
      <c r="FKS775" s="298"/>
      <c r="FKT775" s="298"/>
      <c r="FKU775" s="298"/>
      <c r="FKV775" s="298"/>
      <c r="FKW775" s="298"/>
      <c r="FKX775" s="298"/>
      <c r="FKY775" s="298"/>
      <c r="FKZ775" s="298"/>
      <c r="FLA775" s="298"/>
      <c r="FLB775" s="298"/>
      <c r="FLC775" s="298"/>
      <c r="FLD775" s="298"/>
      <c r="FLE775" s="298"/>
      <c r="FLF775" s="298"/>
      <c r="FLG775" s="298"/>
      <c r="FLH775" s="298"/>
      <c r="FLI775" s="298"/>
      <c r="FLJ775" s="298"/>
      <c r="FLK775" s="298"/>
      <c r="FLL775" s="298"/>
      <c r="FLM775" s="298"/>
      <c r="FLN775" s="298"/>
      <c r="FLO775" s="298"/>
      <c r="FLP775" s="298"/>
      <c r="FLQ775" s="298"/>
      <c r="FLR775" s="298"/>
      <c r="FLS775" s="298"/>
      <c r="FLT775" s="298"/>
      <c r="FLU775" s="298"/>
      <c r="FLV775" s="298"/>
      <c r="FLW775" s="298"/>
      <c r="FLX775" s="298"/>
      <c r="FLY775" s="298"/>
      <c r="FLZ775" s="298"/>
      <c r="FMA775" s="298"/>
      <c r="FMB775" s="298"/>
      <c r="FMC775" s="298"/>
      <c r="FMD775" s="298"/>
      <c r="FME775" s="298"/>
      <c r="FMF775" s="298"/>
      <c r="FMG775" s="298"/>
      <c r="FMH775" s="298"/>
      <c r="FMI775" s="298"/>
      <c r="FMJ775" s="298"/>
      <c r="FMK775" s="298"/>
      <c r="FML775" s="298"/>
      <c r="FMM775" s="298"/>
      <c r="FMN775" s="298"/>
      <c r="FMO775" s="298"/>
      <c r="FMP775" s="298"/>
      <c r="FMQ775" s="298"/>
      <c r="FMR775" s="298"/>
      <c r="FMS775" s="298"/>
      <c r="FMT775" s="298"/>
      <c r="FMU775" s="298"/>
      <c r="FMV775" s="298"/>
      <c r="FMW775" s="298"/>
      <c r="FMX775" s="298"/>
      <c r="FMY775" s="298"/>
      <c r="FMZ775" s="298"/>
      <c r="FNA775" s="298"/>
      <c r="FNB775" s="298"/>
      <c r="FNC775" s="298"/>
      <c r="FND775" s="298"/>
      <c r="FNE775" s="298"/>
      <c r="FNF775" s="298"/>
      <c r="FNG775" s="298"/>
      <c r="FNH775" s="298"/>
      <c r="FNI775" s="298"/>
      <c r="FNJ775" s="298"/>
      <c r="FNK775" s="298"/>
      <c r="FNL775" s="298"/>
      <c r="FNM775" s="298"/>
      <c r="FNN775" s="298"/>
      <c r="FNO775" s="298"/>
      <c r="FNP775" s="298"/>
      <c r="FNQ775" s="298"/>
      <c r="FNR775" s="298"/>
      <c r="FNS775" s="298"/>
      <c r="FNT775" s="298"/>
      <c r="FNU775" s="298"/>
      <c r="FNV775" s="298"/>
      <c r="FNW775" s="298"/>
      <c r="FNX775" s="298"/>
      <c r="FNY775" s="298"/>
      <c r="FNZ775" s="298"/>
      <c r="FOA775" s="298"/>
      <c r="FOB775" s="298"/>
      <c r="FOC775" s="298"/>
      <c r="FOD775" s="298"/>
      <c r="FOE775" s="298"/>
      <c r="FOF775" s="298"/>
      <c r="FOG775" s="298"/>
      <c r="FOH775" s="298"/>
      <c r="FOI775" s="298"/>
      <c r="FOJ775" s="298"/>
      <c r="FOK775" s="298"/>
      <c r="FOL775" s="298"/>
      <c r="FOM775" s="298"/>
      <c r="FON775" s="298"/>
      <c r="FOO775" s="298"/>
      <c r="FOP775" s="298"/>
      <c r="FOQ775" s="298"/>
      <c r="FOR775" s="298"/>
      <c r="FOS775" s="298"/>
      <c r="FOT775" s="298"/>
      <c r="FOU775" s="298"/>
      <c r="FOV775" s="298"/>
      <c r="FOW775" s="298"/>
      <c r="FOX775" s="298"/>
      <c r="FOY775" s="298"/>
      <c r="FOZ775" s="298"/>
      <c r="FPA775" s="298"/>
      <c r="FPB775" s="298"/>
      <c r="FPC775" s="298"/>
      <c r="FPD775" s="298"/>
      <c r="FPE775" s="298"/>
      <c r="FPF775" s="298"/>
      <c r="FPG775" s="298"/>
      <c r="FPH775" s="298"/>
      <c r="FPI775" s="298"/>
      <c r="FPJ775" s="298"/>
      <c r="FPK775" s="298"/>
      <c r="FPL775" s="298"/>
      <c r="FPM775" s="298"/>
      <c r="FPN775" s="298"/>
      <c r="FPO775" s="298"/>
      <c r="FPP775" s="298"/>
      <c r="FPQ775" s="298"/>
      <c r="FPR775" s="298"/>
      <c r="FPS775" s="298"/>
      <c r="FPT775" s="298"/>
      <c r="FPU775" s="298"/>
      <c r="FPV775" s="298"/>
      <c r="FPW775" s="298"/>
      <c r="FPX775" s="298"/>
      <c r="FPY775" s="298"/>
      <c r="FPZ775" s="298"/>
      <c r="FQA775" s="298"/>
      <c r="FQB775" s="298"/>
      <c r="FQC775" s="298"/>
      <c r="FQD775" s="298"/>
      <c r="FQE775" s="298"/>
      <c r="FQF775" s="298"/>
      <c r="FQG775" s="298"/>
      <c r="FQH775" s="298"/>
      <c r="FQI775" s="298"/>
      <c r="FQJ775" s="298"/>
      <c r="FQK775" s="298"/>
      <c r="FQL775" s="298"/>
      <c r="FQM775" s="298"/>
      <c r="FQN775" s="298"/>
      <c r="FQO775" s="298"/>
      <c r="FQP775" s="298"/>
      <c r="FQQ775" s="298"/>
      <c r="FQR775" s="298"/>
      <c r="FQS775" s="298"/>
      <c r="FQT775" s="298"/>
      <c r="FQU775" s="298"/>
      <c r="FQV775" s="298"/>
      <c r="FQW775" s="298"/>
      <c r="FQX775" s="298"/>
      <c r="FQY775" s="298"/>
      <c r="FQZ775" s="298"/>
      <c r="FRA775" s="298"/>
      <c r="FRB775" s="298"/>
      <c r="FRC775" s="298"/>
      <c r="FRD775" s="298"/>
      <c r="FRE775" s="298"/>
      <c r="FRF775" s="298"/>
      <c r="FRG775" s="298"/>
      <c r="FRH775" s="298"/>
      <c r="FRI775" s="298"/>
      <c r="FRJ775" s="298"/>
      <c r="FRK775" s="298"/>
      <c r="FRL775" s="298"/>
      <c r="FRM775" s="298"/>
      <c r="FRN775" s="298"/>
      <c r="FRO775" s="298"/>
      <c r="FRP775" s="298"/>
      <c r="FRQ775" s="298"/>
      <c r="FRR775" s="298"/>
      <c r="FRS775" s="298"/>
      <c r="FRT775" s="298"/>
      <c r="FRU775" s="298"/>
      <c r="FRV775" s="298"/>
      <c r="FRW775" s="298"/>
      <c r="FRX775" s="298"/>
      <c r="FRY775" s="298"/>
      <c r="FRZ775" s="298"/>
      <c r="FSA775" s="298"/>
      <c r="FSB775" s="298"/>
      <c r="FSC775" s="298"/>
      <c r="FSD775" s="298"/>
      <c r="FSE775" s="298"/>
      <c r="FSF775" s="298"/>
      <c r="FSG775" s="298"/>
      <c r="FSH775" s="298"/>
      <c r="FSI775" s="298"/>
      <c r="FSJ775" s="298"/>
      <c r="FSK775" s="298"/>
      <c r="FSL775" s="298"/>
      <c r="FSM775" s="298"/>
      <c r="FSN775" s="298"/>
      <c r="FSO775" s="298"/>
      <c r="FSP775" s="298"/>
      <c r="FSQ775" s="298"/>
      <c r="FSR775" s="298"/>
      <c r="FSS775" s="298"/>
      <c r="FST775" s="298"/>
      <c r="FSU775" s="298"/>
      <c r="FSV775" s="298"/>
      <c r="FSW775" s="298"/>
      <c r="FSX775" s="298"/>
      <c r="FSY775" s="298"/>
      <c r="FSZ775" s="298"/>
      <c r="FTA775" s="298"/>
      <c r="FTB775" s="298"/>
      <c r="FTC775" s="298"/>
      <c r="FTD775" s="298"/>
      <c r="FTE775" s="298"/>
      <c r="FTF775" s="298"/>
      <c r="FTG775" s="298"/>
      <c r="FTH775" s="298"/>
      <c r="FTI775" s="298"/>
      <c r="FTJ775" s="298"/>
      <c r="FTK775" s="298"/>
      <c r="FTL775" s="298"/>
      <c r="FTM775" s="298"/>
      <c r="FTN775" s="298"/>
      <c r="FTO775" s="298"/>
      <c r="FTP775" s="298"/>
      <c r="FTQ775" s="298"/>
      <c r="FTR775" s="298"/>
      <c r="FTS775" s="298"/>
      <c r="FTT775" s="298"/>
      <c r="FTU775" s="298"/>
      <c r="FTV775" s="298"/>
      <c r="FTW775" s="298"/>
      <c r="FTX775" s="298"/>
      <c r="FTY775" s="298"/>
      <c r="FTZ775" s="298"/>
      <c r="FUA775" s="298"/>
      <c r="FUB775" s="298"/>
      <c r="FUC775" s="298"/>
      <c r="FUD775" s="298"/>
      <c r="FUE775" s="298"/>
      <c r="FUF775" s="298"/>
      <c r="FUG775" s="298"/>
      <c r="FUH775" s="298"/>
      <c r="FUI775" s="298"/>
      <c r="FUJ775" s="298"/>
      <c r="FUK775" s="298"/>
      <c r="FUL775" s="298"/>
      <c r="FUM775" s="298"/>
      <c r="FUN775" s="298"/>
      <c r="FUO775" s="298"/>
      <c r="FUP775" s="298"/>
      <c r="FUQ775" s="298"/>
      <c r="FUR775" s="298"/>
      <c r="FUS775" s="298"/>
      <c r="FUT775" s="298"/>
      <c r="FUU775" s="298"/>
      <c r="FUV775" s="298"/>
      <c r="FUW775" s="298"/>
      <c r="FUX775" s="298"/>
      <c r="FUY775" s="298"/>
      <c r="FUZ775" s="298"/>
      <c r="FVA775" s="298"/>
      <c r="FVB775" s="298"/>
      <c r="FVC775" s="298"/>
      <c r="FVD775" s="298"/>
      <c r="FVE775" s="298"/>
      <c r="FVF775" s="298"/>
      <c r="FVG775" s="298"/>
      <c r="FVH775" s="298"/>
      <c r="FVI775" s="298"/>
      <c r="FVJ775" s="298"/>
      <c r="FVK775" s="298"/>
      <c r="FVL775" s="298"/>
      <c r="FVM775" s="298"/>
      <c r="FVN775" s="298"/>
      <c r="FVO775" s="298"/>
      <c r="FVP775" s="298"/>
      <c r="FVQ775" s="298"/>
      <c r="FVR775" s="298"/>
      <c r="FVS775" s="298"/>
      <c r="FVT775" s="298"/>
      <c r="FVU775" s="298"/>
      <c r="FVV775" s="298"/>
      <c r="FVW775" s="298"/>
      <c r="FVX775" s="298"/>
      <c r="FVY775" s="298"/>
      <c r="FVZ775" s="298"/>
      <c r="FWA775" s="298"/>
      <c r="FWB775" s="298"/>
      <c r="FWC775" s="298"/>
      <c r="FWD775" s="298"/>
      <c r="FWE775" s="298"/>
      <c r="FWF775" s="298"/>
      <c r="FWG775" s="298"/>
      <c r="FWH775" s="298"/>
      <c r="FWI775" s="298"/>
      <c r="FWJ775" s="298"/>
      <c r="FWK775" s="298"/>
      <c r="FWL775" s="298"/>
      <c r="FWM775" s="298"/>
      <c r="FWN775" s="298"/>
      <c r="FWO775" s="298"/>
      <c r="FWP775" s="298"/>
      <c r="FWQ775" s="298"/>
      <c r="FWR775" s="298"/>
      <c r="FWS775" s="298"/>
      <c r="FWT775" s="298"/>
      <c r="FWU775" s="298"/>
      <c r="FWV775" s="298"/>
      <c r="FWW775" s="298"/>
      <c r="FWX775" s="298"/>
      <c r="FWY775" s="298"/>
      <c r="FWZ775" s="298"/>
      <c r="FXA775" s="298"/>
      <c r="FXB775" s="298"/>
      <c r="FXC775" s="298"/>
      <c r="FXD775" s="298"/>
      <c r="FXE775" s="298"/>
      <c r="FXF775" s="298"/>
      <c r="FXG775" s="298"/>
      <c r="FXH775" s="298"/>
      <c r="FXI775" s="298"/>
      <c r="FXJ775" s="298"/>
      <c r="FXK775" s="298"/>
      <c r="FXL775" s="298"/>
      <c r="FXM775" s="298"/>
      <c r="FXN775" s="298"/>
      <c r="FXO775" s="298"/>
      <c r="FXP775" s="298"/>
      <c r="FXQ775" s="298"/>
      <c r="FXR775" s="298"/>
      <c r="FXS775" s="298"/>
      <c r="FXT775" s="298"/>
      <c r="FXU775" s="298"/>
      <c r="FXV775" s="298"/>
      <c r="FXW775" s="298"/>
      <c r="FXX775" s="298"/>
      <c r="FXY775" s="298"/>
      <c r="FXZ775" s="298"/>
      <c r="FYA775" s="298"/>
      <c r="FYB775" s="298"/>
      <c r="FYC775" s="298"/>
      <c r="FYD775" s="298"/>
      <c r="FYE775" s="298"/>
      <c r="FYF775" s="298"/>
      <c r="FYG775" s="298"/>
      <c r="FYH775" s="298"/>
      <c r="FYI775" s="298"/>
      <c r="FYJ775" s="298"/>
      <c r="FYK775" s="298"/>
      <c r="FYL775" s="298"/>
      <c r="FYM775" s="298"/>
      <c r="FYN775" s="298"/>
      <c r="FYO775" s="298"/>
      <c r="FYP775" s="298"/>
      <c r="FYQ775" s="298"/>
      <c r="FYR775" s="298"/>
      <c r="FYS775" s="298"/>
      <c r="FYT775" s="298"/>
      <c r="FYU775" s="298"/>
      <c r="FYV775" s="298"/>
      <c r="FYW775" s="298"/>
      <c r="FYX775" s="298"/>
      <c r="FYY775" s="298"/>
      <c r="FYZ775" s="298"/>
      <c r="FZA775" s="298"/>
      <c r="FZB775" s="298"/>
      <c r="FZC775" s="298"/>
      <c r="FZD775" s="298"/>
      <c r="FZE775" s="298"/>
      <c r="FZF775" s="298"/>
      <c r="FZG775" s="298"/>
      <c r="FZH775" s="298"/>
      <c r="FZI775" s="298"/>
      <c r="FZJ775" s="298"/>
      <c r="FZK775" s="298"/>
      <c r="FZL775" s="298"/>
      <c r="FZM775" s="298"/>
      <c r="FZN775" s="298"/>
      <c r="FZO775" s="298"/>
      <c r="FZP775" s="298"/>
      <c r="FZQ775" s="298"/>
      <c r="FZR775" s="298"/>
      <c r="FZS775" s="298"/>
      <c r="FZT775" s="298"/>
      <c r="FZU775" s="298"/>
      <c r="FZV775" s="298"/>
      <c r="FZW775" s="298"/>
      <c r="FZX775" s="298"/>
      <c r="FZY775" s="298"/>
      <c r="FZZ775" s="298"/>
      <c r="GAA775" s="298"/>
      <c r="GAB775" s="298"/>
      <c r="GAC775" s="298"/>
      <c r="GAD775" s="298"/>
      <c r="GAE775" s="298"/>
      <c r="GAF775" s="298"/>
      <c r="GAG775" s="298"/>
      <c r="GAH775" s="298"/>
      <c r="GAI775" s="298"/>
      <c r="GAJ775" s="298"/>
      <c r="GAK775" s="298"/>
      <c r="GAL775" s="298"/>
      <c r="GAM775" s="298"/>
      <c r="GAN775" s="298"/>
      <c r="GAO775" s="298"/>
      <c r="GAP775" s="298"/>
      <c r="GAQ775" s="298"/>
      <c r="GAR775" s="298"/>
      <c r="GAS775" s="298"/>
      <c r="GAT775" s="298"/>
      <c r="GAU775" s="298"/>
      <c r="GAV775" s="298"/>
      <c r="GAW775" s="298"/>
      <c r="GAX775" s="298"/>
      <c r="GAY775" s="298"/>
      <c r="GAZ775" s="298"/>
      <c r="GBA775" s="298"/>
      <c r="GBB775" s="298"/>
      <c r="GBC775" s="298"/>
      <c r="GBD775" s="298"/>
      <c r="GBE775" s="298"/>
      <c r="GBF775" s="298"/>
      <c r="GBG775" s="298"/>
      <c r="GBH775" s="298"/>
      <c r="GBI775" s="298"/>
      <c r="GBJ775" s="298"/>
      <c r="GBK775" s="298"/>
      <c r="GBL775" s="298"/>
      <c r="GBM775" s="298"/>
      <c r="GBN775" s="298"/>
      <c r="GBO775" s="298"/>
      <c r="GBP775" s="298"/>
      <c r="GBQ775" s="298"/>
      <c r="GBR775" s="298"/>
      <c r="GBS775" s="298"/>
      <c r="GBT775" s="298"/>
      <c r="GBU775" s="298"/>
      <c r="GBV775" s="298"/>
      <c r="GBW775" s="298"/>
      <c r="GBX775" s="298"/>
      <c r="GBY775" s="298"/>
      <c r="GBZ775" s="298"/>
      <c r="GCA775" s="298"/>
      <c r="GCB775" s="298"/>
      <c r="GCC775" s="298"/>
      <c r="GCD775" s="298"/>
      <c r="GCE775" s="298"/>
      <c r="GCF775" s="298"/>
      <c r="GCG775" s="298"/>
      <c r="GCH775" s="298"/>
      <c r="GCI775" s="298"/>
      <c r="GCJ775" s="298"/>
      <c r="GCK775" s="298"/>
      <c r="GCL775" s="298"/>
      <c r="GCM775" s="298"/>
      <c r="GCN775" s="298"/>
      <c r="GCO775" s="298"/>
      <c r="GCP775" s="298"/>
      <c r="GCQ775" s="298"/>
      <c r="GCR775" s="298"/>
      <c r="GCS775" s="298"/>
      <c r="GCT775" s="298"/>
      <c r="GCU775" s="298"/>
      <c r="GCV775" s="298"/>
      <c r="GCW775" s="298"/>
      <c r="GCX775" s="298"/>
      <c r="GCY775" s="298"/>
      <c r="GCZ775" s="298"/>
      <c r="GDA775" s="298"/>
      <c r="GDB775" s="298"/>
      <c r="GDC775" s="298"/>
      <c r="GDD775" s="298"/>
      <c r="GDE775" s="298"/>
      <c r="GDF775" s="298"/>
      <c r="GDG775" s="298"/>
      <c r="GDH775" s="298"/>
      <c r="GDI775" s="298"/>
      <c r="GDJ775" s="298"/>
      <c r="GDK775" s="298"/>
      <c r="GDL775" s="298"/>
      <c r="GDM775" s="298"/>
      <c r="GDN775" s="298"/>
      <c r="GDO775" s="298"/>
      <c r="GDP775" s="298"/>
      <c r="GDQ775" s="298"/>
      <c r="GDR775" s="298"/>
      <c r="GDS775" s="298"/>
      <c r="GDT775" s="298"/>
      <c r="GDU775" s="298"/>
      <c r="GDV775" s="298"/>
      <c r="GDW775" s="298"/>
      <c r="GDX775" s="298"/>
      <c r="GDY775" s="298"/>
      <c r="GDZ775" s="298"/>
      <c r="GEA775" s="298"/>
      <c r="GEB775" s="298"/>
      <c r="GEC775" s="298"/>
      <c r="GED775" s="298"/>
      <c r="GEE775" s="298"/>
      <c r="GEF775" s="298"/>
      <c r="GEG775" s="298"/>
      <c r="GEH775" s="298"/>
      <c r="GEI775" s="298"/>
      <c r="GEJ775" s="298"/>
      <c r="GEK775" s="298"/>
      <c r="GEL775" s="298"/>
      <c r="GEM775" s="298"/>
      <c r="GEN775" s="298"/>
      <c r="GEO775" s="298"/>
      <c r="GEP775" s="298"/>
      <c r="GEQ775" s="298"/>
      <c r="GER775" s="298"/>
      <c r="GES775" s="298"/>
      <c r="GET775" s="298"/>
      <c r="GEU775" s="298"/>
      <c r="GEV775" s="298"/>
      <c r="GEW775" s="298"/>
      <c r="GEX775" s="298"/>
      <c r="GEY775" s="298"/>
      <c r="GEZ775" s="298"/>
      <c r="GFA775" s="298"/>
      <c r="GFB775" s="298"/>
      <c r="GFC775" s="298"/>
      <c r="GFD775" s="298"/>
      <c r="GFE775" s="298"/>
      <c r="GFF775" s="298"/>
      <c r="GFG775" s="298"/>
      <c r="GFH775" s="298"/>
      <c r="GFI775" s="298"/>
      <c r="GFJ775" s="298"/>
      <c r="GFK775" s="298"/>
      <c r="GFL775" s="298"/>
      <c r="GFM775" s="298"/>
      <c r="GFN775" s="298"/>
      <c r="GFO775" s="298"/>
      <c r="GFP775" s="298"/>
      <c r="GFQ775" s="298"/>
      <c r="GFR775" s="298"/>
      <c r="GFS775" s="298"/>
      <c r="GFT775" s="298"/>
      <c r="GFU775" s="298"/>
      <c r="GFV775" s="298"/>
      <c r="GFW775" s="298"/>
      <c r="GFX775" s="298"/>
      <c r="GFY775" s="298"/>
      <c r="GFZ775" s="298"/>
      <c r="GGA775" s="298"/>
      <c r="GGB775" s="298"/>
      <c r="GGC775" s="298"/>
      <c r="GGD775" s="298"/>
      <c r="GGE775" s="298"/>
      <c r="GGF775" s="298"/>
      <c r="GGG775" s="298"/>
      <c r="GGH775" s="298"/>
      <c r="GGI775" s="298"/>
      <c r="GGJ775" s="298"/>
      <c r="GGK775" s="298"/>
      <c r="GGL775" s="298"/>
      <c r="GGM775" s="298"/>
      <c r="GGN775" s="298"/>
      <c r="GGO775" s="298"/>
      <c r="GGP775" s="298"/>
      <c r="GGQ775" s="298"/>
      <c r="GGR775" s="298"/>
      <c r="GGS775" s="298"/>
      <c r="GGT775" s="298"/>
      <c r="GGU775" s="298"/>
      <c r="GGV775" s="298"/>
      <c r="GGW775" s="298"/>
      <c r="GGX775" s="298"/>
      <c r="GGY775" s="298"/>
      <c r="GGZ775" s="298"/>
      <c r="GHA775" s="298"/>
      <c r="GHB775" s="298"/>
      <c r="GHC775" s="298"/>
      <c r="GHD775" s="298"/>
      <c r="GHE775" s="298"/>
      <c r="GHF775" s="298"/>
      <c r="GHG775" s="298"/>
      <c r="GHH775" s="298"/>
      <c r="GHI775" s="298"/>
      <c r="GHJ775" s="298"/>
      <c r="GHK775" s="298"/>
      <c r="GHL775" s="298"/>
      <c r="GHM775" s="298"/>
      <c r="GHN775" s="298"/>
      <c r="GHO775" s="298"/>
      <c r="GHP775" s="298"/>
      <c r="GHQ775" s="298"/>
      <c r="GHR775" s="298"/>
      <c r="GHS775" s="298"/>
      <c r="GHT775" s="298"/>
      <c r="GHU775" s="298"/>
      <c r="GHV775" s="298"/>
      <c r="GHW775" s="298"/>
      <c r="GHX775" s="298"/>
      <c r="GHY775" s="298"/>
      <c r="GHZ775" s="298"/>
      <c r="GIA775" s="298"/>
      <c r="GIB775" s="298"/>
      <c r="GIC775" s="298"/>
      <c r="GID775" s="298"/>
      <c r="GIE775" s="298"/>
      <c r="GIF775" s="298"/>
      <c r="GIG775" s="298"/>
      <c r="GIH775" s="298"/>
      <c r="GII775" s="298"/>
      <c r="GIJ775" s="298"/>
      <c r="GIK775" s="298"/>
      <c r="GIL775" s="298"/>
      <c r="GIM775" s="298"/>
      <c r="GIN775" s="298"/>
      <c r="GIO775" s="298"/>
      <c r="GIP775" s="298"/>
      <c r="GIQ775" s="298"/>
      <c r="GIR775" s="298"/>
      <c r="GIS775" s="298"/>
      <c r="GIT775" s="298"/>
      <c r="GIU775" s="298"/>
      <c r="GIV775" s="298"/>
      <c r="GIW775" s="298"/>
      <c r="GIX775" s="298"/>
      <c r="GIY775" s="298"/>
      <c r="GIZ775" s="298"/>
      <c r="GJA775" s="298"/>
      <c r="GJB775" s="298"/>
      <c r="GJC775" s="298"/>
      <c r="GJD775" s="298"/>
      <c r="GJE775" s="298"/>
      <c r="GJF775" s="298"/>
      <c r="GJG775" s="298"/>
      <c r="GJH775" s="298"/>
      <c r="GJI775" s="298"/>
      <c r="GJJ775" s="298"/>
      <c r="GJK775" s="298"/>
      <c r="GJL775" s="298"/>
      <c r="GJM775" s="298"/>
      <c r="GJN775" s="298"/>
      <c r="GJO775" s="298"/>
      <c r="GJP775" s="298"/>
      <c r="GJQ775" s="298"/>
      <c r="GJR775" s="298"/>
      <c r="GJS775" s="298"/>
      <c r="GJT775" s="298"/>
      <c r="GJU775" s="298"/>
      <c r="GJV775" s="298"/>
      <c r="GJW775" s="298"/>
      <c r="GJX775" s="298"/>
      <c r="GJY775" s="298"/>
      <c r="GJZ775" s="298"/>
      <c r="GKA775" s="298"/>
      <c r="GKB775" s="298"/>
      <c r="GKC775" s="298"/>
      <c r="GKD775" s="298"/>
      <c r="GKE775" s="298"/>
      <c r="GKF775" s="298"/>
      <c r="GKG775" s="298"/>
      <c r="GKH775" s="298"/>
      <c r="GKI775" s="298"/>
      <c r="GKJ775" s="298"/>
      <c r="GKK775" s="298"/>
      <c r="GKL775" s="298"/>
      <c r="GKM775" s="298"/>
      <c r="GKN775" s="298"/>
      <c r="GKO775" s="298"/>
      <c r="GKP775" s="298"/>
      <c r="GKQ775" s="298"/>
      <c r="GKR775" s="298"/>
      <c r="GKS775" s="298"/>
      <c r="GKT775" s="298"/>
      <c r="GKU775" s="298"/>
      <c r="GKV775" s="298"/>
      <c r="GKW775" s="298"/>
      <c r="GKX775" s="298"/>
      <c r="GKY775" s="298"/>
      <c r="GKZ775" s="298"/>
      <c r="GLA775" s="298"/>
      <c r="GLB775" s="298"/>
      <c r="GLC775" s="298"/>
      <c r="GLD775" s="298"/>
      <c r="GLE775" s="298"/>
      <c r="GLF775" s="298"/>
      <c r="GLG775" s="298"/>
      <c r="GLH775" s="298"/>
      <c r="GLI775" s="298"/>
      <c r="GLJ775" s="298"/>
      <c r="GLK775" s="298"/>
      <c r="GLL775" s="298"/>
      <c r="GLM775" s="298"/>
      <c r="GLN775" s="298"/>
      <c r="GLO775" s="298"/>
      <c r="GLP775" s="298"/>
      <c r="GLQ775" s="298"/>
      <c r="GLR775" s="298"/>
      <c r="GLS775" s="298"/>
      <c r="GLT775" s="298"/>
      <c r="GLU775" s="298"/>
      <c r="GLV775" s="298"/>
      <c r="GLW775" s="298"/>
      <c r="GLX775" s="298"/>
      <c r="GLY775" s="298"/>
      <c r="GLZ775" s="298"/>
      <c r="GMA775" s="298"/>
      <c r="GMB775" s="298"/>
      <c r="GMC775" s="298"/>
      <c r="GMD775" s="298"/>
      <c r="GME775" s="298"/>
      <c r="GMF775" s="298"/>
      <c r="GMG775" s="298"/>
      <c r="GMH775" s="298"/>
      <c r="GMI775" s="298"/>
      <c r="GMJ775" s="298"/>
      <c r="GMK775" s="298"/>
      <c r="GML775" s="298"/>
      <c r="GMM775" s="298"/>
      <c r="GMN775" s="298"/>
      <c r="GMO775" s="298"/>
      <c r="GMP775" s="298"/>
      <c r="GMQ775" s="298"/>
      <c r="GMR775" s="298"/>
      <c r="GMS775" s="298"/>
      <c r="GMT775" s="298"/>
      <c r="GMU775" s="298"/>
      <c r="GMV775" s="298"/>
      <c r="GMW775" s="298"/>
      <c r="GMX775" s="298"/>
      <c r="GMY775" s="298"/>
      <c r="GMZ775" s="298"/>
      <c r="GNA775" s="298"/>
      <c r="GNB775" s="298"/>
      <c r="GNC775" s="298"/>
      <c r="GND775" s="298"/>
      <c r="GNE775" s="298"/>
      <c r="GNF775" s="298"/>
      <c r="GNG775" s="298"/>
      <c r="GNH775" s="298"/>
      <c r="GNI775" s="298"/>
      <c r="GNJ775" s="298"/>
      <c r="GNK775" s="298"/>
      <c r="GNL775" s="298"/>
      <c r="GNM775" s="298"/>
      <c r="GNN775" s="298"/>
      <c r="GNO775" s="298"/>
      <c r="GNP775" s="298"/>
      <c r="GNQ775" s="298"/>
      <c r="GNR775" s="298"/>
      <c r="GNS775" s="298"/>
      <c r="GNT775" s="298"/>
      <c r="GNU775" s="298"/>
      <c r="GNV775" s="298"/>
      <c r="GNW775" s="298"/>
      <c r="GNX775" s="298"/>
      <c r="GNY775" s="298"/>
      <c r="GNZ775" s="298"/>
      <c r="GOA775" s="298"/>
      <c r="GOB775" s="298"/>
      <c r="GOC775" s="298"/>
      <c r="GOD775" s="298"/>
      <c r="GOE775" s="298"/>
      <c r="GOF775" s="298"/>
      <c r="GOG775" s="298"/>
      <c r="GOH775" s="298"/>
      <c r="GOI775" s="298"/>
      <c r="GOJ775" s="298"/>
      <c r="GOK775" s="298"/>
      <c r="GOL775" s="298"/>
      <c r="GOM775" s="298"/>
      <c r="GON775" s="298"/>
      <c r="GOO775" s="298"/>
      <c r="GOP775" s="298"/>
      <c r="GOQ775" s="298"/>
      <c r="GOR775" s="298"/>
      <c r="GOS775" s="298"/>
      <c r="GOT775" s="298"/>
      <c r="GOU775" s="298"/>
      <c r="GOV775" s="298"/>
      <c r="GOW775" s="298"/>
      <c r="GOX775" s="298"/>
      <c r="GOY775" s="298"/>
      <c r="GOZ775" s="298"/>
      <c r="GPA775" s="298"/>
      <c r="GPB775" s="298"/>
      <c r="GPC775" s="298"/>
      <c r="GPD775" s="298"/>
      <c r="GPE775" s="298"/>
      <c r="GPF775" s="298"/>
      <c r="GPG775" s="298"/>
      <c r="GPH775" s="298"/>
      <c r="GPI775" s="298"/>
      <c r="GPJ775" s="298"/>
      <c r="GPK775" s="298"/>
      <c r="GPL775" s="298"/>
      <c r="GPM775" s="298"/>
      <c r="GPN775" s="298"/>
      <c r="GPO775" s="298"/>
      <c r="GPP775" s="298"/>
      <c r="GPQ775" s="298"/>
      <c r="GPR775" s="298"/>
      <c r="GPS775" s="298"/>
      <c r="GPT775" s="298"/>
      <c r="GPU775" s="298"/>
      <c r="GPV775" s="298"/>
      <c r="GPW775" s="298"/>
      <c r="GPX775" s="298"/>
      <c r="GPY775" s="298"/>
      <c r="GPZ775" s="298"/>
      <c r="GQA775" s="298"/>
      <c r="GQB775" s="298"/>
      <c r="GQC775" s="298"/>
      <c r="GQD775" s="298"/>
      <c r="GQE775" s="298"/>
      <c r="GQF775" s="298"/>
      <c r="GQG775" s="298"/>
      <c r="GQH775" s="298"/>
      <c r="GQI775" s="298"/>
      <c r="GQJ775" s="298"/>
      <c r="GQK775" s="298"/>
      <c r="GQL775" s="298"/>
      <c r="GQM775" s="298"/>
      <c r="GQN775" s="298"/>
      <c r="GQO775" s="298"/>
      <c r="GQP775" s="298"/>
      <c r="GQQ775" s="298"/>
      <c r="GQR775" s="298"/>
      <c r="GQS775" s="298"/>
      <c r="GQT775" s="298"/>
      <c r="GQU775" s="298"/>
      <c r="GQV775" s="298"/>
      <c r="GQW775" s="298"/>
      <c r="GQX775" s="298"/>
      <c r="GQY775" s="298"/>
      <c r="GQZ775" s="298"/>
      <c r="GRA775" s="298"/>
      <c r="GRB775" s="298"/>
      <c r="GRC775" s="298"/>
      <c r="GRD775" s="298"/>
      <c r="GRE775" s="298"/>
      <c r="GRF775" s="298"/>
      <c r="GRG775" s="298"/>
      <c r="GRH775" s="298"/>
      <c r="GRI775" s="298"/>
      <c r="GRJ775" s="298"/>
      <c r="GRK775" s="298"/>
      <c r="GRL775" s="298"/>
      <c r="GRM775" s="298"/>
      <c r="GRN775" s="298"/>
      <c r="GRO775" s="298"/>
      <c r="GRP775" s="298"/>
      <c r="GRQ775" s="298"/>
      <c r="GRR775" s="298"/>
      <c r="GRS775" s="298"/>
      <c r="GRT775" s="298"/>
      <c r="GRU775" s="298"/>
      <c r="GRV775" s="298"/>
      <c r="GRW775" s="298"/>
      <c r="GRX775" s="298"/>
      <c r="GRY775" s="298"/>
      <c r="GRZ775" s="298"/>
      <c r="GSA775" s="298"/>
      <c r="GSB775" s="298"/>
      <c r="GSC775" s="298"/>
      <c r="GSD775" s="298"/>
      <c r="GSE775" s="298"/>
      <c r="GSF775" s="298"/>
      <c r="GSG775" s="298"/>
      <c r="GSH775" s="298"/>
      <c r="GSI775" s="298"/>
      <c r="GSJ775" s="298"/>
      <c r="GSK775" s="298"/>
      <c r="GSL775" s="298"/>
      <c r="GSM775" s="298"/>
      <c r="GSN775" s="298"/>
      <c r="GSO775" s="298"/>
      <c r="GSP775" s="298"/>
      <c r="GSQ775" s="298"/>
      <c r="GSR775" s="298"/>
      <c r="GSS775" s="298"/>
      <c r="GST775" s="298"/>
      <c r="GSU775" s="298"/>
      <c r="GSV775" s="298"/>
      <c r="GSW775" s="298"/>
      <c r="GSX775" s="298"/>
      <c r="GSY775" s="298"/>
      <c r="GSZ775" s="298"/>
      <c r="GTA775" s="298"/>
      <c r="GTB775" s="298"/>
      <c r="GTC775" s="298"/>
      <c r="GTD775" s="298"/>
      <c r="GTE775" s="298"/>
      <c r="GTF775" s="298"/>
      <c r="GTG775" s="298"/>
      <c r="GTH775" s="298"/>
      <c r="GTI775" s="298"/>
      <c r="GTJ775" s="298"/>
      <c r="GTK775" s="298"/>
      <c r="GTL775" s="298"/>
      <c r="GTM775" s="298"/>
      <c r="GTN775" s="298"/>
      <c r="GTO775" s="298"/>
      <c r="GTP775" s="298"/>
      <c r="GTQ775" s="298"/>
      <c r="GTR775" s="298"/>
      <c r="GTS775" s="298"/>
      <c r="GTT775" s="298"/>
      <c r="GTU775" s="298"/>
      <c r="GTV775" s="298"/>
      <c r="GTW775" s="298"/>
      <c r="GTX775" s="298"/>
      <c r="GTY775" s="298"/>
      <c r="GTZ775" s="298"/>
      <c r="GUA775" s="298"/>
      <c r="GUB775" s="298"/>
      <c r="GUC775" s="298"/>
      <c r="GUD775" s="298"/>
      <c r="GUE775" s="298"/>
      <c r="GUF775" s="298"/>
      <c r="GUG775" s="298"/>
      <c r="GUH775" s="298"/>
      <c r="GUI775" s="298"/>
      <c r="GUJ775" s="298"/>
      <c r="GUK775" s="298"/>
      <c r="GUL775" s="298"/>
      <c r="GUM775" s="298"/>
      <c r="GUN775" s="298"/>
      <c r="GUO775" s="298"/>
      <c r="GUP775" s="298"/>
      <c r="GUQ775" s="298"/>
      <c r="GUR775" s="298"/>
      <c r="GUS775" s="298"/>
      <c r="GUT775" s="298"/>
      <c r="GUU775" s="298"/>
      <c r="GUV775" s="298"/>
      <c r="GUW775" s="298"/>
      <c r="GUX775" s="298"/>
      <c r="GUY775" s="298"/>
      <c r="GUZ775" s="298"/>
      <c r="GVA775" s="298"/>
      <c r="GVB775" s="298"/>
      <c r="GVC775" s="298"/>
      <c r="GVD775" s="298"/>
      <c r="GVE775" s="298"/>
      <c r="GVF775" s="298"/>
      <c r="GVG775" s="298"/>
      <c r="GVH775" s="298"/>
      <c r="GVI775" s="298"/>
      <c r="GVJ775" s="298"/>
      <c r="GVK775" s="298"/>
      <c r="GVL775" s="298"/>
      <c r="GVM775" s="298"/>
      <c r="GVN775" s="298"/>
      <c r="GVO775" s="298"/>
      <c r="GVP775" s="298"/>
      <c r="GVQ775" s="298"/>
      <c r="GVR775" s="298"/>
      <c r="GVS775" s="298"/>
      <c r="GVT775" s="298"/>
      <c r="GVU775" s="298"/>
      <c r="GVV775" s="298"/>
      <c r="GVW775" s="298"/>
      <c r="GVX775" s="298"/>
      <c r="GVY775" s="298"/>
      <c r="GVZ775" s="298"/>
      <c r="GWA775" s="298"/>
      <c r="GWB775" s="298"/>
      <c r="GWC775" s="298"/>
      <c r="GWD775" s="298"/>
      <c r="GWE775" s="298"/>
      <c r="GWF775" s="298"/>
      <c r="GWG775" s="298"/>
      <c r="GWH775" s="298"/>
      <c r="GWI775" s="298"/>
      <c r="GWJ775" s="298"/>
      <c r="GWK775" s="298"/>
      <c r="GWL775" s="298"/>
      <c r="GWM775" s="298"/>
      <c r="GWN775" s="298"/>
      <c r="GWO775" s="298"/>
      <c r="GWP775" s="298"/>
      <c r="GWQ775" s="298"/>
      <c r="GWR775" s="298"/>
      <c r="GWS775" s="298"/>
      <c r="GWT775" s="298"/>
      <c r="GWU775" s="298"/>
      <c r="GWV775" s="298"/>
      <c r="GWW775" s="298"/>
      <c r="GWX775" s="298"/>
      <c r="GWY775" s="298"/>
      <c r="GWZ775" s="298"/>
      <c r="GXA775" s="298"/>
      <c r="GXB775" s="298"/>
      <c r="GXC775" s="298"/>
      <c r="GXD775" s="298"/>
      <c r="GXE775" s="298"/>
      <c r="GXF775" s="298"/>
      <c r="GXG775" s="298"/>
      <c r="GXH775" s="298"/>
      <c r="GXI775" s="298"/>
      <c r="GXJ775" s="298"/>
      <c r="GXK775" s="298"/>
      <c r="GXL775" s="298"/>
      <c r="GXM775" s="298"/>
      <c r="GXN775" s="298"/>
      <c r="GXO775" s="298"/>
      <c r="GXP775" s="298"/>
      <c r="GXQ775" s="298"/>
      <c r="GXR775" s="298"/>
      <c r="GXS775" s="298"/>
      <c r="GXT775" s="298"/>
      <c r="GXU775" s="298"/>
      <c r="GXV775" s="298"/>
      <c r="GXW775" s="298"/>
      <c r="GXX775" s="298"/>
      <c r="GXY775" s="298"/>
      <c r="GXZ775" s="298"/>
      <c r="GYA775" s="298"/>
      <c r="GYB775" s="298"/>
      <c r="GYC775" s="298"/>
      <c r="GYD775" s="298"/>
      <c r="GYE775" s="298"/>
      <c r="GYF775" s="298"/>
      <c r="GYG775" s="298"/>
      <c r="GYH775" s="298"/>
      <c r="GYI775" s="298"/>
      <c r="GYJ775" s="298"/>
      <c r="GYK775" s="298"/>
      <c r="GYL775" s="298"/>
      <c r="GYM775" s="298"/>
      <c r="GYN775" s="298"/>
      <c r="GYO775" s="298"/>
      <c r="GYP775" s="298"/>
      <c r="GYQ775" s="298"/>
      <c r="GYR775" s="298"/>
      <c r="GYS775" s="298"/>
      <c r="GYT775" s="298"/>
      <c r="GYU775" s="298"/>
      <c r="GYV775" s="298"/>
      <c r="GYW775" s="298"/>
      <c r="GYX775" s="298"/>
      <c r="GYY775" s="298"/>
      <c r="GYZ775" s="298"/>
      <c r="GZA775" s="298"/>
      <c r="GZB775" s="298"/>
      <c r="GZC775" s="298"/>
      <c r="GZD775" s="298"/>
      <c r="GZE775" s="298"/>
      <c r="GZF775" s="298"/>
      <c r="GZG775" s="298"/>
      <c r="GZH775" s="298"/>
      <c r="GZI775" s="298"/>
      <c r="GZJ775" s="298"/>
      <c r="GZK775" s="298"/>
      <c r="GZL775" s="298"/>
      <c r="GZM775" s="298"/>
      <c r="GZN775" s="298"/>
      <c r="GZO775" s="298"/>
      <c r="GZP775" s="298"/>
      <c r="GZQ775" s="298"/>
      <c r="GZR775" s="298"/>
      <c r="GZS775" s="298"/>
      <c r="GZT775" s="298"/>
      <c r="GZU775" s="298"/>
      <c r="GZV775" s="298"/>
      <c r="GZW775" s="298"/>
      <c r="GZX775" s="298"/>
      <c r="GZY775" s="298"/>
      <c r="GZZ775" s="298"/>
      <c r="HAA775" s="298"/>
      <c r="HAB775" s="298"/>
      <c r="HAC775" s="298"/>
      <c r="HAD775" s="298"/>
      <c r="HAE775" s="298"/>
      <c r="HAF775" s="298"/>
      <c r="HAG775" s="298"/>
      <c r="HAH775" s="298"/>
      <c r="HAI775" s="298"/>
      <c r="HAJ775" s="298"/>
      <c r="HAK775" s="298"/>
      <c r="HAL775" s="298"/>
      <c r="HAM775" s="298"/>
      <c r="HAN775" s="298"/>
      <c r="HAO775" s="298"/>
      <c r="HAP775" s="298"/>
      <c r="HAQ775" s="298"/>
      <c r="HAR775" s="298"/>
      <c r="HAS775" s="298"/>
      <c r="HAT775" s="298"/>
      <c r="HAU775" s="298"/>
      <c r="HAV775" s="298"/>
      <c r="HAW775" s="298"/>
      <c r="HAX775" s="298"/>
      <c r="HAY775" s="298"/>
      <c r="HAZ775" s="298"/>
      <c r="HBA775" s="298"/>
      <c r="HBB775" s="298"/>
      <c r="HBC775" s="298"/>
      <c r="HBD775" s="298"/>
      <c r="HBE775" s="298"/>
      <c r="HBF775" s="298"/>
      <c r="HBG775" s="298"/>
      <c r="HBH775" s="298"/>
      <c r="HBI775" s="298"/>
      <c r="HBJ775" s="298"/>
      <c r="HBK775" s="298"/>
      <c r="HBL775" s="298"/>
      <c r="HBM775" s="298"/>
      <c r="HBN775" s="298"/>
      <c r="HBO775" s="298"/>
      <c r="HBP775" s="298"/>
      <c r="HBQ775" s="298"/>
      <c r="HBR775" s="298"/>
      <c r="HBS775" s="298"/>
      <c r="HBT775" s="298"/>
      <c r="HBU775" s="298"/>
      <c r="HBV775" s="298"/>
      <c r="HBW775" s="298"/>
      <c r="HBX775" s="298"/>
      <c r="HBY775" s="298"/>
      <c r="HBZ775" s="298"/>
      <c r="HCA775" s="298"/>
      <c r="HCB775" s="298"/>
      <c r="HCC775" s="298"/>
      <c r="HCD775" s="298"/>
      <c r="HCE775" s="298"/>
      <c r="HCF775" s="298"/>
      <c r="HCG775" s="298"/>
      <c r="HCH775" s="298"/>
      <c r="HCI775" s="298"/>
      <c r="HCJ775" s="298"/>
      <c r="HCK775" s="298"/>
      <c r="HCL775" s="298"/>
      <c r="HCM775" s="298"/>
      <c r="HCN775" s="298"/>
      <c r="HCO775" s="298"/>
      <c r="HCP775" s="298"/>
      <c r="HCQ775" s="298"/>
      <c r="HCR775" s="298"/>
      <c r="HCS775" s="298"/>
      <c r="HCT775" s="298"/>
      <c r="HCU775" s="298"/>
      <c r="HCV775" s="298"/>
      <c r="HCW775" s="298"/>
      <c r="HCX775" s="298"/>
      <c r="HCY775" s="298"/>
      <c r="HCZ775" s="298"/>
      <c r="HDA775" s="298"/>
      <c r="HDB775" s="298"/>
      <c r="HDC775" s="298"/>
      <c r="HDD775" s="298"/>
      <c r="HDE775" s="298"/>
      <c r="HDF775" s="298"/>
      <c r="HDG775" s="298"/>
      <c r="HDH775" s="298"/>
      <c r="HDI775" s="298"/>
      <c r="HDJ775" s="298"/>
      <c r="HDK775" s="298"/>
      <c r="HDL775" s="298"/>
      <c r="HDM775" s="298"/>
      <c r="HDN775" s="298"/>
      <c r="HDO775" s="298"/>
      <c r="HDP775" s="298"/>
      <c r="HDQ775" s="298"/>
      <c r="HDR775" s="298"/>
      <c r="HDS775" s="298"/>
      <c r="HDT775" s="298"/>
      <c r="HDU775" s="298"/>
      <c r="HDV775" s="298"/>
      <c r="HDW775" s="298"/>
      <c r="HDX775" s="298"/>
      <c r="HDY775" s="298"/>
      <c r="HDZ775" s="298"/>
      <c r="HEA775" s="298"/>
      <c r="HEB775" s="298"/>
      <c r="HEC775" s="298"/>
      <c r="HED775" s="298"/>
      <c r="HEE775" s="298"/>
      <c r="HEF775" s="298"/>
      <c r="HEG775" s="298"/>
      <c r="HEH775" s="298"/>
      <c r="HEI775" s="298"/>
      <c r="HEJ775" s="298"/>
      <c r="HEK775" s="298"/>
      <c r="HEL775" s="298"/>
      <c r="HEM775" s="298"/>
      <c r="HEN775" s="298"/>
      <c r="HEO775" s="298"/>
      <c r="HEP775" s="298"/>
      <c r="HEQ775" s="298"/>
      <c r="HER775" s="298"/>
      <c r="HES775" s="298"/>
      <c r="HET775" s="298"/>
      <c r="HEU775" s="298"/>
      <c r="HEV775" s="298"/>
      <c r="HEW775" s="298"/>
      <c r="HEX775" s="298"/>
      <c r="HEY775" s="298"/>
      <c r="HEZ775" s="298"/>
      <c r="HFA775" s="298"/>
      <c r="HFB775" s="298"/>
      <c r="HFC775" s="298"/>
      <c r="HFD775" s="298"/>
      <c r="HFE775" s="298"/>
      <c r="HFF775" s="298"/>
      <c r="HFG775" s="298"/>
      <c r="HFH775" s="298"/>
      <c r="HFI775" s="298"/>
      <c r="HFJ775" s="298"/>
      <c r="HFK775" s="298"/>
      <c r="HFL775" s="298"/>
      <c r="HFM775" s="298"/>
      <c r="HFN775" s="298"/>
      <c r="HFO775" s="298"/>
      <c r="HFP775" s="298"/>
      <c r="HFQ775" s="298"/>
      <c r="HFR775" s="298"/>
      <c r="HFS775" s="298"/>
      <c r="HFT775" s="298"/>
      <c r="HFU775" s="298"/>
      <c r="HFV775" s="298"/>
      <c r="HFW775" s="298"/>
      <c r="HFX775" s="298"/>
      <c r="HFY775" s="298"/>
      <c r="HFZ775" s="298"/>
      <c r="HGA775" s="298"/>
      <c r="HGB775" s="298"/>
      <c r="HGC775" s="298"/>
      <c r="HGD775" s="298"/>
      <c r="HGE775" s="298"/>
      <c r="HGF775" s="298"/>
      <c r="HGG775" s="298"/>
      <c r="HGH775" s="298"/>
      <c r="HGI775" s="298"/>
      <c r="HGJ775" s="298"/>
      <c r="HGK775" s="298"/>
      <c r="HGL775" s="298"/>
      <c r="HGM775" s="298"/>
      <c r="HGN775" s="298"/>
      <c r="HGO775" s="298"/>
      <c r="HGP775" s="298"/>
      <c r="HGQ775" s="298"/>
      <c r="HGR775" s="298"/>
      <c r="HGS775" s="298"/>
      <c r="HGT775" s="298"/>
      <c r="HGU775" s="298"/>
      <c r="HGV775" s="298"/>
      <c r="HGW775" s="298"/>
      <c r="HGX775" s="298"/>
      <c r="HGY775" s="298"/>
      <c r="HGZ775" s="298"/>
      <c r="HHA775" s="298"/>
      <c r="HHB775" s="298"/>
      <c r="HHC775" s="298"/>
      <c r="HHD775" s="298"/>
      <c r="HHE775" s="298"/>
      <c r="HHF775" s="298"/>
      <c r="HHG775" s="298"/>
      <c r="HHH775" s="298"/>
      <c r="HHI775" s="298"/>
      <c r="HHJ775" s="298"/>
      <c r="HHK775" s="298"/>
      <c r="HHL775" s="298"/>
      <c r="HHM775" s="298"/>
      <c r="HHN775" s="298"/>
      <c r="HHO775" s="298"/>
      <c r="HHP775" s="298"/>
      <c r="HHQ775" s="298"/>
      <c r="HHR775" s="298"/>
      <c r="HHS775" s="298"/>
      <c r="HHT775" s="298"/>
      <c r="HHU775" s="298"/>
      <c r="HHV775" s="298"/>
      <c r="HHW775" s="298"/>
      <c r="HHX775" s="298"/>
      <c r="HHY775" s="298"/>
      <c r="HHZ775" s="298"/>
      <c r="HIA775" s="298"/>
      <c r="HIB775" s="298"/>
      <c r="HIC775" s="298"/>
      <c r="HID775" s="298"/>
      <c r="HIE775" s="298"/>
      <c r="HIF775" s="298"/>
      <c r="HIG775" s="298"/>
      <c r="HIH775" s="298"/>
      <c r="HII775" s="298"/>
      <c r="HIJ775" s="298"/>
      <c r="HIK775" s="298"/>
      <c r="HIL775" s="298"/>
      <c r="HIM775" s="298"/>
      <c r="HIN775" s="298"/>
      <c r="HIO775" s="298"/>
      <c r="HIP775" s="298"/>
      <c r="HIQ775" s="298"/>
      <c r="HIR775" s="298"/>
      <c r="HIS775" s="298"/>
      <c r="HIT775" s="298"/>
      <c r="HIU775" s="298"/>
      <c r="HIV775" s="298"/>
      <c r="HIW775" s="298"/>
      <c r="HIX775" s="298"/>
      <c r="HIY775" s="298"/>
      <c r="HIZ775" s="298"/>
      <c r="HJA775" s="298"/>
      <c r="HJB775" s="298"/>
      <c r="HJC775" s="298"/>
      <c r="HJD775" s="298"/>
      <c r="HJE775" s="298"/>
      <c r="HJF775" s="298"/>
      <c r="HJG775" s="298"/>
      <c r="HJH775" s="298"/>
      <c r="HJI775" s="298"/>
      <c r="HJJ775" s="298"/>
      <c r="HJK775" s="298"/>
      <c r="HJL775" s="298"/>
      <c r="HJM775" s="298"/>
      <c r="HJN775" s="298"/>
      <c r="HJO775" s="298"/>
      <c r="HJP775" s="298"/>
      <c r="HJQ775" s="298"/>
      <c r="HJR775" s="298"/>
      <c r="HJS775" s="298"/>
      <c r="HJT775" s="298"/>
      <c r="HJU775" s="298"/>
      <c r="HJV775" s="298"/>
      <c r="HJW775" s="298"/>
      <c r="HJX775" s="298"/>
      <c r="HJY775" s="298"/>
      <c r="HJZ775" s="298"/>
      <c r="HKA775" s="298"/>
      <c r="HKB775" s="298"/>
      <c r="HKC775" s="298"/>
      <c r="HKD775" s="298"/>
      <c r="HKE775" s="298"/>
      <c r="HKF775" s="298"/>
      <c r="HKG775" s="298"/>
      <c r="HKH775" s="298"/>
      <c r="HKI775" s="298"/>
      <c r="HKJ775" s="298"/>
      <c r="HKK775" s="298"/>
      <c r="HKL775" s="298"/>
      <c r="HKM775" s="298"/>
      <c r="HKN775" s="298"/>
      <c r="HKO775" s="298"/>
      <c r="HKP775" s="298"/>
      <c r="HKQ775" s="298"/>
      <c r="HKR775" s="298"/>
      <c r="HKS775" s="298"/>
      <c r="HKT775" s="298"/>
      <c r="HKU775" s="298"/>
      <c r="HKV775" s="298"/>
      <c r="HKW775" s="298"/>
      <c r="HKX775" s="298"/>
      <c r="HKY775" s="298"/>
      <c r="HKZ775" s="298"/>
      <c r="HLA775" s="298"/>
      <c r="HLB775" s="298"/>
      <c r="HLC775" s="298"/>
      <c r="HLD775" s="298"/>
      <c r="HLE775" s="298"/>
      <c r="HLF775" s="298"/>
      <c r="HLG775" s="298"/>
      <c r="HLH775" s="298"/>
      <c r="HLI775" s="298"/>
      <c r="HLJ775" s="298"/>
      <c r="HLK775" s="298"/>
      <c r="HLL775" s="298"/>
      <c r="HLM775" s="298"/>
      <c r="HLN775" s="298"/>
      <c r="HLO775" s="298"/>
      <c r="HLP775" s="298"/>
      <c r="HLQ775" s="298"/>
      <c r="HLR775" s="298"/>
      <c r="HLS775" s="298"/>
      <c r="HLT775" s="298"/>
      <c r="HLU775" s="298"/>
      <c r="HLV775" s="298"/>
      <c r="HLW775" s="298"/>
      <c r="HLX775" s="298"/>
      <c r="HLY775" s="298"/>
      <c r="HLZ775" s="298"/>
      <c r="HMA775" s="298"/>
      <c r="HMB775" s="298"/>
      <c r="HMC775" s="298"/>
      <c r="HMD775" s="298"/>
      <c r="HME775" s="298"/>
      <c r="HMF775" s="298"/>
      <c r="HMG775" s="298"/>
      <c r="HMH775" s="298"/>
      <c r="HMI775" s="298"/>
      <c r="HMJ775" s="298"/>
      <c r="HMK775" s="298"/>
      <c r="HML775" s="298"/>
      <c r="HMM775" s="298"/>
      <c r="HMN775" s="298"/>
      <c r="HMO775" s="298"/>
      <c r="HMP775" s="298"/>
      <c r="HMQ775" s="298"/>
      <c r="HMR775" s="298"/>
      <c r="HMS775" s="298"/>
      <c r="HMT775" s="298"/>
      <c r="HMU775" s="298"/>
      <c r="HMV775" s="298"/>
      <c r="HMW775" s="298"/>
      <c r="HMX775" s="298"/>
      <c r="HMY775" s="298"/>
      <c r="HMZ775" s="298"/>
      <c r="HNA775" s="298"/>
      <c r="HNB775" s="298"/>
      <c r="HNC775" s="298"/>
      <c r="HND775" s="298"/>
      <c r="HNE775" s="298"/>
      <c r="HNF775" s="298"/>
      <c r="HNG775" s="298"/>
      <c r="HNH775" s="298"/>
      <c r="HNI775" s="298"/>
      <c r="HNJ775" s="298"/>
      <c r="HNK775" s="298"/>
      <c r="HNL775" s="298"/>
      <c r="HNM775" s="298"/>
      <c r="HNN775" s="298"/>
      <c r="HNO775" s="298"/>
      <c r="HNP775" s="298"/>
      <c r="HNQ775" s="298"/>
      <c r="HNR775" s="298"/>
      <c r="HNS775" s="298"/>
      <c r="HNT775" s="298"/>
      <c r="HNU775" s="298"/>
      <c r="HNV775" s="298"/>
      <c r="HNW775" s="298"/>
      <c r="HNX775" s="298"/>
      <c r="HNY775" s="298"/>
      <c r="HNZ775" s="298"/>
      <c r="HOA775" s="298"/>
      <c r="HOB775" s="298"/>
      <c r="HOC775" s="298"/>
      <c r="HOD775" s="298"/>
      <c r="HOE775" s="298"/>
      <c r="HOF775" s="298"/>
      <c r="HOG775" s="298"/>
      <c r="HOH775" s="298"/>
      <c r="HOI775" s="298"/>
      <c r="HOJ775" s="298"/>
      <c r="HOK775" s="298"/>
      <c r="HOL775" s="298"/>
      <c r="HOM775" s="298"/>
      <c r="HON775" s="298"/>
      <c r="HOO775" s="298"/>
      <c r="HOP775" s="298"/>
      <c r="HOQ775" s="298"/>
      <c r="HOR775" s="298"/>
      <c r="HOS775" s="298"/>
      <c r="HOT775" s="298"/>
      <c r="HOU775" s="298"/>
      <c r="HOV775" s="298"/>
      <c r="HOW775" s="298"/>
      <c r="HOX775" s="298"/>
      <c r="HOY775" s="298"/>
      <c r="HOZ775" s="298"/>
      <c r="HPA775" s="298"/>
      <c r="HPB775" s="298"/>
      <c r="HPC775" s="298"/>
      <c r="HPD775" s="298"/>
      <c r="HPE775" s="298"/>
      <c r="HPF775" s="298"/>
      <c r="HPG775" s="298"/>
      <c r="HPH775" s="298"/>
      <c r="HPI775" s="298"/>
      <c r="HPJ775" s="298"/>
      <c r="HPK775" s="298"/>
      <c r="HPL775" s="298"/>
      <c r="HPM775" s="298"/>
      <c r="HPN775" s="298"/>
      <c r="HPO775" s="298"/>
      <c r="HPP775" s="298"/>
      <c r="HPQ775" s="298"/>
      <c r="HPR775" s="298"/>
      <c r="HPS775" s="298"/>
      <c r="HPT775" s="298"/>
      <c r="HPU775" s="298"/>
      <c r="HPV775" s="298"/>
      <c r="HPW775" s="298"/>
      <c r="HPX775" s="298"/>
      <c r="HPY775" s="298"/>
      <c r="HPZ775" s="298"/>
      <c r="HQA775" s="298"/>
      <c r="HQB775" s="298"/>
      <c r="HQC775" s="298"/>
      <c r="HQD775" s="298"/>
      <c r="HQE775" s="298"/>
      <c r="HQF775" s="298"/>
      <c r="HQG775" s="298"/>
      <c r="HQH775" s="298"/>
      <c r="HQI775" s="298"/>
      <c r="HQJ775" s="298"/>
      <c r="HQK775" s="298"/>
      <c r="HQL775" s="298"/>
      <c r="HQM775" s="298"/>
      <c r="HQN775" s="298"/>
      <c r="HQO775" s="298"/>
      <c r="HQP775" s="298"/>
      <c r="HQQ775" s="298"/>
      <c r="HQR775" s="298"/>
      <c r="HQS775" s="298"/>
      <c r="HQT775" s="298"/>
      <c r="HQU775" s="298"/>
      <c r="HQV775" s="298"/>
      <c r="HQW775" s="298"/>
      <c r="HQX775" s="298"/>
      <c r="HQY775" s="298"/>
      <c r="HQZ775" s="298"/>
      <c r="HRA775" s="298"/>
      <c r="HRB775" s="298"/>
      <c r="HRC775" s="298"/>
      <c r="HRD775" s="298"/>
      <c r="HRE775" s="298"/>
      <c r="HRF775" s="298"/>
      <c r="HRG775" s="298"/>
      <c r="HRH775" s="298"/>
      <c r="HRI775" s="298"/>
      <c r="HRJ775" s="298"/>
      <c r="HRK775" s="298"/>
      <c r="HRL775" s="298"/>
      <c r="HRM775" s="298"/>
      <c r="HRN775" s="298"/>
      <c r="HRO775" s="298"/>
      <c r="HRP775" s="298"/>
      <c r="HRQ775" s="298"/>
      <c r="HRR775" s="298"/>
      <c r="HRS775" s="298"/>
      <c r="HRT775" s="298"/>
      <c r="HRU775" s="298"/>
      <c r="HRV775" s="298"/>
      <c r="HRW775" s="298"/>
      <c r="HRX775" s="298"/>
      <c r="HRY775" s="298"/>
      <c r="HRZ775" s="298"/>
      <c r="HSA775" s="298"/>
      <c r="HSB775" s="298"/>
      <c r="HSC775" s="298"/>
      <c r="HSD775" s="298"/>
      <c r="HSE775" s="298"/>
      <c r="HSF775" s="298"/>
      <c r="HSG775" s="298"/>
      <c r="HSH775" s="298"/>
      <c r="HSI775" s="298"/>
      <c r="HSJ775" s="298"/>
      <c r="HSK775" s="298"/>
      <c r="HSL775" s="298"/>
      <c r="HSM775" s="298"/>
      <c r="HSN775" s="298"/>
      <c r="HSO775" s="298"/>
      <c r="HSP775" s="298"/>
      <c r="HSQ775" s="298"/>
      <c r="HSR775" s="298"/>
      <c r="HSS775" s="298"/>
      <c r="HST775" s="298"/>
      <c r="HSU775" s="298"/>
      <c r="HSV775" s="298"/>
      <c r="HSW775" s="298"/>
      <c r="HSX775" s="298"/>
      <c r="HSY775" s="298"/>
      <c r="HSZ775" s="298"/>
      <c r="HTA775" s="298"/>
      <c r="HTB775" s="298"/>
      <c r="HTC775" s="298"/>
      <c r="HTD775" s="298"/>
      <c r="HTE775" s="298"/>
      <c r="HTF775" s="298"/>
      <c r="HTG775" s="298"/>
      <c r="HTH775" s="298"/>
      <c r="HTI775" s="298"/>
      <c r="HTJ775" s="298"/>
      <c r="HTK775" s="298"/>
      <c r="HTL775" s="298"/>
      <c r="HTM775" s="298"/>
      <c r="HTN775" s="298"/>
      <c r="HTO775" s="298"/>
      <c r="HTP775" s="298"/>
      <c r="HTQ775" s="298"/>
      <c r="HTR775" s="298"/>
      <c r="HTS775" s="298"/>
      <c r="HTT775" s="298"/>
      <c r="HTU775" s="298"/>
      <c r="HTV775" s="298"/>
      <c r="HTW775" s="298"/>
      <c r="HTX775" s="298"/>
      <c r="HTY775" s="298"/>
      <c r="HTZ775" s="298"/>
      <c r="HUA775" s="298"/>
      <c r="HUB775" s="298"/>
      <c r="HUC775" s="298"/>
      <c r="HUD775" s="298"/>
      <c r="HUE775" s="298"/>
      <c r="HUF775" s="298"/>
      <c r="HUG775" s="298"/>
      <c r="HUH775" s="298"/>
      <c r="HUI775" s="298"/>
      <c r="HUJ775" s="298"/>
      <c r="HUK775" s="298"/>
      <c r="HUL775" s="298"/>
      <c r="HUM775" s="298"/>
      <c r="HUN775" s="298"/>
      <c r="HUO775" s="298"/>
      <c r="HUP775" s="298"/>
      <c r="HUQ775" s="298"/>
      <c r="HUR775" s="298"/>
      <c r="HUS775" s="298"/>
      <c r="HUT775" s="298"/>
      <c r="HUU775" s="298"/>
      <c r="HUV775" s="298"/>
      <c r="HUW775" s="298"/>
      <c r="HUX775" s="298"/>
      <c r="HUY775" s="298"/>
      <c r="HUZ775" s="298"/>
      <c r="HVA775" s="298"/>
      <c r="HVB775" s="298"/>
      <c r="HVC775" s="298"/>
      <c r="HVD775" s="298"/>
      <c r="HVE775" s="298"/>
      <c r="HVF775" s="298"/>
      <c r="HVG775" s="298"/>
      <c r="HVH775" s="298"/>
      <c r="HVI775" s="298"/>
      <c r="HVJ775" s="298"/>
      <c r="HVK775" s="298"/>
      <c r="HVL775" s="298"/>
      <c r="HVM775" s="298"/>
      <c r="HVN775" s="298"/>
      <c r="HVO775" s="298"/>
      <c r="HVP775" s="298"/>
      <c r="HVQ775" s="298"/>
      <c r="HVR775" s="298"/>
      <c r="HVS775" s="298"/>
      <c r="HVT775" s="298"/>
      <c r="HVU775" s="298"/>
      <c r="HVV775" s="298"/>
      <c r="HVW775" s="298"/>
      <c r="HVX775" s="298"/>
      <c r="HVY775" s="298"/>
      <c r="HVZ775" s="298"/>
      <c r="HWA775" s="298"/>
      <c r="HWB775" s="298"/>
      <c r="HWC775" s="298"/>
      <c r="HWD775" s="298"/>
      <c r="HWE775" s="298"/>
      <c r="HWF775" s="298"/>
      <c r="HWG775" s="298"/>
      <c r="HWH775" s="298"/>
      <c r="HWI775" s="298"/>
      <c r="HWJ775" s="298"/>
      <c r="HWK775" s="298"/>
      <c r="HWL775" s="298"/>
      <c r="HWM775" s="298"/>
      <c r="HWN775" s="298"/>
      <c r="HWO775" s="298"/>
      <c r="HWP775" s="298"/>
      <c r="HWQ775" s="298"/>
      <c r="HWR775" s="298"/>
      <c r="HWS775" s="298"/>
      <c r="HWT775" s="298"/>
      <c r="HWU775" s="298"/>
      <c r="HWV775" s="298"/>
      <c r="HWW775" s="298"/>
      <c r="HWX775" s="298"/>
      <c r="HWY775" s="298"/>
      <c r="HWZ775" s="298"/>
      <c r="HXA775" s="298"/>
      <c r="HXB775" s="298"/>
      <c r="HXC775" s="298"/>
      <c r="HXD775" s="298"/>
      <c r="HXE775" s="298"/>
      <c r="HXF775" s="298"/>
      <c r="HXG775" s="298"/>
      <c r="HXH775" s="298"/>
      <c r="HXI775" s="298"/>
      <c r="HXJ775" s="298"/>
      <c r="HXK775" s="298"/>
      <c r="HXL775" s="298"/>
      <c r="HXM775" s="298"/>
      <c r="HXN775" s="298"/>
      <c r="HXO775" s="298"/>
      <c r="HXP775" s="298"/>
      <c r="HXQ775" s="298"/>
      <c r="HXR775" s="298"/>
      <c r="HXS775" s="298"/>
      <c r="HXT775" s="298"/>
      <c r="HXU775" s="298"/>
      <c r="HXV775" s="298"/>
      <c r="HXW775" s="298"/>
      <c r="HXX775" s="298"/>
      <c r="HXY775" s="298"/>
      <c r="HXZ775" s="298"/>
      <c r="HYA775" s="298"/>
      <c r="HYB775" s="298"/>
      <c r="HYC775" s="298"/>
      <c r="HYD775" s="298"/>
      <c r="HYE775" s="298"/>
      <c r="HYF775" s="298"/>
      <c r="HYG775" s="298"/>
      <c r="HYH775" s="298"/>
      <c r="HYI775" s="298"/>
      <c r="HYJ775" s="298"/>
      <c r="HYK775" s="298"/>
      <c r="HYL775" s="298"/>
      <c r="HYM775" s="298"/>
      <c r="HYN775" s="298"/>
      <c r="HYO775" s="298"/>
      <c r="HYP775" s="298"/>
      <c r="HYQ775" s="298"/>
      <c r="HYR775" s="298"/>
      <c r="HYS775" s="298"/>
      <c r="HYT775" s="298"/>
      <c r="HYU775" s="298"/>
      <c r="HYV775" s="298"/>
      <c r="HYW775" s="298"/>
      <c r="HYX775" s="298"/>
      <c r="HYY775" s="298"/>
      <c r="HYZ775" s="298"/>
      <c r="HZA775" s="298"/>
      <c r="HZB775" s="298"/>
      <c r="HZC775" s="298"/>
      <c r="HZD775" s="298"/>
      <c r="HZE775" s="298"/>
      <c r="HZF775" s="298"/>
      <c r="HZG775" s="298"/>
      <c r="HZH775" s="298"/>
      <c r="HZI775" s="298"/>
      <c r="HZJ775" s="298"/>
      <c r="HZK775" s="298"/>
      <c r="HZL775" s="298"/>
      <c r="HZM775" s="298"/>
      <c r="HZN775" s="298"/>
      <c r="HZO775" s="298"/>
      <c r="HZP775" s="298"/>
      <c r="HZQ775" s="298"/>
      <c r="HZR775" s="298"/>
      <c r="HZS775" s="298"/>
      <c r="HZT775" s="298"/>
      <c r="HZU775" s="298"/>
      <c r="HZV775" s="298"/>
      <c r="HZW775" s="298"/>
      <c r="HZX775" s="298"/>
      <c r="HZY775" s="298"/>
      <c r="HZZ775" s="298"/>
      <c r="IAA775" s="298"/>
      <c r="IAB775" s="298"/>
      <c r="IAC775" s="298"/>
      <c r="IAD775" s="298"/>
      <c r="IAE775" s="298"/>
      <c r="IAF775" s="298"/>
      <c r="IAG775" s="298"/>
      <c r="IAH775" s="298"/>
      <c r="IAI775" s="298"/>
      <c r="IAJ775" s="298"/>
      <c r="IAK775" s="298"/>
      <c r="IAL775" s="298"/>
      <c r="IAM775" s="298"/>
      <c r="IAN775" s="298"/>
      <c r="IAO775" s="298"/>
      <c r="IAP775" s="298"/>
      <c r="IAQ775" s="298"/>
      <c r="IAR775" s="298"/>
      <c r="IAS775" s="298"/>
      <c r="IAT775" s="298"/>
      <c r="IAU775" s="298"/>
      <c r="IAV775" s="298"/>
      <c r="IAW775" s="298"/>
      <c r="IAX775" s="298"/>
      <c r="IAY775" s="298"/>
      <c r="IAZ775" s="298"/>
      <c r="IBA775" s="298"/>
      <c r="IBB775" s="298"/>
      <c r="IBC775" s="298"/>
      <c r="IBD775" s="298"/>
      <c r="IBE775" s="298"/>
      <c r="IBF775" s="298"/>
      <c r="IBG775" s="298"/>
      <c r="IBH775" s="298"/>
      <c r="IBI775" s="298"/>
      <c r="IBJ775" s="298"/>
      <c r="IBK775" s="298"/>
      <c r="IBL775" s="298"/>
      <c r="IBM775" s="298"/>
      <c r="IBN775" s="298"/>
      <c r="IBO775" s="298"/>
      <c r="IBP775" s="298"/>
      <c r="IBQ775" s="298"/>
      <c r="IBR775" s="298"/>
      <c r="IBS775" s="298"/>
      <c r="IBT775" s="298"/>
      <c r="IBU775" s="298"/>
      <c r="IBV775" s="298"/>
      <c r="IBW775" s="298"/>
      <c r="IBX775" s="298"/>
      <c r="IBY775" s="298"/>
      <c r="IBZ775" s="298"/>
      <c r="ICA775" s="298"/>
      <c r="ICB775" s="298"/>
      <c r="ICC775" s="298"/>
      <c r="ICD775" s="298"/>
      <c r="ICE775" s="298"/>
      <c r="ICF775" s="298"/>
      <c r="ICG775" s="298"/>
      <c r="ICH775" s="298"/>
      <c r="ICI775" s="298"/>
      <c r="ICJ775" s="298"/>
      <c r="ICK775" s="298"/>
      <c r="ICL775" s="298"/>
      <c r="ICM775" s="298"/>
      <c r="ICN775" s="298"/>
      <c r="ICO775" s="298"/>
      <c r="ICP775" s="298"/>
      <c r="ICQ775" s="298"/>
      <c r="ICR775" s="298"/>
      <c r="ICS775" s="298"/>
      <c r="ICT775" s="298"/>
      <c r="ICU775" s="298"/>
      <c r="ICV775" s="298"/>
      <c r="ICW775" s="298"/>
      <c r="ICX775" s="298"/>
      <c r="ICY775" s="298"/>
      <c r="ICZ775" s="298"/>
      <c r="IDA775" s="298"/>
      <c r="IDB775" s="298"/>
      <c r="IDC775" s="298"/>
      <c r="IDD775" s="298"/>
      <c r="IDE775" s="298"/>
      <c r="IDF775" s="298"/>
      <c r="IDG775" s="298"/>
      <c r="IDH775" s="298"/>
      <c r="IDI775" s="298"/>
      <c r="IDJ775" s="298"/>
      <c r="IDK775" s="298"/>
      <c r="IDL775" s="298"/>
      <c r="IDM775" s="298"/>
      <c r="IDN775" s="298"/>
      <c r="IDO775" s="298"/>
      <c r="IDP775" s="298"/>
      <c r="IDQ775" s="298"/>
      <c r="IDR775" s="298"/>
      <c r="IDS775" s="298"/>
      <c r="IDT775" s="298"/>
      <c r="IDU775" s="298"/>
      <c r="IDV775" s="298"/>
      <c r="IDW775" s="298"/>
      <c r="IDX775" s="298"/>
      <c r="IDY775" s="298"/>
      <c r="IDZ775" s="298"/>
      <c r="IEA775" s="298"/>
      <c r="IEB775" s="298"/>
      <c r="IEC775" s="298"/>
      <c r="IED775" s="298"/>
      <c r="IEE775" s="298"/>
      <c r="IEF775" s="298"/>
      <c r="IEG775" s="298"/>
      <c r="IEH775" s="298"/>
      <c r="IEI775" s="298"/>
      <c r="IEJ775" s="298"/>
      <c r="IEK775" s="298"/>
      <c r="IEL775" s="298"/>
      <c r="IEM775" s="298"/>
      <c r="IEN775" s="298"/>
      <c r="IEO775" s="298"/>
      <c r="IEP775" s="298"/>
      <c r="IEQ775" s="298"/>
      <c r="IER775" s="298"/>
      <c r="IES775" s="298"/>
      <c r="IET775" s="298"/>
      <c r="IEU775" s="298"/>
      <c r="IEV775" s="298"/>
      <c r="IEW775" s="298"/>
      <c r="IEX775" s="298"/>
      <c r="IEY775" s="298"/>
      <c r="IEZ775" s="298"/>
      <c r="IFA775" s="298"/>
      <c r="IFB775" s="298"/>
      <c r="IFC775" s="298"/>
      <c r="IFD775" s="298"/>
      <c r="IFE775" s="298"/>
      <c r="IFF775" s="298"/>
      <c r="IFG775" s="298"/>
      <c r="IFH775" s="298"/>
      <c r="IFI775" s="298"/>
      <c r="IFJ775" s="298"/>
      <c r="IFK775" s="298"/>
      <c r="IFL775" s="298"/>
      <c r="IFM775" s="298"/>
      <c r="IFN775" s="298"/>
      <c r="IFO775" s="298"/>
      <c r="IFP775" s="298"/>
      <c r="IFQ775" s="298"/>
      <c r="IFR775" s="298"/>
      <c r="IFS775" s="298"/>
      <c r="IFT775" s="298"/>
      <c r="IFU775" s="298"/>
      <c r="IFV775" s="298"/>
      <c r="IFW775" s="298"/>
      <c r="IFX775" s="298"/>
      <c r="IFY775" s="298"/>
      <c r="IFZ775" s="298"/>
      <c r="IGA775" s="298"/>
      <c r="IGB775" s="298"/>
      <c r="IGC775" s="298"/>
      <c r="IGD775" s="298"/>
      <c r="IGE775" s="298"/>
      <c r="IGF775" s="298"/>
      <c r="IGG775" s="298"/>
      <c r="IGH775" s="298"/>
      <c r="IGI775" s="298"/>
      <c r="IGJ775" s="298"/>
      <c r="IGK775" s="298"/>
      <c r="IGL775" s="298"/>
      <c r="IGM775" s="298"/>
      <c r="IGN775" s="298"/>
      <c r="IGO775" s="298"/>
      <c r="IGP775" s="298"/>
      <c r="IGQ775" s="298"/>
      <c r="IGR775" s="298"/>
      <c r="IGS775" s="298"/>
      <c r="IGT775" s="298"/>
      <c r="IGU775" s="298"/>
      <c r="IGV775" s="298"/>
      <c r="IGW775" s="298"/>
      <c r="IGX775" s="298"/>
      <c r="IGY775" s="298"/>
      <c r="IGZ775" s="298"/>
      <c r="IHA775" s="298"/>
      <c r="IHB775" s="298"/>
      <c r="IHC775" s="298"/>
      <c r="IHD775" s="298"/>
      <c r="IHE775" s="298"/>
      <c r="IHF775" s="298"/>
      <c r="IHG775" s="298"/>
      <c r="IHH775" s="298"/>
      <c r="IHI775" s="298"/>
      <c r="IHJ775" s="298"/>
      <c r="IHK775" s="298"/>
      <c r="IHL775" s="298"/>
      <c r="IHM775" s="298"/>
      <c r="IHN775" s="298"/>
      <c r="IHO775" s="298"/>
      <c r="IHP775" s="298"/>
      <c r="IHQ775" s="298"/>
      <c r="IHR775" s="298"/>
      <c r="IHS775" s="298"/>
      <c r="IHT775" s="298"/>
      <c r="IHU775" s="298"/>
      <c r="IHV775" s="298"/>
      <c r="IHW775" s="298"/>
      <c r="IHX775" s="298"/>
      <c r="IHY775" s="298"/>
      <c r="IHZ775" s="298"/>
      <c r="IIA775" s="298"/>
      <c r="IIB775" s="298"/>
      <c r="IIC775" s="298"/>
      <c r="IID775" s="298"/>
      <c r="IIE775" s="298"/>
      <c r="IIF775" s="298"/>
      <c r="IIG775" s="298"/>
      <c r="IIH775" s="298"/>
      <c r="III775" s="298"/>
      <c r="IIJ775" s="298"/>
      <c r="IIK775" s="298"/>
      <c r="IIL775" s="298"/>
      <c r="IIM775" s="298"/>
      <c r="IIN775" s="298"/>
      <c r="IIO775" s="298"/>
      <c r="IIP775" s="298"/>
      <c r="IIQ775" s="298"/>
      <c r="IIR775" s="298"/>
      <c r="IIS775" s="298"/>
      <c r="IIT775" s="298"/>
      <c r="IIU775" s="298"/>
      <c r="IIV775" s="298"/>
      <c r="IIW775" s="298"/>
      <c r="IIX775" s="298"/>
      <c r="IIY775" s="298"/>
      <c r="IIZ775" s="298"/>
      <c r="IJA775" s="298"/>
      <c r="IJB775" s="298"/>
      <c r="IJC775" s="298"/>
      <c r="IJD775" s="298"/>
      <c r="IJE775" s="298"/>
      <c r="IJF775" s="298"/>
      <c r="IJG775" s="298"/>
      <c r="IJH775" s="298"/>
      <c r="IJI775" s="298"/>
      <c r="IJJ775" s="298"/>
      <c r="IJK775" s="298"/>
      <c r="IJL775" s="298"/>
      <c r="IJM775" s="298"/>
      <c r="IJN775" s="298"/>
      <c r="IJO775" s="298"/>
      <c r="IJP775" s="298"/>
      <c r="IJQ775" s="298"/>
      <c r="IJR775" s="298"/>
      <c r="IJS775" s="298"/>
      <c r="IJT775" s="298"/>
      <c r="IJU775" s="298"/>
      <c r="IJV775" s="298"/>
      <c r="IJW775" s="298"/>
      <c r="IJX775" s="298"/>
      <c r="IJY775" s="298"/>
      <c r="IJZ775" s="298"/>
      <c r="IKA775" s="298"/>
      <c r="IKB775" s="298"/>
      <c r="IKC775" s="298"/>
      <c r="IKD775" s="298"/>
      <c r="IKE775" s="298"/>
      <c r="IKF775" s="298"/>
      <c r="IKG775" s="298"/>
      <c r="IKH775" s="298"/>
      <c r="IKI775" s="298"/>
      <c r="IKJ775" s="298"/>
      <c r="IKK775" s="298"/>
      <c r="IKL775" s="298"/>
      <c r="IKM775" s="298"/>
      <c r="IKN775" s="298"/>
      <c r="IKO775" s="298"/>
      <c r="IKP775" s="298"/>
      <c r="IKQ775" s="298"/>
      <c r="IKR775" s="298"/>
      <c r="IKS775" s="298"/>
      <c r="IKT775" s="298"/>
      <c r="IKU775" s="298"/>
      <c r="IKV775" s="298"/>
      <c r="IKW775" s="298"/>
      <c r="IKX775" s="298"/>
      <c r="IKY775" s="298"/>
      <c r="IKZ775" s="298"/>
      <c r="ILA775" s="298"/>
      <c r="ILB775" s="298"/>
      <c r="ILC775" s="298"/>
      <c r="ILD775" s="298"/>
      <c r="ILE775" s="298"/>
      <c r="ILF775" s="298"/>
      <c r="ILG775" s="298"/>
      <c r="ILH775" s="298"/>
      <c r="ILI775" s="298"/>
      <c r="ILJ775" s="298"/>
      <c r="ILK775" s="298"/>
      <c r="ILL775" s="298"/>
      <c r="ILM775" s="298"/>
      <c r="ILN775" s="298"/>
      <c r="ILO775" s="298"/>
      <c r="ILP775" s="298"/>
      <c r="ILQ775" s="298"/>
      <c r="ILR775" s="298"/>
      <c r="ILS775" s="298"/>
      <c r="ILT775" s="298"/>
      <c r="ILU775" s="298"/>
      <c r="ILV775" s="298"/>
      <c r="ILW775" s="298"/>
      <c r="ILX775" s="298"/>
      <c r="ILY775" s="298"/>
      <c r="ILZ775" s="298"/>
      <c r="IMA775" s="298"/>
      <c r="IMB775" s="298"/>
      <c r="IMC775" s="298"/>
      <c r="IMD775" s="298"/>
      <c r="IME775" s="298"/>
      <c r="IMF775" s="298"/>
      <c r="IMG775" s="298"/>
      <c r="IMH775" s="298"/>
      <c r="IMI775" s="298"/>
      <c r="IMJ775" s="298"/>
      <c r="IMK775" s="298"/>
      <c r="IML775" s="298"/>
      <c r="IMM775" s="298"/>
      <c r="IMN775" s="298"/>
      <c r="IMO775" s="298"/>
      <c r="IMP775" s="298"/>
      <c r="IMQ775" s="298"/>
      <c r="IMR775" s="298"/>
      <c r="IMS775" s="298"/>
      <c r="IMT775" s="298"/>
      <c r="IMU775" s="298"/>
      <c r="IMV775" s="298"/>
      <c r="IMW775" s="298"/>
      <c r="IMX775" s="298"/>
      <c r="IMY775" s="298"/>
      <c r="IMZ775" s="298"/>
      <c r="INA775" s="298"/>
      <c r="INB775" s="298"/>
      <c r="INC775" s="298"/>
      <c r="IND775" s="298"/>
      <c r="INE775" s="298"/>
      <c r="INF775" s="298"/>
      <c r="ING775" s="298"/>
      <c r="INH775" s="298"/>
      <c r="INI775" s="298"/>
      <c r="INJ775" s="298"/>
      <c r="INK775" s="298"/>
      <c r="INL775" s="298"/>
      <c r="INM775" s="298"/>
      <c r="INN775" s="298"/>
      <c r="INO775" s="298"/>
      <c r="INP775" s="298"/>
      <c r="INQ775" s="298"/>
      <c r="INR775" s="298"/>
      <c r="INS775" s="298"/>
      <c r="INT775" s="298"/>
      <c r="INU775" s="298"/>
      <c r="INV775" s="298"/>
      <c r="INW775" s="298"/>
      <c r="INX775" s="298"/>
      <c r="INY775" s="298"/>
      <c r="INZ775" s="298"/>
      <c r="IOA775" s="298"/>
      <c r="IOB775" s="298"/>
      <c r="IOC775" s="298"/>
      <c r="IOD775" s="298"/>
      <c r="IOE775" s="298"/>
      <c r="IOF775" s="298"/>
      <c r="IOG775" s="298"/>
      <c r="IOH775" s="298"/>
      <c r="IOI775" s="298"/>
      <c r="IOJ775" s="298"/>
      <c r="IOK775" s="298"/>
      <c r="IOL775" s="298"/>
      <c r="IOM775" s="298"/>
      <c r="ION775" s="298"/>
      <c r="IOO775" s="298"/>
      <c r="IOP775" s="298"/>
      <c r="IOQ775" s="298"/>
      <c r="IOR775" s="298"/>
      <c r="IOS775" s="298"/>
      <c r="IOT775" s="298"/>
      <c r="IOU775" s="298"/>
      <c r="IOV775" s="298"/>
      <c r="IOW775" s="298"/>
      <c r="IOX775" s="298"/>
      <c r="IOY775" s="298"/>
      <c r="IOZ775" s="298"/>
      <c r="IPA775" s="298"/>
      <c r="IPB775" s="298"/>
      <c r="IPC775" s="298"/>
      <c r="IPD775" s="298"/>
      <c r="IPE775" s="298"/>
      <c r="IPF775" s="298"/>
      <c r="IPG775" s="298"/>
      <c r="IPH775" s="298"/>
      <c r="IPI775" s="298"/>
      <c r="IPJ775" s="298"/>
      <c r="IPK775" s="298"/>
      <c r="IPL775" s="298"/>
      <c r="IPM775" s="298"/>
      <c r="IPN775" s="298"/>
      <c r="IPO775" s="298"/>
      <c r="IPP775" s="298"/>
      <c r="IPQ775" s="298"/>
      <c r="IPR775" s="298"/>
      <c r="IPS775" s="298"/>
      <c r="IPT775" s="298"/>
      <c r="IPU775" s="298"/>
      <c r="IPV775" s="298"/>
      <c r="IPW775" s="298"/>
      <c r="IPX775" s="298"/>
      <c r="IPY775" s="298"/>
      <c r="IPZ775" s="298"/>
      <c r="IQA775" s="298"/>
      <c r="IQB775" s="298"/>
      <c r="IQC775" s="298"/>
      <c r="IQD775" s="298"/>
      <c r="IQE775" s="298"/>
      <c r="IQF775" s="298"/>
      <c r="IQG775" s="298"/>
      <c r="IQH775" s="298"/>
      <c r="IQI775" s="298"/>
      <c r="IQJ775" s="298"/>
      <c r="IQK775" s="298"/>
      <c r="IQL775" s="298"/>
      <c r="IQM775" s="298"/>
      <c r="IQN775" s="298"/>
      <c r="IQO775" s="298"/>
      <c r="IQP775" s="298"/>
      <c r="IQQ775" s="298"/>
      <c r="IQR775" s="298"/>
      <c r="IQS775" s="298"/>
      <c r="IQT775" s="298"/>
      <c r="IQU775" s="298"/>
      <c r="IQV775" s="298"/>
      <c r="IQW775" s="298"/>
      <c r="IQX775" s="298"/>
      <c r="IQY775" s="298"/>
      <c r="IQZ775" s="298"/>
      <c r="IRA775" s="298"/>
      <c r="IRB775" s="298"/>
      <c r="IRC775" s="298"/>
      <c r="IRD775" s="298"/>
      <c r="IRE775" s="298"/>
      <c r="IRF775" s="298"/>
      <c r="IRG775" s="298"/>
      <c r="IRH775" s="298"/>
      <c r="IRI775" s="298"/>
      <c r="IRJ775" s="298"/>
      <c r="IRK775" s="298"/>
      <c r="IRL775" s="298"/>
      <c r="IRM775" s="298"/>
      <c r="IRN775" s="298"/>
      <c r="IRO775" s="298"/>
      <c r="IRP775" s="298"/>
      <c r="IRQ775" s="298"/>
      <c r="IRR775" s="298"/>
      <c r="IRS775" s="298"/>
      <c r="IRT775" s="298"/>
      <c r="IRU775" s="298"/>
      <c r="IRV775" s="298"/>
      <c r="IRW775" s="298"/>
      <c r="IRX775" s="298"/>
      <c r="IRY775" s="298"/>
      <c r="IRZ775" s="298"/>
      <c r="ISA775" s="298"/>
      <c r="ISB775" s="298"/>
      <c r="ISC775" s="298"/>
      <c r="ISD775" s="298"/>
      <c r="ISE775" s="298"/>
      <c r="ISF775" s="298"/>
      <c r="ISG775" s="298"/>
      <c r="ISH775" s="298"/>
      <c r="ISI775" s="298"/>
      <c r="ISJ775" s="298"/>
      <c r="ISK775" s="298"/>
      <c r="ISL775" s="298"/>
      <c r="ISM775" s="298"/>
      <c r="ISN775" s="298"/>
      <c r="ISO775" s="298"/>
      <c r="ISP775" s="298"/>
      <c r="ISQ775" s="298"/>
      <c r="ISR775" s="298"/>
      <c r="ISS775" s="298"/>
      <c r="IST775" s="298"/>
      <c r="ISU775" s="298"/>
      <c r="ISV775" s="298"/>
      <c r="ISW775" s="298"/>
      <c r="ISX775" s="298"/>
      <c r="ISY775" s="298"/>
      <c r="ISZ775" s="298"/>
      <c r="ITA775" s="298"/>
      <c r="ITB775" s="298"/>
      <c r="ITC775" s="298"/>
      <c r="ITD775" s="298"/>
      <c r="ITE775" s="298"/>
      <c r="ITF775" s="298"/>
      <c r="ITG775" s="298"/>
      <c r="ITH775" s="298"/>
      <c r="ITI775" s="298"/>
      <c r="ITJ775" s="298"/>
      <c r="ITK775" s="298"/>
      <c r="ITL775" s="298"/>
      <c r="ITM775" s="298"/>
      <c r="ITN775" s="298"/>
      <c r="ITO775" s="298"/>
      <c r="ITP775" s="298"/>
      <c r="ITQ775" s="298"/>
      <c r="ITR775" s="298"/>
      <c r="ITS775" s="298"/>
      <c r="ITT775" s="298"/>
      <c r="ITU775" s="298"/>
      <c r="ITV775" s="298"/>
      <c r="ITW775" s="298"/>
      <c r="ITX775" s="298"/>
      <c r="ITY775" s="298"/>
      <c r="ITZ775" s="298"/>
      <c r="IUA775" s="298"/>
      <c r="IUB775" s="298"/>
      <c r="IUC775" s="298"/>
      <c r="IUD775" s="298"/>
      <c r="IUE775" s="298"/>
      <c r="IUF775" s="298"/>
      <c r="IUG775" s="298"/>
      <c r="IUH775" s="298"/>
      <c r="IUI775" s="298"/>
      <c r="IUJ775" s="298"/>
      <c r="IUK775" s="298"/>
      <c r="IUL775" s="298"/>
      <c r="IUM775" s="298"/>
      <c r="IUN775" s="298"/>
      <c r="IUO775" s="298"/>
      <c r="IUP775" s="298"/>
      <c r="IUQ775" s="298"/>
      <c r="IUR775" s="298"/>
      <c r="IUS775" s="298"/>
      <c r="IUT775" s="298"/>
      <c r="IUU775" s="298"/>
      <c r="IUV775" s="298"/>
      <c r="IUW775" s="298"/>
      <c r="IUX775" s="298"/>
      <c r="IUY775" s="298"/>
      <c r="IUZ775" s="298"/>
      <c r="IVA775" s="298"/>
      <c r="IVB775" s="298"/>
      <c r="IVC775" s="298"/>
      <c r="IVD775" s="298"/>
      <c r="IVE775" s="298"/>
      <c r="IVF775" s="298"/>
      <c r="IVG775" s="298"/>
      <c r="IVH775" s="298"/>
      <c r="IVI775" s="298"/>
      <c r="IVJ775" s="298"/>
      <c r="IVK775" s="298"/>
      <c r="IVL775" s="298"/>
      <c r="IVM775" s="298"/>
      <c r="IVN775" s="298"/>
      <c r="IVO775" s="298"/>
      <c r="IVP775" s="298"/>
      <c r="IVQ775" s="298"/>
      <c r="IVR775" s="298"/>
      <c r="IVS775" s="298"/>
      <c r="IVT775" s="298"/>
      <c r="IVU775" s="298"/>
      <c r="IVV775" s="298"/>
      <c r="IVW775" s="298"/>
      <c r="IVX775" s="298"/>
      <c r="IVY775" s="298"/>
      <c r="IVZ775" s="298"/>
      <c r="IWA775" s="298"/>
      <c r="IWB775" s="298"/>
      <c r="IWC775" s="298"/>
      <c r="IWD775" s="298"/>
      <c r="IWE775" s="298"/>
      <c r="IWF775" s="298"/>
      <c r="IWG775" s="298"/>
      <c r="IWH775" s="298"/>
      <c r="IWI775" s="298"/>
      <c r="IWJ775" s="298"/>
      <c r="IWK775" s="298"/>
      <c r="IWL775" s="298"/>
      <c r="IWM775" s="298"/>
      <c r="IWN775" s="298"/>
      <c r="IWO775" s="298"/>
      <c r="IWP775" s="298"/>
      <c r="IWQ775" s="298"/>
      <c r="IWR775" s="298"/>
      <c r="IWS775" s="298"/>
      <c r="IWT775" s="298"/>
      <c r="IWU775" s="298"/>
      <c r="IWV775" s="298"/>
      <c r="IWW775" s="298"/>
      <c r="IWX775" s="298"/>
      <c r="IWY775" s="298"/>
      <c r="IWZ775" s="298"/>
      <c r="IXA775" s="298"/>
      <c r="IXB775" s="298"/>
      <c r="IXC775" s="298"/>
      <c r="IXD775" s="298"/>
      <c r="IXE775" s="298"/>
      <c r="IXF775" s="298"/>
      <c r="IXG775" s="298"/>
      <c r="IXH775" s="298"/>
      <c r="IXI775" s="298"/>
      <c r="IXJ775" s="298"/>
      <c r="IXK775" s="298"/>
      <c r="IXL775" s="298"/>
      <c r="IXM775" s="298"/>
      <c r="IXN775" s="298"/>
      <c r="IXO775" s="298"/>
      <c r="IXP775" s="298"/>
      <c r="IXQ775" s="298"/>
      <c r="IXR775" s="298"/>
      <c r="IXS775" s="298"/>
      <c r="IXT775" s="298"/>
      <c r="IXU775" s="298"/>
      <c r="IXV775" s="298"/>
      <c r="IXW775" s="298"/>
      <c r="IXX775" s="298"/>
      <c r="IXY775" s="298"/>
      <c r="IXZ775" s="298"/>
      <c r="IYA775" s="298"/>
      <c r="IYB775" s="298"/>
      <c r="IYC775" s="298"/>
      <c r="IYD775" s="298"/>
      <c r="IYE775" s="298"/>
      <c r="IYF775" s="298"/>
      <c r="IYG775" s="298"/>
      <c r="IYH775" s="298"/>
      <c r="IYI775" s="298"/>
      <c r="IYJ775" s="298"/>
      <c r="IYK775" s="298"/>
      <c r="IYL775" s="298"/>
      <c r="IYM775" s="298"/>
      <c r="IYN775" s="298"/>
      <c r="IYO775" s="298"/>
      <c r="IYP775" s="298"/>
      <c r="IYQ775" s="298"/>
      <c r="IYR775" s="298"/>
      <c r="IYS775" s="298"/>
      <c r="IYT775" s="298"/>
      <c r="IYU775" s="298"/>
      <c r="IYV775" s="298"/>
      <c r="IYW775" s="298"/>
      <c r="IYX775" s="298"/>
      <c r="IYY775" s="298"/>
      <c r="IYZ775" s="298"/>
      <c r="IZA775" s="298"/>
      <c r="IZB775" s="298"/>
      <c r="IZC775" s="298"/>
      <c r="IZD775" s="298"/>
      <c r="IZE775" s="298"/>
      <c r="IZF775" s="298"/>
      <c r="IZG775" s="298"/>
      <c r="IZH775" s="298"/>
      <c r="IZI775" s="298"/>
      <c r="IZJ775" s="298"/>
      <c r="IZK775" s="298"/>
      <c r="IZL775" s="298"/>
      <c r="IZM775" s="298"/>
      <c r="IZN775" s="298"/>
      <c r="IZO775" s="298"/>
      <c r="IZP775" s="298"/>
      <c r="IZQ775" s="298"/>
      <c r="IZR775" s="298"/>
      <c r="IZS775" s="298"/>
      <c r="IZT775" s="298"/>
      <c r="IZU775" s="298"/>
      <c r="IZV775" s="298"/>
      <c r="IZW775" s="298"/>
      <c r="IZX775" s="298"/>
      <c r="IZY775" s="298"/>
      <c r="IZZ775" s="298"/>
      <c r="JAA775" s="298"/>
      <c r="JAB775" s="298"/>
      <c r="JAC775" s="298"/>
      <c r="JAD775" s="298"/>
      <c r="JAE775" s="298"/>
      <c r="JAF775" s="298"/>
      <c r="JAG775" s="298"/>
      <c r="JAH775" s="298"/>
      <c r="JAI775" s="298"/>
      <c r="JAJ775" s="298"/>
      <c r="JAK775" s="298"/>
      <c r="JAL775" s="298"/>
      <c r="JAM775" s="298"/>
      <c r="JAN775" s="298"/>
      <c r="JAO775" s="298"/>
      <c r="JAP775" s="298"/>
      <c r="JAQ775" s="298"/>
      <c r="JAR775" s="298"/>
      <c r="JAS775" s="298"/>
      <c r="JAT775" s="298"/>
      <c r="JAU775" s="298"/>
      <c r="JAV775" s="298"/>
      <c r="JAW775" s="298"/>
      <c r="JAX775" s="298"/>
      <c r="JAY775" s="298"/>
      <c r="JAZ775" s="298"/>
      <c r="JBA775" s="298"/>
      <c r="JBB775" s="298"/>
      <c r="JBC775" s="298"/>
      <c r="JBD775" s="298"/>
      <c r="JBE775" s="298"/>
      <c r="JBF775" s="298"/>
      <c r="JBG775" s="298"/>
      <c r="JBH775" s="298"/>
      <c r="JBI775" s="298"/>
      <c r="JBJ775" s="298"/>
      <c r="JBK775" s="298"/>
      <c r="JBL775" s="298"/>
      <c r="JBM775" s="298"/>
      <c r="JBN775" s="298"/>
      <c r="JBO775" s="298"/>
      <c r="JBP775" s="298"/>
      <c r="JBQ775" s="298"/>
      <c r="JBR775" s="298"/>
      <c r="JBS775" s="298"/>
      <c r="JBT775" s="298"/>
      <c r="JBU775" s="298"/>
      <c r="JBV775" s="298"/>
      <c r="JBW775" s="298"/>
      <c r="JBX775" s="298"/>
      <c r="JBY775" s="298"/>
      <c r="JBZ775" s="298"/>
      <c r="JCA775" s="298"/>
      <c r="JCB775" s="298"/>
      <c r="JCC775" s="298"/>
      <c r="JCD775" s="298"/>
      <c r="JCE775" s="298"/>
      <c r="JCF775" s="298"/>
      <c r="JCG775" s="298"/>
      <c r="JCH775" s="298"/>
      <c r="JCI775" s="298"/>
      <c r="JCJ775" s="298"/>
      <c r="JCK775" s="298"/>
      <c r="JCL775" s="298"/>
      <c r="JCM775" s="298"/>
      <c r="JCN775" s="298"/>
      <c r="JCO775" s="298"/>
      <c r="JCP775" s="298"/>
      <c r="JCQ775" s="298"/>
      <c r="JCR775" s="298"/>
      <c r="JCS775" s="298"/>
      <c r="JCT775" s="298"/>
      <c r="JCU775" s="298"/>
      <c r="JCV775" s="298"/>
      <c r="JCW775" s="298"/>
      <c r="JCX775" s="298"/>
      <c r="JCY775" s="298"/>
      <c r="JCZ775" s="298"/>
      <c r="JDA775" s="298"/>
      <c r="JDB775" s="298"/>
      <c r="JDC775" s="298"/>
      <c r="JDD775" s="298"/>
      <c r="JDE775" s="298"/>
      <c r="JDF775" s="298"/>
      <c r="JDG775" s="298"/>
      <c r="JDH775" s="298"/>
      <c r="JDI775" s="298"/>
      <c r="JDJ775" s="298"/>
      <c r="JDK775" s="298"/>
      <c r="JDL775" s="298"/>
      <c r="JDM775" s="298"/>
      <c r="JDN775" s="298"/>
      <c r="JDO775" s="298"/>
      <c r="JDP775" s="298"/>
      <c r="JDQ775" s="298"/>
      <c r="JDR775" s="298"/>
      <c r="JDS775" s="298"/>
      <c r="JDT775" s="298"/>
      <c r="JDU775" s="298"/>
      <c r="JDV775" s="298"/>
      <c r="JDW775" s="298"/>
      <c r="JDX775" s="298"/>
      <c r="JDY775" s="298"/>
      <c r="JDZ775" s="298"/>
      <c r="JEA775" s="298"/>
      <c r="JEB775" s="298"/>
      <c r="JEC775" s="298"/>
      <c r="JED775" s="298"/>
      <c r="JEE775" s="298"/>
      <c r="JEF775" s="298"/>
      <c r="JEG775" s="298"/>
      <c r="JEH775" s="298"/>
      <c r="JEI775" s="298"/>
      <c r="JEJ775" s="298"/>
      <c r="JEK775" s="298"/>
      <c r="JEL775" s="298"/>
      <c r="JEM775" s="298"/>
      <c r="JEN775" s="298"/>
      <c r="JEO775" s="298"/>
      <c r="JEP775" s="298"/>
      <c r="JEQ775" s="298"/>
      <c r="JER775" s="298"/>
      <c r="JES775" s="298"/>
      <c r="JET775" s="298"/>
      <c r="JEU775" s="298"/>
      <c r="JEV775" s="298"/>
      <c r="JEW775" s="298"/>
      <c r="JEX775" s="298"/>
      <c r="JEY775" s="298"/>
      <c r="JEZ775" s="298"/>
      <c r="JFA775" s="298"/>
      <c r="JFB775" s="298"/>
      <c r="JFC775" s="298"/>
      <c r="JFD775" s="298"/>
      <c r="JFE775" s="298"/>
      <c r="JFF775" s="298"/>
      <c r="JFG775" s="298"/>
      <c r="JFH775" s="298"/>
      <c r="JFI775" s="298"/>
      <c r="JFJ775" s="298"/>
      <c r="JFK775" s="298"/>
      <c r="JFL775" s="298"/>
      <c r="JFM775" s="298"/>
      <c r="JFN775" s="298"/>
      <c r="JFO775" s="298"/>
      <c r="JFP775" s="298"/>
      <c r="JFQ775" s="298"/>
      <c r="JFR775" s="298"/>
      <c r="JFS775" s="298"/>
      <c r="JFT775" s="298"/>
      <c r="JFU775" s="298"/>
      <c r="JFV775" s="298"/>
      <c r="JFW775" s="298"/>
      <c r="JFX775" s="298"/>
      <c r="JFY775" s="298"/>
      <c r="JFZ775" s="298"/>
      <c r="JGA775" s="298"/>
      <c r="JGB775" s="298"/>
      <c r="JGC775" s="298"/>
      <c r="JGD775" s="298"/>
      <c r="JGE775" s="298"/>
      <c r="JGF775" s="298"/>
      <c r="JGG775" s="298"/>
      <c r="JGH775" s="298"/>
      <c r="JGI775" s="298"/>
      <c r="JGJ775" s="298"/>
      <c r="JGK775" s="298"/>
      <c r="JGL775" s="298"/>
      <c r="JGM775" s="298"/>
      <c r="JGN775" s="298"/>
      <c r="JGO775" s="298"/>
      <c r="JGP775" s="298"/>
      <c r="JGQ775" s="298"/>
      <c r="JGR775" s="298"/>
      <c r="JGS775" s="298"/>
      <c r="JGT775" s="298"/>
      <c r="JGU775" s="298"/>
      <c r="JGV775" s="298"/>
      <c r="JGW775" s="298"/>
      <c r="JGX775" s="298"/>
      <c r="JGY775" s="298"/>
      <c r="JGZ775" s="298"/>
      <c r="JHA775" s="298"/>
      <c r="JHB775" s="298"/>
      <c r="JHC775" s="298"/>
      <c r="JHD775" s="298"/>
      <c r="JHE775" s="298"/>
      <c r="JHF775" s="298"/>
      <c r="JHG775" s="298"/>
      <c r="JHH775" s="298"/>
      <c r="JHI775" s="298"/>
      <c r="JHJ775" s="298"/>
      <c r="JHK775" s="298"/>
      <c r="JHL775" s="298"/>
      <c r="JHM775" s="298"/>
      <c r="JHN775" s="298"/>
      <c r="JHO775" s="298"/>
      <c r="JHP775" s="298"/>
      <c r="JHQ775" s="298"/>
      <c r="JHR775" s="298"/>
      <c r="JHS775" s="298"/>
      <c r="JHT775" s="298"/>
      <c r="JHU775" s="298"/>
      <c r="JHV775" s="298"/>
      <c r="JHW775" s="298"/>
      <c r="JHX775" s="298"/>
      <c r="JHY775" s="298"/>
      <c r="JHZ775" s="298"/>
      <c r="JIA775" s="298"/>
      <c r="JIB775" s="298"/>
      <c r="JIC775" s="298"/>
      <c r="JID775" s="298"/>
      <c r="JIE775" s="298"/>
      <c r="JIF775" s="298"/>
      <c r="JIG775" s="298"/>
      <c r="JIH775" s="298"/>
      <c r="JII775" s="298"/>
      <c r="JIJ775" s="298"/>
      <c r="JIK775" s="298"/>
      <c r="JIL775" s="298"/>
      <c r="JIM775" s="298"/>
      <c r="JIN775" s="298"/>
      <c r="JIO775" s="298"/>
      <c r="JIP775" s="298"/>
      <c r="JIQ775" s="298"/>
      <c r="JIR775" s="298"/>
      <c r="JIS775" s="298"/>
      <c r="JIT775" s="298"/>
      <c r="JIU775" s="298"/>
      <c r="JIV775" s="298"/>
      <c r="JIW775" s="298"/>
      <c r="JIX775" s="298"/>
      <c r="JIY775" s="298"/>
      <c r="JIZ775" s="298"/>
      <c r="JJA775" s="298"/>
      <c r="JJB775" s="298"/>
      <c r="JJC775" s="298"/>
      <c r="JJD775" s="298"/>
      <c r="JJE775" s="298"/>
      <c r="JJF775" s="298"/>
      <c r="JJG775" s="298"/>
      <c r="JJH775" s="298"/>
      <c r="JJI775" s="298"/>
      <c r="JJJ775" s="298"/>
      <c r="JJK775" s="298"/>
      <c r="JJL775" s="298"/>
      <c r="JJM775" s="298"/>
      <c r="JJN775" s="298"/>
      <c r="JJO775" s="298"/>
      <c r="JJP775" s="298"/>
      <c r="JJQ775" s="298"/>
      <c r="JJR775" s="298"/>
      <c r="JJS775" s="298"/>
      <c r="JJT775" s="298"/>
      <c r="JJU775" s="298"/>
      <c r="JJV775" s="298"/>
      <c r="JJW775" s="298"/>
      <c r="JJX775" s="298"/>
      <c r="JJY775" s="298"/>
      <c r="JJZ775" s="298"/>
      <c r="JKA775" s="298"/>
      <c r="JKB775" s="298"/>
      <c r="JKC775" s="298"/>
      <c r="JKD775" s="298"/>
      <c r="JKE775" s="298"/>
      <c r="JKF775" s="298"/>
      <c r="JKG775" s="298"/>
      <c r="JKH775" s="298"/>
      <c r="JKI775" s="298"/>
      <c r="JKJ775" s="298"/>
      <c r="JKK775" s="298"/>
      <c r="JKL775" s="298"/>
      <c r="JKM775" s="298"/>
      <c r="JKN775" s="298"/>
      <c r="JKO775" s="298"/>
      <c r="JKP775" s="298"/>
      <c r="JKQ775" s="298"/>
      <c r="JKR775" s="298"/>
      <c r="JKS775" s="298"/>
      <c r="JKT775" s="298"/>
      <c r="JKU775" s="298"/>
      <c r="JKV775" s="298"/>
      <c r="JKW775" s="298"/>
      <c r="JKX775" s="298"/>
      <c r="JKY775" s="298"/>
      <c r="JKZ775" s="298"/>
      <c r="JLA775" s="298"/>
      <c r="JLB775" s="298"/>
      <c r="JLC775" s="298"/>
      <c r="JLD775" s="298"/>
      <c r="JLE775" s="298"/>
      <c r="JLF775" s="298"/>
      <c r="JLG775" s="298"/>
      <c r="JLH775" s="298"/>
      <c r="JLI775" s="298"/>
      <c r="JLJ775" s="298"/>
      <c r="JLK775" s="298"/>
      <c r="JLL775" s="298"/>
      <c r="JLM775" s="298"/>
      <c r="JLN775" s="298"/>
      <c r="JLO775" s="298"/>
      <c r="JLP775" s="298"/>
      <c r="JLQ775" s="298"/>
      <c r="JLR775" s="298"/>
      <c r="JLS775" s="298"/>
      <c r="JLT775" s="298"/>
      <c r="JLU775" s="298"/>
      <c r="JLV775" s="298"/>
      <c r="JLW775" s="298"/>
      <c r="JLX775" s="298"/>
      <c r="JLY775" s="298"/>
      <c r="JLZ775" s="298"/>
      <c r="JMA775" s="298"/>
      <c r="JMB775" s="298"/>
      <c r="JMC775" s="298"/>
      <c r="JMD775" s="298"/>
      <c r="JME775" s="298"/>
      <c r="JMF775" s="298"/>
      <c r="JMG775" s="298"/>
      <c r="JMH775" s="298"/>
      <c r="JMI775" s="298"/>
      <c r="JMJ775" s="298"/>
      <c r="JMK775" s="298"/>
      <c r="JML775" s="298"/>
      <c r="JMM775" s="298"/>
      <c r="JMN775" s="298"/>
      <c r="JMO775" s="298"/>
      <c r="JMP775" s="298"/>
      <c r="JMQ775" s="298"/>
      <c r="JMR775" s="298"/>
      <c r="JMS775" s="298"/>
      <c r="JMT775" s="298"/>
      <c r="JMU775" s="298"/>
      <c r="JMV775" s="298"/>
      <c r="JMW775" s="298"/>
      <c r="JMX775" s="298"/>
      <c r="JMY775" s="298"/>
      <c r="JMZ775" s="298"/>
      <c r="JNA775" s="298"/>
      <c r="JNB775" s="298"/>
      <c r="JNC775" s="298"/>
      <c r="JND775" s="298"/>
      <c r="JNE775" s="298"/>
      <c r="JNF775" s="298"/>
      <c r="JNG775" s="298"/>
      <c r="JNH775" s="298"/>
      <c r="JNI775" s="298"/>
      <c r="JNJ775" s="298"/>
      <c r="JNK775" s="298"/>
      <c r="JNL775" s="298"/>
      <c r="JNM775" s="298"/>
      <c r="JNN775" s="298"/>
      <c r="JNO775" s="298"/>
      <c r="JNP775" s="298"/>
      <c r="JNQ775" s="298"/>
      <c r="JNR775" s="298"/>
      <c r="JNS775" s="298"/>
      <c r="JNT775" s="298"/>
      <c r="JNU775" s="298"/>
      <c r="JNV775" s="298"/>
      <c r="JNW775" s="298"/>
      <c r="JNX775" s="298"/>
      <c r="JNY775" s="298"/>
      <c r="JNZ775" s="298"/>
      <c r="JOA775" s="298"/>
      <c r="JOB775" s="298"/>
      <c r="JOC775" s="298"/>
      <c r="JOD775" s="298"/>
      <c r="JOE775" s="298"/>
      <c r="JOF775" s="298"/>
      <c r="JOG775" s="298"/>
      <c r="JOH775" s="298"/>
      <c r="JOI775" s="298"/>
      <c r="JOJ775" s="298"/>
      <c r="JOK775" s="298"/>
      <c r="JOL775" s="298"/>
      <c r="JOM775" s="298"/>
      <c r="JON775" s="298"/>
      <c r="JOO775" s="298"/>
      <c r="JOP775" s="298"/>
      <c r="JOQ775" s="298"/>
      <c r="JOR775" s="298"/>
      <c r="JOS775" s="298"/>
      <c r="JOT775" s="298"/>
      <c r="JOU775" s="298"/>
      <c r="JOV775" s="298"/>
      <c r="JOW775" s="298"/>
      <c r="JOX775" s="298"/>
      <c r="JOY775" s="298"/>
      <c r="JOZ775" s="298"/>
      <c r="JPA775" s="298"/>
      <c r="JPB775" s="298"/>
      <c r="JPC775" s="298"/>
      <c r="JPD775" s="298"/>
      <c r="JPE775" s="298"/>
      <c r="JPF775" s="298"/>
      <c r="JPG775" s="298"/>
      <c r="JPH775" s="298"/>
      <c r="JPI775" s="298"/>
      <c r="JPJ775" s="298"/>
      <c r="JPK775" s="298"/>
      <c r="JPL775" s="298"/>
      <c r="JPM775" s="298"/>
      <c r="JPN775" s="298"/>
      <c r="JPO775" s="298"/>
      <c r="JPP775" s="298"/>
      <c r="JPQ775" s="298"/>
      <c r="JPR775" s="298"/>
      <c r="JPS775" s="298"/>
      <c r="JPT775" s="298"/>
      <c r="JPU775" s="298"/>
      <c r="JPV775" s="298"/>
      <c r="JPW775" s="298"/>
      <c r="JPX775" s="298"/>
      <c r="JPY775" s="298"/>
      <c r="JPZ775" s="298"/>
      <c r="JQA775" s="298"/>
      <c r="JQB775" s="298"/>
      <c r="JQC775" s="298"/>
      <c r="JQD775" s="298"/>
      <c r="JQE775" s="298"/>
      <c r="JQF775" s="298"/>
      <c r="JQG775" s="298"/>
      <c r="JQH775" s="298"/>
      <c r="JQI775" s="298"/>
      <c r="JQJ775" s="298"/>
      <c r="JQK775" s="298"/>
      <c r="JQL775" s="298"/>
      <c r="JQM775" s="298"/>
      <c r="JQN775" s="298"/>
      <c r="JQO775" s="298"/>
      <c r="JQP775" s="298"/>
      <c r="JQQ775" s="298"/>
      <c r="JQR775" s="298"/>
      <c r="JQS775" s="298"/>
      <c r="JQT775" s="298"/>
      <c r="JQU775" s="298"/>
      <c r="JQV775" s="298"/>
      <c r="JQW775" s="298"/>
      <c r="JQX775" s="298"/>
      <c r="JQY775" s="298"/>
      <c r="JQZ775" s="298"/>
      <c r="JRA775" s="298"/>
      <c r="JRB775" s="298"/>
      <c r="JRC775" s="298"/>
      <c r="JRD775" s="298"/>
      <c r="JRE775" s="298"/>
      <c r="JRF775" s="298"/>
      <c r="JRG775" s="298"/>
      <c r="JRH775" s="298"/>
      <c r="JRI775" s="298"/>
      <c r="JRJ775" s="298"/>
      <c r="JRK775" s="298"/>
      <c r="JRL775" s="298"/>
      <c r="JRM775" s="298"/>
      <c r="JRN775" s="298"/>
      <c r="JRO775" s="298"/>
      <c r="JRP775" s="298"/>
      <c r="JRQ775" s="298"/>
      <c r="JRR775" s="298"/>
      <c r="JRS775" s="298"/>
      <c r="JRT775" s="298"/>
      <c r="JRU775" s="298"/>
      <c r="JRV775" s="298"/>
      <c r="JRW775" s="298"/>
      <c r="JRX775" s="298"/>
      <c r="JRY775" s="298"/>
      <c r="JRZ775" s="298"/>
      <c r="JSA775" s="298"/>
      <c r="JSB775" s="298"/>
      <c r="JSC775" s="298"/>
      <c r="JSD775" s="298"/>
      <c r="JSE775" s="298"/>
      <c r="JSF775" s="298"/>
      <c r="JSG775" s="298"/>
      <c r="JSH775" s="298"/>
      <c r="JSI775" s="298"/>
      <c r="JSJ775" s="298"/>
      <c r="JSK775" s="298"/>
      <c r="JSL775" s="298"/>
      <c r="JSM775" s="298"/>
      <c r="JSN775" s="298"/>
      <c r="JSO775" s="298"/>
      <c r="JSP775" s="298"/>
      <c r="JSQ775" s="298"/>
      <c r="JSR775" s="298"/>
      <c r="JSS775" s="298"/>
      <c r="JST775" s="298"/>
      <c r="JSU775" s="298"/>
      <c r="JSV775" s="298"/>
      <c r="JSW775" s="298"/>
      <c r="JSX775" s="298"/>
      <c r="JSY775" s="298"/>
      <c r="JSZ775" s="298"/>
      <c r="JTA775" s="298"/>
      <c r="JTB775" s="298"/>
      <c r="JTC775" s="298"/>
      <c r="JTD775" s="298"/>
      <c r="JTE775" s="298"/>
      <c r="JTF775" s="298"/>
      <c r="JTG775" s="298"/>
      <c r="JTH775" s="298"/>
      <c r="JTI775" s="298"/>
      <c r="JTJ775" s="298"/>
      <c r="JTK775" s="298"/>
      <c r="JTL775" s="298"/>
      <c r="JTM775" s="298"/>
      <c r="JTN775" s="298"/>
      <c r="JTO775" s="298"/>
      <c r="JTP775" s="298"/>
      <c r="JTQ775" s="298"/>
      <c r="JTR775" s="298"/>
      <c r="JTS775" s="298"/>
      <c r="JTT775" s="298"/>
      <c r="JTU775" s="298"/>
      <c r="JTV775" s="298"/>
      <c r="JTW775" s="298"/>
      <c r="JTX775" s="298"/>
      <c r="JTY775" s="298"/>
      <c r="JTZ775" s="298"/>
      <c r="JUA775" s="298"/>
      <c r="JUB775" s="298"/>
      <c r="JUC775" s="298"/>
      <c r="JUD775" s="298"/>
      <c r="JUE775" s="298"/>
      <c r="JUF775" s="298"/>
      <c r="JUG775" s="298"/>
      <c r="JUH775" s="298"/>
      <c r="JUI775" s="298"/>
      <c r="JUJ775" s="298"/>
      <c r="JUK775" s="298"/>
      <c r="JUL775" s="298"/>
      <c r="JUM775" s="298"/>
      <c r="JUN775" s="298"/>
      <c r="JUO775" s="298"/>
      <c r="JUP775" s="298"/>
      <c r="JUQ775" s="298"/>
      <c r="JUR775" s="298"/>
      <c r="JUS775" s="298"/>
      <c r="JUT775" s="298"/>
      <c r="JUU775" s="298"/>
      <c r="JUV775" s="298"/>
      <c r="JUW775" s="298"/>
      <c r="JUX775" s="298"/>
      <c r="JUY775" s="298"/>
      <c r="JUZ775" s="298"/>
      <c r="JVA775" s="298"/>
      <c r="JVB775" s="298"/>
      <c r="JVC775" s="298"/>
      <c r="JVD775" s="298"/>
      <c r="JVE775" s="298"/>
      <c r="JVF775" s="298"/>
      <c r="JVG775" s="298"/>
      <c r="JVH775" s="298"/>
      <c r="JVI775" s="298"/>
      <c r="JVJ775" s="298"/>
      <c r="JVK775" s="298"/>
      <c r="JVL775" s="298"/>
      <c r="JVM775" s="298"/>
      <c r="JVN775" s="298"/>
      <c r="JVO775" s="298"/>
      <c r="JVP775" s="298"/>
      <c r="JVQ775" s="298"/>
      <c r="JVR775" s="298"/>
      <c r="JVS775" s="298"/>
      <c r="JVT775" s="298"/>
      <c r="JVU775" s="298"/>
      <c r="JVV775" s="298"/>
      <c r="JVW775" s="298"/>
      <c r="JVX775" s="298"/>
      <c r="JVY775" s="298"/>
      <c r="JVZ775" s="298"/>
      <c r="JWA775" s="298"/>
      <c r="JWB775" s="298"/>
      <c r="JWC775" s="298"/>
      <c r="JWD775" s="298"/>
      <c r="JWE775" s="298"/>
      <c r="JWF775" s="298"/>
      <c r="JWG775" s="298"/>
      <c r="JWH775" s="298"/>
      <c r="JWI775" s="298"/>
      <c r="JWJ775" s="298"/>
      <c r="JWK775" s="298"/>
      <c r="JWL775" s="298"/>
      <c r="JWM775" s="298"/>
      <c r="JWN775" s="298"/>
      <c r="JWO775" s="298"/>
      <c r="JWP775" s="298"/>
      <c r="JWQ775" s="298"/>
      <c r="JWR775" s="298"/>
      <c r="JWS775" s="298"/>
      <c r="JWT775" s="298"/>
      <c r="JWU775" s="298"/>
      <c r="JWV775" s="298"/>
      <c r="JWW775" s="298"/>
      <c r="JWX775" s="298"/>
      <c r="JWY775" s="298"/>
      <c r="JWZ775" s="298"/>
      <c r="JXA775" s="298"/>
      <c r="JXB775" s="298"/>
      <c r="JXC775" s="298"/>
      <c r="JXD775" s="298"/>
      <c r="JXE775" s="298"/>
      <c r="JXF775" s="298"/>
      <c r="JXG775" s="298"/>
      <c r="JXH775" s="298"/>
      <c r="JXI775" s="298"/>
      <c r="JXJ775" s="298"/>
      <c r="JXK775" s="298"/>
      <c r="JXL775" s="298"/>
      <c r="JXM775" s="298"/>
      <c r="JXN775" s="298"/>
      <c r="JXO775" s="298"/>
      <c r="JXP775" s="298"/>
      <c r="JXQ775" s="298"/>
      <c r="JXR775" s="298"/>
      <c r="JXS775" s="298"/>
      <c r="JXT775" s="298"/>
      <c r="JXU775" s="298"/>
      <c r="JXV775" s="298"/>
      <c r="JXW775" s="298"/>
      <c r="JXX775" s="298"/>
      <c r="JXY775" s="298"/>
      <c r="JXZ775" s="298"/>
      <c r="JYA775" s="298"/>
      <c r="JYB775" s="298"/>
      <c r="JYC775" s="298"/>
      <c r="JYD775" s="298"/>
      <c r="JYE775" s="298"/>
      <c r="JYF775" s="298"/>
      <c r="JYG775" s="298"/>
      <c r="JYH775" s="298"/>
      <c r="JYI775" s="298"/>
      <c r="JYJ775" s="298"/>
      <c r="JYK775" s="298"/>
      <c r="JYL775" s="298"/>
      <c r="JYM775" s="298"/>
      <c r="JYN775" s="298"/>
      <c r="JYO775" s="298"/>
      <c r="JYP775" s="298"/>
      <c r="JYQ775" s="298"/>
      <c r="JYR775" s="298"/>
      <c r="JYS775" s="298"/>
      <c r="JYT775" s="298"/>
      <c r="JYU775" s="298"/>
      <c r="JYV775" s="298"/>
      <c r="JYW775" s="298"/>
      <c r="JYX775" s="298"/>
      <c r="JYY775" s="298"/>
      <c r="JYZ775" s="298"/>
      <c r="JZA775" s="298"/>
      <c r="JZB775" s="298"/>
      <c r="JZC775" s="298"/>
      <c r="JZD775" s="298"/>
      <c r="JZE775" s="298"/>
      <c r="JZF775" s="298"/>
      <c r="JZG775" s="298"/>
      <c r="JZH775" s="298"/>
      <c r="JZI775" s="298"/>
      <c r="JZJ775" s="298"/>
      <c r="JZK775" s="298"/>
      <c r="JZL775" s="298"/>
      <c r="JZM775" s="298"/>
      <c r="JZN775" s="298"/>
      <c r="JZO775" s="298"/>
      <c r="JZP775" s="298"/>
      <c r="JZQ775" s="298"/>
      <c r="JZR775" s="298"/>
      <c r="JZS775" s="298"/>
      <c r="JZT775" s="298"/>
      <c r="JZU775" s="298"/>
      <c r="JZV775" s="298"/>
      <c r="JZW775" s="298"/>
      <c r="JZX775" s="298"/>
      <c r="JZY775" s="298"/>
      <c r="JZZ775" s="298"/>
      <c r="KAA775" s="298"/>
      <c r="KAB775" s="298"/>
      <c r="KAC775" s="298"/>
      <c r="KAD775" s="298"/>
      <c r="KAE775" s="298"/>
      <c r="KAF775" s="298"/>
      <c r="KAG775" s="298"/>
      <c r="KAH775" s="298"/>
      <c r="KAI775" s="298"/>
      <c r="KAJ775" s="298"/>
      <c r="KAK775" s="298"/>
      <c r="KAL775" s="298"/>
      <c r="KAM775" s="298"/>
      <c r="KAN775" s="298"/>
      <c r="KAO775" s="298"/>
      <c r="KAP775" s="298"/>
      <c r="KAQ775" s="298"/>
      <c r="KAR775" s="298"/>
      <c r="KAS775" s="298"/>
      <c r="KAT775" s="298"/>
      <c r="KAU775" s="298"/>
      <c r="KAV775" s="298"/>
      <c r="KAW775" s="298"/>
      <c r="KAX775" s="298"/>
      <c r="KAY775" s="298"/>
      <c r="KAZ775" s="298"/>
      <c r="KBA775" s="298"/>
      <c r="KBB775" s="298"/>
      <c r="KBC775" s="298"/>
      <c r="KBD775" s="298"/>
      <c r="KBE775" s="298"/>
      <c r="KBF775" s="298"/>
      <c r="KBG775" s="298"/>
      <c r="KBH775" s="298"/>
      <c r="KBI775" s="298"/>
      <c r="KBJ775" s="298"/>
      <c r="KBK775" s="298"/>
      <c r="KBL775" s="298"/>
      <c r="KBM775" s="298"/>
      <c r="KBN775" s="298"/>
      <c r="KBO775" s="298"/>
      <c r="KBP775" s="298"/>
      <c r="KBQ775" s="298"/>
      <c r="KBR775" s="298"/>
      <c r="KBS775" s="298"/>
      <c r="KBT775" s="298"/>
      <c r="KBU775" s="298"/>
      <c r="KBV775" s="298"/>
      <c r="KBW775" s="298"/>
      <c r="KBX775" s="298"/>
      <c r="KBY775" s="298"/>
      <c r="KBZ775" s="298"/>
      <c r="KCA775" s="298"/>
      <c r="KCB775" s="298"/>
      <c r="KCC775" s="298"/>
      <c r="KCD775" s="298"/>
      <c r="KCE775" s="298"/>
      <c r="KCF775" s="298"/>
      <c r="KCG775" s="298"/>
      <c r="KCH775" s="298"/>
      <c r="KCI775" s="298"/>
      <c r="KCJ775" s="298"/>
      <c r="KCK775" s="298"/>
      <c r="KCL775" s="298"/>
      <c r="KCM775" s="298"/>
      <c r="KCN775" s="298"/>
      <c r="KCO775" s="298"/>
      <c r="KCP775" s="298"/>
      <c r="KCQ775" s="298"/>
      <c r="KCR775" s="298"/>
      <c r="KCS775" s="298"/>
      <c r="KCT775" s="298"/>
      <c r="KCU775" s="298"/>
      <c r="KCV775" s="298"/>
      <c r="KCW775" s="298"/>
      <c r="KCX775" s="298"/>
      <c r="KCY775" s="298"/>
      <c r="KCZ775" s="298"/>
      <c r="KDA775" s="298"/>
      <c r="KDB775" s="298"/>
      <c r="KDC775" s="298"/>
      <c r="KDD775" s="298"/>
      <c r="KDE775" s="298"/>
      <c r="KDF775" s="298"/>
      <c r="KDG775" s="298"/>
      <c r="KDH775" s="298"/>
      <c r="KDI775" s="298"/>
      <c r="KDJ775" s="298"/>
      <c r="KDK775" s="298"/>
      <c r="KDL775" s="298"/>
      <c r="KDM775" s="298"/>
      <c r="KDN775" s="298"/>
      <c r="KDO775" s="298"/>
      <c r="KDP775" s="298"/>
      <c r="KDQ775" s="298"/>
      <c r="KDR775" s="298"/>
      <c r="KDS775" s="298"/>
      <c r="KDT775" s="298"/>
      <c r="KDU775" s="298"/>
      <c r="KDV775" s="298"/>
      <c r="KDW775" s="298"/>
      <c r="KDX775" s="298"/>
      <c r="KDY775" s="298"/>
      <c r="KDZ775" s="298"/>
      <c r="KEA775" s="298"/>
      <c r="KEB775" s="298"/>
      <c r="KEC775" s="298"/>
      <c r="KED775" s="298"/>
      <c r="KEE775" s="298"/>
      <c r="KEF775" s="298"/>
      <c r="KEG775" s="298"/>
      <c r="KEH775" s="298"/>
      <c r="KEI775" s="298"/>
      <c r="KEJ775" s="298"/>
      <c r="KEK775" s="298"/>
      <c r="KEL775" s="298"/>
      <c r="KEM775" s="298"/>
      <c r="KEN775" s="298"/>
      <c r="KEO775" s="298"/>
      <c r="KEP775" s="298"/>
      <c r="KEQ775" s="298"/>
      <c r="KER775" s="298"/>
      <c r="KES775" s="298"/>
      <c r="KET775" s="298"/>
      <c r="KEU775" s="298"/>
      <c r="KEV775" s="298"/>
      <c r="KEW775" s="298"/>
      <c r="KEX775" s="298"/>
      <c r="KEY775" s="298"/>
      <c r="KEZ775" s="298"/>
      <c r="KFA775" s="298"/>
      <c r="KFB775" s="298"/>
      <c r="KFC775" s="298"/>
      <c r="KFD775" s="298"/>
      <c r="KFE775" s="298"/>
      <c r="KFF775" s="298"/>
      <c r="KFG775" s="298"/>
      <c r="KFH775" s="298"/>
      <c r="KFI775" s="298"/>
      <c r="KFJ775" s="298"/>
      <c r="KFK775" s="298"/>
      <c r="KFL775" s="298"/>
      <c r="KFM775" s="298"/>
      <c r="KFN775" s="298"/>
      <c r="KFO775" s="298"/>
      <c r="KFP775" s="298"/>
      <c r="KFQ775" s="298"/>
      <c r="KFR775" s="298"/>
      <c r="KFS775" s="298"/>
      <c r="KFT775" s="298"/>
      <c r="KFU775" s="298"/>
      <c r="KFV775" s="298"/>
      <c r="KFW775" s="298"/>
      <c r="KFX775" s="298"/>
      <c r="KFY775" s="298"/>
      <c r="KFZ775" s="298"/>
      <c r="KGA775" s="298"/>
      <c r="KGB775" s="298"/>
      <c r="KGC775" s="298"/>
      <c r="KGD775" s="298"/>
      <c r="KGE775" s="298"/>
      <c r="KGF775" s="298"/>
      <c r="KGG775" s="298"/>
      <c r="KGH775" s="298"/>
      <c r="KGI775" s="298"/>
      <c r="KGJ775" s="298"/>
      <c r="KGK775" s="298"/>
      <c r="KGL775" s="298"/>
      <c r="KGM775" s="298"/>
      <c r="KGN775" s="298"/>
      <c r="KGO775" s="298"/>
      <c r="KGP775" s="298"/>
      <c r="KGQ775" s="298"/>
      <c r="KGR775" s="298"/>
      <c r="KGS775" s="298"/>
      <c r="KGT775" s="298"/>
      <c r="KGU775" s="298"/>
      <c r="KGV775" s="298"/>
      <c r="KGW775" s="298"/>
      <c r="KGX775" s="298"/>
      <c r="KGY775" s="298"/>
      <c r="KGZ775" s="298"/>
      <c r="KHA775" s="298"/>
      <c r="KHB775" s="298"/>
      <c r="KHC775" s="298"/>
      <c r="KHD775" s="298"/>
      <c r="KHE775" s="298"/>
      <c r="KHF775" s="298"/>
      <c r="KHG775" s="298"/>
      <c r="KHH775" s="298"/>
      <c r="KHI775" s="298"/>
      <c r="KHJ775" s="298"/>
      <c r="KHK775" s="298"/>
      <c r="KHL775" s="298"/>
      <c r="KHM775" s="298"/>
      <c r="KHN775" s="298"/>
      <c r="KHO775" s="298"/>
      <c r="KHP775" s="298"/>
      <c r="KHQ775" s="298"/>
      <c r="KHR775" s="298"/>
      <c r="KHS775" s="298"/>
      <c r="KHT775" s="298"/>
      <c r="KHU775" s="298"/>
      <c r="KHV775" s="298"/>
      <c r="KHW775" s="298"/>
      <c r="KHX775" s="298"/>
      <c r="KHY775" s="298"/>
      <c r="KHZ775" s="298"/>
      <c r="KIA775" s="298"/>
      <c r="KIB775" s="298"/>
      <c r="KIC775" s="298"/>
      <c r="KID775" s="298"/>
      <c r="KIE775" s="298"/>
      <c r="KIF775" s="298"/>
      <c r="KIG775" s="298"/>
      <c r="KIH775" s="298"/>
      <c r="KII775" s="298"/>
      <c r="KIJ775" s="298"/>
      <c r="KIK775" s="298"/>
      <c r="KIL775" s="298"/>
      <c r="KIM775" s="298"/>
      <c r="KIN775" s="298"/>
      <c r="KIO775" s="298"/>
      <c r="KIP775" s="298"/>
      <c r="KIQ775" s="298"/>
      <c r="KIR775" s="298"/>
      <c r="KIS775" s="298"/>
      <c r="KIT775" s="298"/>
      <c r="KIU775" s="298"/>
      <c r="KIV775" s="298"/>
      <c r="KIW775" s="298"/>
      <c r="KIX775" s="298"/>
      <c r="KIY775" s="298"/>
      <c r="KIZ775" s="298"/>
      <c r="KJA775" s="298"/>
      <c r="KJB775" s="298"/>
      <c r="KJC775" s="298"/>
      <c r="KJD775" s="298"/>
      <c r="KJE775" s="298"/>
      <c r="KJF775" s="298"/>
      <c r="KJG775" s="298"/>
      <c r="KJH775" s="298"/>
      <c r="KJI775" s="298"/>
      <c r="KJJ775" s="298"/>
      <c r="KJK775" s="298"/>
      <c r="KJL775" s="298"/>
      <c r="KJM775" s="298"/>
      <c r="KJN775" s="298"/>
      <c r="KJO775" s="298"/>
      <c r="KJP775" s="298"/>
      <c r="KJQ775" s="298"/>
      <c r="KJR775" s="298"/>
      <c r="KJS775" s="298"/>
      <c r="KJT775" s="298"/>
      <c r="KJU775" s="298"/>
      <c r="KJV775" s="298"/>
      <c r="KJW775" s="298"/>
      <c r="KJX775" s="298"/>
      <c r="KJY775" s="298"/>
      <c r="KJZ775" s="298"/>
      <c r="KKA775" s="298"/>
      <c r="KKB775" s="298"/>
      <c r="KKC775" s="298"/>
      <c r="KKD775" s="298"/>
      <c r="KKE775" s="298"/>
      <c r="KKF775" s="298"/>
      <c r="KKG775" s="298"/>
      <c r="KKH775" s="298"/>
      <c r="KKI775" s="298"/>
      <c r="KKJ775" s="298"/>
      <c r="KKK775" s="298"/>
      <c r="KKL775" s="298"/>
      <c r="KKM775" s="298"/>
      <c r="KKN775" s="298"/>
      <c r="KKO775" s="298"/>
      <c r="KKP775" s="298"/>
      <c r="KKQ775" s="298"/>
      <c r="KKR775" s="298"/>
      <c r="KKS775" s="298"/>
      <c r="KKT775" s="298"/>
      <c r="KKU775" s="298"/>
      <c r="KKV775" s="298"/>
      <c r="KKW775" s="298"/>
      <c r="KKX775" s="298"/>
      <c r="KKY775" s="298"/>
      <c r="KKZ775" s="298"/>
      <c r="KLA775" s="298"/>
      <c r="KLB775" s="298"/>
      <c r="KLC775" s="298"/>
      <c r="KLD775" s="298"/>
      <c r="KLE775" s="298"/>
      <c r="KLF775" s="298"/>
      <c r="KLG775" s="298"/>
      <c r="KLH775" s="298"/>
      <c r="KLI775" s="298"/>
      <c r="KLJ775" s="298"/>
      <c r="KLK775" s="298"/>
      <c r="KLL775" s="298"/>
      <c r="KLM775" s="298"/>
      <c r="KLN775" s="298"/>
      <c r="KLO775" s="298"/>
      <c r="KLP775" s="298"/>
      <c r="KLQ775" s="298"/>
      <c r="KLR775" s="298"/>
      <c r="KLS775" s="298"/>
      <c r="KLT775" s="298"/>
      <c r="KLU775" s="298"/>
      <c r="KLV775" s="298"/>
      <c r="KLW775" s="298"/>
      <c r="KLX775" s="298"/>
      <c r="KLY775" s="298"/>
      <c r="KLZ775" s="298"/>
      <c r="KMA775" s="298"/>
      <c r="KMB775" s="298"/>
      <c r="KMC775" s="298"/>
      <c r="KMD775" s="298"/>
      <c r="KME775" s="298"/>
      <c r="KMF775" s="298"/>
      <c r="KMG775" s="298"/>
      <c r="KMH775" s="298"/>
      <c r="KMI775" s="298"/>
      <c r="KMJ775" s="298"/>
      <c r="KMK775" s="298"/>
      <c r="KML775" s="298"/>
      <c r="KMM775" s="298"/>
      <c r="KMN775" s="298"/>
      <c r="KMO775" s="298"/>
      <c r="KMP775" s="298"/>
      <c r="KMQ775" s="298"/>
      <c r="KMR775" s="298"/>
      <c r="KMS775" s="298"/>
      <c r="KMT775" s="298"/>
      <c r="KMU775" s="298"/>
      <c r="KMV775" s="298"/>
      <c r="KMW775" s="298"/>
      <c r="KMX775" s="298"/>
      <c r="KMY775" s="298"/>
      <c r="KMZ775" s="298"/>
      <c r="KNA775" s="298"/>
      <c r="KNB775" s="298"/>
      <c r="KNC775" s="298"/>
      <c r="KND775" s="298"/>
      <c r="KNE775" s="298"/>
      <c r="KNF775" s="298"/>
      <c r="KNG775" s="298"/>
      <c r="KNH775" s="298"/>
      <c r="KNI775" s="298"/>
      <c r="KNJ775" s="298"/>
      <c r="KNK775" s="298"/>
      <c r="KNL775" s="298"/>
      <c r="KNM775" s="298"/>
      <c r="KNN775" s="298"/>
      <c r="KNO775" s="298"/>
      <c r="KNP775" s="298"/>
      <c r="KNQ775" s="298"/>
      <c r="KNR775" s="298"/>
      <c r="KNS775" s="298"/>
      <c r="KNT775" s="298"/>
      <c r="KNU775" s="298"/>
      <c r="KNV775" s="298"/>
      <c r="KNW775" s="298"/>
      <c r="KNX775" s="298"/>
      <c r="KNY775" s="298"/>
      <c r="KNZ775" s="298"/>
      <c r="KOA775" s="298"/>
      <c r="KOB775" s="298"/>
      <c r="KOC775" s="298"/>
      <c r="KOD775" s="298"/>
      <c r="KOE775" s="298"/>
      <c r="KOF775" s="298"/>
      <c r="KOG775" s="298"/>
      <c r="KOH775" s="298"/>
      <c r="KOI775" s="298"/>
      <c r="KOJ775" s="298"/>
      <c r="KOK775" s="298"/>
      <c r="KOL775" s="298"/>
      <c r="KOM775" s="298"/>
      <c r="KON775" s="298"/>
      <c r="KOO775" s="298"/>
      <c r="KOP775" s="298"/>
      <c r="KOQ775" s="298"/>
      <c r="KOR775" s="298"/>
      <c r="KOS775" s="298"/>
      <c r="KOT775" s="298"/>
      <c r="KOU775" s="298"/>
      <c r="KOV775" s="298"/>
      <c r="KOW775" s="298"/>
      <c r="KOX775" s="298"/>
      <c r="KOY775" s="298"/>
      <c r="KOZ775" s="298"/>
      <c r="KPA775" s="298"/>
      <c r="KPB775" s="298"/>
      <c r="KPC775" s="298"/>
      <c r="KPD775" s="298"/>
      <c r="KPE775" s="298"/>
      <c r="KPF775" s="298"/>
      <c r="KPG775" s="298"/>
      <c r="KPH775" s="298"/>
      <c r="KPI775" s="298"/>
      <c r="KPJ775" s="298"/>
      <c r="KPK775" s="298"/>
      <c r="KPL775" s="298"/>
      <c r="KPM775" s="298"/>
      <c r="KPN775" s="298"/>
      <c r="KPO775" s="298"/>
      <c r="KPP775" s="298"/>
      <c r="KPQ775" s="298"/>
      <c r="KPR775" s="298"/>
      <c r="KPS775" s="298"/>
      <c r="KPT775" s="298"/>
      <c r="KPU775" s="298"/>
      <c r="KPV775" s="298"/>
      <c r="KPW775" s="298"/>
      <c r="KPX775" s="298"/>
      <c r="KPY775" s="298"/>
      <c r="KPZ775" s="298"/>
      <c r="KQA775" s="298"/>
      <c r="KQB775" s="298"/>
      <c r="KQC775" s="298"/>
      <c r="KQD775" s="298"/>
      <c r="KQE775" s="298"/>
      <c r="KQF775" s="298"/>
      <c r="KQG775" s="298"/>
      <c r="KQH775" s="298"/>
      <c r="KQI775" s="298"/>
      <c r="KQJ775" s="298"/>
      <c r="KQK775" s="298"/>
      <c r="KQL775" s="298"/>
      <c r="KQM775" s="298"/>
      <c r="KQN775" s="298"/>
      <c r="KQO775" s="298"/>
      <c r="KQP775" s="298"/>
      <c r="KQQ775" s="298"/>
      <c r="KQR775" s="298"/>
      <c r="KQS775" s="298"/>
      <c r="KQT775" s="298"/>
      <c r="KQU775" s="298"/>
      <c r="KQV775" s="298"/>
      <c r="KQW775" s="298"/>
      <c r="KQX775" s="298"/>
      <c r="KQY775" s="298"/>
      <c r="KQZ775" s="298"/>
      <c r="KRA775" s="298"/>
      <c r="KRB775" s="298"/>
      <c r="KRC775" s="298"/>
      <c r="KRD775" s="298"/>
      <c r="KRE775" s="298"/>
      <c r="KRF775" s="298"/>
      <c r="KRG775" s="298"/>
      <c r="KRH775" s="298"/>
      <c r="KRI775" s="298"/>
      <c r="KRJ775" s="298"/>
      <c r="KRK775" s="298"/>
      <c r="KRL775" s="298"/>
      <c r="KRM775" s="298"/>
      <c r="KRN775" s="298"/>
      <c r="KRO775" s="298"/>
      <c r="KRP775" s="298"/>
      <c r="KRQ775" s="298"/>
      <c r="KRR775" s="298"/>
      <c r="KRS775" s="298"/>
      <c r="KRT775" s="298"/>
      <c r="KRU775" s="298"/>
      <c r="KRV775" s="298"/>
      <c r="KRW775" s="298"/>
      <c r="KRX775" s="298"/>
      <c r="KRY775" s="298"/>
      <c r="KRZ775" s="298"/>
      <c r="KSA775" s="298"/>
      <c r="KSB775" s="298"/>
      <c r="KSC775" s="298"/>
      <c r="KSD775" s="298"/>
      <c r="KSE775" s="298"/>
      <c r="KSF775" s="298"/>
      <c r="KSG775" s="298"/>
      <c r="KSH775" s="298"/>
      <c r="KSI775" s="298"/>
      <c r="KSJ775" s="298"/>
      <c r="KSK775" s="298"/>
      <c r="KSL775" s="298"/>
      <c r="KSM775" s="298"/>
      <c r="KSN775" s="298"/>
      <c r="KSO775" s="298"/>
      <c r="KSP775" s="298"/>
      <c r="KSQ775" s="298"/>
      <c r="KSR775" s="298"/>
      <c r="KSS775" s="298"/>
      <c r="KST775" s="298"/>
      <c r="KSU775" s="298"/>
      <c r="KSV775" s="298"/>
      <c r="KSW775" s="298"/>
      <c r="KSX775" s="298"/>
      <c r="KSY775" s="298"/>
      <c r="KSZ775" s="298"/>
      <c r="KTA775" s="298"/>
      <c r="KTB775" s="298"/>
      <c r="KTC775" s="298"/>
      <c r="KTD775" s="298"/>
      <c r="KTE775" s="298"/>
      <c r="KTF775" s="298"/>
      <c r="KTG775" s="298"/>
      <c r="KTH775" s="298"/>
      <c r="KTI775" s="298"/>
      <c r="KTJ775" s="298"/>
      <c r="KTK775" s="298"/>
      <c r="KTL775" s="298"/>
      <c r="KTM775" s="298"/>
      <c r="KTN775" s="298"/>
      <c r="KTO775" s="298"/>
      <c r="KTP775" s="298"/>
      <c r="KTQ775" s="298"/>
      <c r="KTR775" s="298"/>
      <c r="KTS775" s="298"/>
      <c r="KTT775" s="298"/>
      <c r="KTU775" s="298"/>
      <c r="KTV775" s="298"/>
      <c r="KTW775" s="298"/>
      <c r="KTX775" s="298"/>
      <c r="KTY775" s="298"/>
      <c r="KTZ775" s="298"/>
      <c r="KUA775" s="298"/>
      <c r="KUB775" s="298"/>
      <c r="KUC775" s="298"/>
      <c r="KUD775" s="298"/>
      <c r="KUE775" s="298"/>
      <c r="KUF775" s="298"/>
      <c r="KUG775" s="298"/>
      <c r="KUH775" s="298"/>
      <c r="KUI775" s="298"/>
      <c r="KUJ775" s="298"/>
      <c r="KUK775" s="298"/>
      <c r="KUL775" s="298"/>
      <c r="KUM775" s="298"/>
      <c r="KUN775" s="298"/>
      <c r="KUO775" s="298"/>
      <c r="KUP775" s="298"/>
      <c r="KUQ775" s="298"/>
      <c r="KUR775" s="298"/>
      <c r="KUS775" s="298"/>
      <c r="KUT775" s="298"/>
      <c r="KUU775" s="298"/>
      <c r="KUV775" s="298"/>
      <c r="KUW775" s="298"/>
      <c r="KUX775" s="298"/>
      <c r="KUY775" s="298"/>
      <c r="KUZ775" s="298"/>
      <c r="KVA775" s="298"/>
      <c r="KVB775" s="298"/>
      <c r="KVC775" s="298"/>
      <c r="KVD775" s="298"/>
      <c r="KVE775" s="298"/>
      <c r="KVF775" s="298"/>
      <c r="KVG775" s="298"/>
      <c r="KVH775" s="298"/>
      <c r="KVI775" s="298"/>
      <c r="KVJ775" s="298"/>
      <c r="KVK775" s="298"/>
      <c r="KVL775" s="298"/>
      <c r="KVM775" s="298"/>
      <c r="KVN775" s="298"/>
      <c r="KVO775" s="298"/>
      <c r="KVP775" s="298"/>
      <c r="KVQ775" s="298"/>
      <c r="KVR775" s="298"/>
      <c r="KVS775" s="298"/>
      <c r="KVT775" s="298"/>
      <c r="KVU775" s="298"/>
      <c r="KVV775" s="298"/>
      <c r="KVW775" s="298"/>
      <c r="KVX775" s="298"/>
      <c r="KVY775" s="298"/>
      <c r="KVZ775" s="298"/>
      <c r="KWA775" s="298"/>
      <c r="KWB775" s="298"/>
      <c r="KWC775" s="298"/>
      <c r="KWD775" s="298"/>
      <c r="KWE775" s="298"/>
      <c r="KWF775" s="298"/>
      <c r="KWG775" s="298"/>
      <c r="KWH775" s="298"/>
      <c r="KWI775" s="298"/>
      <c r="KWJ775" s="298"/>
      <c r="KWK775" s="298"/>
      <c r="KWL775" s="298"/>
      <c r="KWM775" s="298"/>
      <c r="KWN775" s="298"/>
      <c r="KWO775" s="298"/>
      <c r="KWP775" s="298"/>
      <c r="KWQ775" s="298"/>
      <c r="KWR775" s="298"/>
      <c r="KWS775" s="298"/>
      <c r="KWT775" s="298"/>
      <c r="KWU775" s="298"/>
      <c r="KWV775" s="298"/>
      <c r="KWW775" s="298"/>
      <c r="KWX775" s="298"/>
      <c r="KWY775" s="298"/>
      <c r="KWZ775" s="298"/>
      <c r="KXA775" s="298"/>
      <c r="KXB775" s="298"/>
      <c r="KXC775" s="298"/>
      <c r="KXD775" s="298"/>
      <c r="KXE775" s="298"/>
      <c r="KXF775" s="298"/>
      <c r="KXG775" s="298"/>
      <c r="KXH775" s="298"/>
      <c r="KXI775" s="298"/>
      <c r="KXJ775" s="298"/>
      <c r="KXK775" s="298"/>
      <c r="KXL775" s="298"/>
      <c r="KXM775" s="298"/>
      <c r="KXN775" s="298"/>
      <c r="KXO775" s="298"/>
      <c r="KXP775" s="298"/>
      <c r="KXQ775" s="298"/>
      <c r="KXR775" s="298"/>
      <c r="KXS775" s="298"/>
      <c r="KXT775" s="298"/>
      <c r="KXU775" s="298"/>
      <c r="KXV775" s="298"/>
      <c r="KXW775" s="298"/>
      <c r="KXX775" s="298"/>
      <c r="KXY775" s="298"/>
      <c r="KXZ775" s="298"/>
      <c r="KYA775" s="298"/>
      <c r="KYB775" s="298"/>
      <c r="KYC775" s="298"/>
      <c r="KYD775" s="298"/>
      <c r="KYE775" s="298"/>
      <c r="KYF775" s="298"/>
      <c r="KYG775" s="298"/>
      <c r="KYH775" s="298"/>
      <c r="KYI775" s="298"/>
      <c r="KYJ775" s="298"/>
      <c r="KYK775" s="298"/>
      <c r="KYL775" s="298"/>
      <c r="KYM775" s="298"/>
      <c r="KYN775" s="298"/>
      <c r="KYO775" s="298"/>
      <c r="KYP775" s="298"/>
      <c r="KYQ775" s="298"/>
      <c r="KYR775" s="298"/>
      <c r="KYS775" s="298"/>
      <c r="KYT775" s="298"/>
      <c r="KYU775" s="298"/>
      <c r="KYV775" s="298"/>
      <c r="KYW775" s="298"/>
      <c r="KYX775" s="298"/>
      <c r="KYY775" s="298"/>
      <c r="KYZ775" s="298"/>
      <c r="KZA775" s="298"/>
      <c r="KZB775" s="298"/>
      <c r="KZC775" s="298"/>
      <c r="KZD775" s="298"/>
      <c r="KZE775" s="298"/>
      <c r="KZF775" s="298"/>
      <c r="KZG775" s="298"/>
      <c r="KZH775" s="298"/>
      <c r="KZI775" s="298"/>
      <c r="KZJ775" s="298"/>
      <c r="KZK775" s="298"/>
      <c r="KZL775" s="298"/>
      <c r="KZM775" s="298"/>
      <c r="KZN775" s="298"/>
      <c r="KZO775" s="298"/>
      <c r="KZP775" s="298"/>
      <c r="KZQ775" s="298"/>
      <c r="KZR775" s="298"/>
      <c r="KZS775" s="298"/>
      <c r="KZT775" s="298"/>
      <c r="KZU775" s="298"/>
      <c r="KZV775" s="298"/>
      <c r="KZW775" s="298"/>
      <c r="KZX775" s="298"/>
      <c r="KZY775" s="298"/>
      <c r="KZZ775" s="298"/>
      <c r="LAA775" s="298"/>
      <c r="LAB775" s="298"/>
      <c r="LAC775" s="298"/>
      <c r="LAD775" s="298"/>
      <c r="LAE775" s="298"/>
      <c r="LAF775" s="298"/>
      <c r="LAG775" s="298"/>
      <c r="LAH775" s="298"/>
      <c r="LAI775" s="298"/>
      <c r="LAJ775" s="298"/>
      <c r="LAK775" s="298"/>
      <c r="LAL775" s="298"/>
      <c r="LAM775" s="298"/>
      <c r="LAN775" s="298"/>
      <c r="LAO775" s="298"/>
      <c r="LAP775" s="298"/>
      <c r="LAQ775" s="298"/>
      <c r="LAR775" s="298"/>
      <c r="LAS775" s="298"/>
      <c r="LAT775" s="298"/>
      <c r="LAU775" s="298"/>
      <c r="LAV775" s="298"/>
      <c r="LAW775" s="298"/>
      <c r="LAX775" s="298"/>
      <c r="LAY775" s="298"/>
      <c r="LAZ775" s="298"/>
      <c r="LBA775" s="298"/>
      <c r="LBB775" s="298"/>
      <c r="LBC775" s="298"/>
      <c r="LBD775" s="298"/>
      <c r="LBE775" s="298"/>
      <c r="LBF775" s="298"/>
      <c r="LBG775" s="298"/>
      <c r="LBH775" s="298"/>
      <c r="LBI775" s="298"/>
      <c r="LBJ775" s="298"/>
      <c r="LBK775" s="298"/>
      <c r="LBL775" s="298"/>
      <c r="LBM775" s="298"/>
      <c r="LBN775" s="298"/>
      <c r="LBO775" s="298"/>
      <c r="LBP775" s="298"/>
      <c r="LBQ775" s="298"/>
      <c r="LBR775" s="298"/>
      <c r="LBS775" s="298"/>
      <c r="LBT775" s="298"/>
      <c r="LBU775" s="298"/>
      <c r="LBV775" s="298"/>
      <c r="LBW775" s="298"/>
      <c r="LBX775" s="298"/>
      <c r="LBY775" s="298"/>
      <c r="LBZ775" s="298"/>
      <c r="LCA775" s="298"/>
      <c r="LCB775" s="298"/>
      <c r="LCC775" s="298"/>
      <c r="LCD775" s="298"/>
      <c r="LCE775" s="298"/>
      <c r="LCF775" s="298"/>
      <c r="LCG775" s="298"/>
      <c r="LCH775" s="298"/>
      <c r="LCI775" s="298"/>
      <c r="LCJ775" s="298"/>
      <c r="LCK775" s="298"/>
      <c r="LCL775" s="298"/>
      <c r="LCM775" s="298"/>
      <c r="LCN775" s="298"/>
      <c r="LCO775" s="298"/>
      <c r="LCP775" s="298"/>
      <c r="LCQ775" s="298"/>
      <c r="LCR775" s="298"/>
      <c r="LCS775" s="298"/>
      <c r="LCT775" s="298"/>
      <c r="LCU775" s="298"/>
      <c r="LCV775" s="298"/>
      <c r="LCW775" s="298"/>
      <c r="LCX775" s="298"/>
      <c r="LCY775" s="298"/>
      <c r="LCZ775" s="298"/>
      <c r="LDA775" s="298"/>
      <c r="LDB775" s="298"/>
      <c r="LDC775" s="298"/>
      <c r="LDD775" s="298"/>
      <c r="LDE775" s="298"/>
      <c r="LDF775" s="298"/>
      <c r="LDG775" s="298"/>
      <c r="LDH775" s="298"/>
      <c r="LDI775" s="298"/>
      <c r="LDJ775" s="298"/>
      <c r="LDK775" s="298"/>
      <c r="LDL775" s="298"/>
      <c r="LDM775" s="298"/>
      <c r="LDN775" s="298"/>
      <c r="LDO775" s="298"/>
      <c r="LDP775" s="298"/>
      <c r="LDQ775" s="298"/>
      <c r="LDR775" s="298"/>
      <c r="LDS775" s="298"/>
      <c r="LDT775" s="298"/>
      <c r="LDU775" s="298"/>
      <c r="LDV775" s="298"/>
      <c r="LDW775" s="298"/>
      <c r="LDX775" s="298"/>
      <c r="LDY775" s="298"/>
      <c r="LDZ775" s="298"/>
      <c r="LEA775" s="298"/>
      <c r="LEB775" s="298"/>
      <c r="LEC775" s="298"/>
      <c r="LED775" s="298"/>
      <c r="LEE775" s="298"/>
      <c r="LEF775" s="298"/>
      <c r="LEG775" s="298"/>
      <c r="LEH775" s="298"/>
      <c r="LEI775" s="298"/>
      <c r="LEJ775" s="298"/>
      <c r="LEK775" s="298"/>
      <c r="LEL775" s="298"/>
      <c r="LEM775" s="298"/>
      <c r="LEN775" s="298"/>
      <c r="LEO775" s="298"/>
      <c r="LEP775" s="298"/>
      <c r="LEQ775" s="298"/>
      <c r="LER775" s="298"/>
      <c r="LES775" s="298"/>
      <c r="LET775" s="298"/>
      <c r="LEU775" s="298"/>
      <c r="LEV775" s="298"/>
      <c r="LEW775" s="298"/>
      <c r="LEX775" s="298"/>
      <c r="LEY775" s="298"/>
      <c r="LEZ775" s="298"/>
      <c r="LFA775" s="298"/>
      <c r="LFB775" s="298"/>
      <c r="LFC775" s="298"/>
      <c r="LFD775" s="298"/>
      <c r="LFE775" s="298"/>
      <c r="LFF775" s="298"/>
      <c r="LFG775" s="298"/>
      <c r="LFH775" s="298"/>
      <c r="LFI775" s="298"/>
      <c r="LFJ775" s="298"/>
      <c r="LFK775" s="298"/>
      <c r="LFL775" s="298"/>
      <c r="LFM775" s="298"/>
      <c r="LFN775" s="298"/>
      <c r="LFO775" s="298"/>
      <c r="LFP775" s="298"/>
      <c r="LFQ775" s="298"/>
      <c r="LFR775" s="298"/>
      <c r="LFS775" s="298"/>
      <c r="LFT775" s="298"/>
      <c r="LFU775" s="298"/>
      <c r="LFV775" s="298"/>
      <c r="LFW775" s="298"/>
      <c r="LFX775" s="298"/>
      <c r="LFY775" s="298"/>
      <c r="LFZ775" s="298"/>
      <c r="LGA775" s="298"/>
      <c r="LGB775" s="298"/>
      <c r="LGC775" s="298"/>
      <c r="LGD775" s="298"/>
      <c r="LGE775" s="298"/>
      <c r="LGF775" s="298"/>
      <c r="LGG775" s="298"/>
      <c r="LGH775" s="298"/>
      <c r="LGI775" s="298"/>
      <c r="LGJ775" s="298"/>
      <c r="LGK775" s="298"/>
      <c r="LGL775" s="298"/>
      <c r="LGM775" s="298"/>
      <c r="LGN775" s="298"/>
      <c r="LGO775" s="298"/>
      <c r="LGP775" s="298"/>
      <c r="LGQ775" s="298"/>
      <c r="LGR775" s="298"/>
      <c r="LGS775" s="298"/>
      <c r="LGT775" s="298"/>
      <c r="LGU775" s="298"/>
      <c r="LGV775" s="298"/>
      <c r="LGW775" s="298"/>
      <c r="LGX775" s="298"/>
      <c r="LGY775" s="298"/>
      <c r="LGZ775" s="298"/>
      <c r="LHA775" s="298"/>
      <c r="LHB775" s="298"/>
      <c r="LHC775" s="298"/>
      <c r="LHD775" s="298"/>
      <c r="LHE775" s="298"/>
      <c r="LHF775" s="298"/>
      <c r="LHG775" s="298"/>
      <c r="LHH775" s="298"/>
      <c r="LHI775" s="298"/>
      <c r="LHJ775" s="298"/>
      <c r="LHK775" s="298"/>
      <c r="LHL775" s="298"/>
      <c r="LHM775" s="298"/>
      <c r="LHN775" s="298"/>
      <c r="LHO775" s="298"/>
      <c r="LHP775" s="298"/>
      <c r="LHQ775" s="298"/>
      <c r="LHR775" s="298"/>
      <c r="LHS775" s="298"/>
      <c r="LHT775" s="298"/>
      <c r="LHU775" s="298"/>
      <c r="LHV775" s="298"/>
      <c r="LHW775" s="298"/>
      <c r="LHX775" s="298"/>
      <c r="LHY775" s="298"/>
      <c r="LHZ775" s="298"/>
      <c r="LIA775" s="298"/>
      <c r="LIB775" s="298"/>
      <c r="LIC775" s="298"/>
      <c r="LID775" s="298"/>
      <c r="LIE775" s="298"/>
      <c r="LIF775" s="298"/>
      <c r="LIG775" s="298"/>
      <c r="LIH775" s="298"/>
      <c r="LII775" s="298"/>
      <c r="LIJ775" s="298"/>
      <c r="LIK775" s="298"/>
      <c r="LIL775" s="298"/>
      <c r="LIM775" s="298"/>
      <c r="LIN775" s="298"/>
      <c r="LIO775" s="298"/>
      <c r="LIP775" s="298"/>
      <c r="LIQ775" s="298"/>
      <c r="LIR775" s="298"/>
      <c r="LIS775" s="298"/>
      <c r="LIT775" s="298"/>
      <c r="LIU775" s="298"/>
      <c r="LIV775" s="298"/>
      <c r="LIW775" s="298"/>
      <c r="LIX775" s="298"/>
      <c r="LIY775" s="298"/>
      <c r="LIZ775" s="298"/>
      <c r="LJA775" s="298"/>
      <c r="LJB775" s="298"/>
      <c r="LJC775" s="298"/>
      <c r="LJD775" s="298"/>
      <c r="LJE775" s="298"/>
      <c r="LJF775" s="298"/>
      <c r="LJG775" s="298"/>
      <c r="LJH775" s="298"/>
      <c r="LJI775" s="298"/>
      <c r="LJJ775" s="298"/>
      <c r="LJK775" s="298"/>
      <c r="LJL775" s="298"/>
      <c r="LJM775" s="298"/>
      <c r="LJN775" s="298"/>
      <c r="LJO775" s="298"/>
      <c r="LJP775" s="298"/>
      <c r="LJQ775" s="298"/>
      <c r="LJR775" s="298"/>
      <c r="LJS775" s="298"/>
      <c r="LJT775" s="298"/>
      <c r="LJU775" s="298"/>
      <c r="LJV775" s="298"/>
      <c r="LJW775" s="298"/>
      <c r="LJX775" s="298"/>
      <c r="LJY775" s="298"/>
      <c r="LJZ775" s="298"/>
      <c r="LKA775" s="298"/>
      <c r="LKB775" s="298"/>
      <c r="LKC775" s="298"/>
      <c r="LKD775" s="298"/>
      <c r="LKE775" s="298"/>
      <c r="LKF775" s="298"/>
      <c r="LKG775" s="298"/>
      <c r="LKH775" s="298"/>
      <c r="LKI775" s="298"/>
      <c r="LKJ775" s="298"/>
      <c r="LKK775" s="298"/>
      <c r="LKL775" s="298"/>
      <c r="LKM775" s="298"/>
      <c r="LKN775" s="298"/>
      <c r="LKO775" s="298"/>
      <c r="LKP775" s="298"/>
      <c r="LKQ775" s="298"/>
      <c r="LKR775" s="298"/>
      <c r="LKS775" s="298"/>
      <c r="LKT775" s="298"/>
      <c r="LKU775" s="298"/>
      <c r="LKV775" s="298"/>
      <c r="LKW775" s="298"/>
      <c r="LKX775" s="298"/>
      <c r="LKY775" s="298"/>
      <c r="LKZ775" s="298"/>
      <c r="LLA775" s="298"/>
      <c r="LLB775" s="298"/>
      <c r="LLC775" s="298"/>
      <c r="LLD775" s="298"/>
      <c r="LLE775" s="298"/>
      <c r="LLF775" s="298"/>
      <c r="LLG775" s="298"/>
      <c r="LLH775" s="298"/>
      <c r="LLI775" s="298"/>
      <c r="LLJ775" s="298"/>
      <c r="LLK775" s="298"/>
      <c r="LLL775" s="298"/>
      <c r="LLM775" s="298"/>
      <c r="LLN775" s="298"/>
      <c r="LLO775" s="298"/>
      <c r="LLP775" s="298"/>
      <c r="LLQ775" s="298"/>
      <c r="LLR775" s="298"/>
      <c r="LLS775" s="298"/>
      <c r="LLT775" s="298"/>
      <c r="LLU775" s="298"/>
      <c r="LLV775" s="298"/>
      <c r="LLW775" s="298"/>
      <c r="LLX775" s="298"/>
      <c r="LLY775" s="298"/>
      <c r="LLZ775" s="298"/>
      <c r="LMA775" s="298"/>
      <c r="LMB775" s="298"/>
      <c r="LMC775" s="298"/>
      <c r="LMD775" s="298"/>
      <c r="LME775" s="298"/>
      <c r="LMF775" s="298"/>
      <c r="LMG775" s="298"/>
      <c r="LMH775" s="298"/>
      <c r="LMI775" s="298"/>
      <c r="LMJ775" s="298"/>
      <c r="LMK775" s="298"/>
      <c r="LML775" s="298"/>
      <c r="LMM775" s="298"/>
      <c r="LMN775" s="298"/>
      <c r="LMO775" s="298"/>
      <c r="LMP775" s="298"/>
      <c r="LMQ775" s="298"/>
      <c r="LMR775" s="298"/>
      <c r="LMS775" s="298"/>
      <c r="LMT775" s="298"/>
      <c r="LMU775" s="298"/>
      <c r="LMV775" s="298"/>
      <c r="LMW775" s="298"/>
      <c r="LMX775" s="298"/>
      <c r="LMY775" s="298"/>
      <c r="LMZ775" s="298"/>
      <c r="LNA775" s="298"/>
      <c r="LNB775" s="298"/>
      <c r="LNC775" s="298"/>
      <c r="LND775" s="298"/>
      <c r="LNE775" s="298"/>
      <c r="LNF775" s="298"/>
      <c r="LNG775" s="298"/>
      <c r="LNH775" s="298"/>
      <c r="LNI775" s="298"/>
      <c r="LNJ775" s="298"/>
      <c r="LNK775" s="298"/>
      <c r="LNL775" s="298"/>
      <c r="LNM775" s="298"/>
      <c r="LNN775" s="298"/>
      <c r="LNO775" s="298"/>
      <c r="LNP775" s="298"/>
      <c r="LNQ775" s="298"/>
      <c r="LNR775" s="298"/>
      <c r="LNS775" s="298"/>
      <c r="LNT775" s="298"/>
      <c r="LNU775" s="298"/>
      <c r="LNV775" s="298"/>
      <c r="LNW775" s="298"/>
      <c r="LNX775" s="298"/>
      <c r="LNY775" s="298"/>
      <c r="LNZ775" s="298"/>
      <c r="LOA775" s="298"/>
      <c r="LOB775" s="298"/>
      <c r="LOC775" s="298"/>
      <c r="LOD775" s="298"/>
      <c r="LOE775" s="298"/>
      <c r="LOF775" s="298"/>
      <c r="LOG775" s="298"/>
      <c r="LOH775" s="298"/>
      <c r="LOI775" s="298"/>
      <c r="LOJ775" s="298"/>
      <c r="LOK775" s="298"/>
      <c r="LOL775" s="298"/>
      <c r="LOM775" s="298"/>
      <c r="LON775" s="298"/>
      <c r="LOO775" s="298"/>
      <c r="LOP775" s="298"/>
      <c r="LOQ775" s="298"/>
      <c r="LOR775" s="298"/>
      <c r="LOS775" s="298"/>
      <c r="LOT775" s="298"/>
      <c r="LOU775" s="298"/>
      <c r="LOV775" s="298"/>
      <c r="LOW775" s="298"/>
      <c r="LOX775" s="298"/>
      <c r="LOY775" s="298"/>
      <c r="LOZ775" s="298"/>
      <c r="LPA775" s="298"/>
      <c r="LPB775" s="298"/>
      <c r="LPC775" s="298"/>
      <c r="LPD775" s="298"/>
      <c r="LPE775" s="298"/>
      <c r="LPF775" s="298"/>
      <c r="LPG775" s="298"/>
      <c r="LPH775" s="298"/>
      <c r="LPI775" s="298"/>
      <c r="LPJ775" s="298"/>
      <c r="LPK775" s="298"/>
      <c r="LPL775" s="298"/>
      <c r="LPM775" s="298"/>
      <c r="LPN775" s="298"/>
      <c r="LPO775" s="298"/>
      <c r="LPP775" s="298"/>
      <c r="LPQ775" s="298"/>
      <c r="LPR775" s="298"/>
      <c r="LPS775" s="298"/>
      <c r="LPT775" s="298"/>
      <c r="LPU775" s="298"/>
      <c r="LPV775" s="298"/>
      <c r="LPW775" s="298"/>
      <c r="LPX775" s="298"/>
      <c r="LPY775" s="298"/>
      <c r="LPZ775" s="298"/>
      <c r="LQA775" s="298"/>
      <c r="LQB775" s="298"/>
      <c r="LQC775" s="298"/>
      <c r="LQD775" s="298"/>
      <c r="LQE775" s="298"/>
      <c r="LQF775" s="298"/>
      <c r="LQG775" s="298"/>
      <c r="LQH775" s="298"/>
      <c r="LQI775" s="298"/>
      <c r="LQJ775" s="298"/>
      <c r="LQK775" s="298"/>
      <c r="LQL775" s="298"/>
      <c r="LQM775" s="298"/>
      <c r="LQN775" s="298"/>
      <c r="LQO775" s="298"/>
      <c r="LQP775" s="298"/>
      <c r="LQQ775" s="298"/>
      <c r="LQR775" s="298"/>
      <c r="LQS775" s="298"/>
      <c r="LQT775" s="298"/>
      <c r="LQU775" s="298"/>
      <c r="LQV775" s="298"/>
      <c r="LQW775" s="298"/>
      <c r="LQX775" s="298"/>
      <c r="LQY775" s="298"/>
      <c r="LQZ775" s="298"/>
      <c r="LRA775" s="298"/>
      <c r="LRB775" s="298"/>
      <c r="LRC775" s="298"/>
      <c r="LRD775" s="298"/>
      <c r="LRE775" s="298"/>
      <c r="LRF775" s="298"/>
      <c r="LRG775" s="298"/>
      <c r="LRH775" s="298"/>
      <c r="LRI775" s="298"/>
      <c r="LRJ775" s="298"/>
      <c r="LRK775" s="298"/>
      <c r="LRL775" s="298"/>
      <c r="LRM775" s="298"/>
      <c r="LRN775" s="298"/>
      <c r="LRO775" s="298"/>
      <c r="LRP775" s="298"/>
      <c r="LRQ775" s="298"/>
      <c r="LRR775" s="298"/>
      <c r="LRS775" s="298"/>
      <c r="LRT775" s="298"/>
      <c r="LRU775" s="298"/>
      <c r="LRV775" s="298"/>
      <c r="LRW775" s="298"/>
      <c r="LRX775" s="298"/>
      <c r="LRY775" s="298"/>
      <c r="LRZ775" s="298"/>
      <c r="LSA775" s="298"/>
      <c r="LSB775" s="298"/>
      <c r="LSC775" s="298"/>
      <c r="LSD775" s="298"/>
      <c r="LSE775" s="298"/>
      <c r="LSF775" s="298"/>
      <c r="LSG775" s="298"/>
      <c r="LSH775" s="298"/>
      <c r="LSI775" s="298"/>
      <c r="LSJ775" s="298"/>
      <c r="LSK775" s="298"/>
      <c r="LSL775" s="298"/>
      <c r="LSM775" s="298"/>
      <c r="LSN775" s="298"/>
      <c r="LSO775" s="298"/>
      <c r="LSP775" s="298"/>
      <c r="LSQ775" s="298"/>
      <c r="LSR775" s="298"/>
      <c r="LSS775" s="298"/>
      <c r="LST775" s="298"/>
      <c r="LSU775" s="298"/>
      <c r="LSV775" s="298"/>
      <c r="LSW775" s="298"/>
      <c r="LSX775" s="298"/>
      <c r="LSY775" s="298"/>
      <c r="LSZ775" s="298"/>
      <c r="LTA775" s="298"/>
      <c r="LTB775" s="298"/>
      <c r="LTC775" s="298"/>
      <c r="LTD775" s="298"/>
      <c r="LTE775" s="298"/>
      <c r="LTF775" s="298"/>
      <c r="LTG775" s="298"/>
      <c r="LTH775" s="298"/>
      <c r="LTI775" s="298"/>
      <c r="LTJ775" s="298"/>
      <c r="LTK775" s="298"/>
      <c r="LTL775" s="298"/>
      <c r="LTM775" s="298"/>
      <c r="LTN775" s="298"/>
      <c r="LTO775" s="298"/>
      <c r="LTP775" s="298"/>
      <c r="LTQ775" s="298"/>
      <c r="LTR775" s="298"/>
      <c r="LTS775" s="298"/>
      <c r="LTT775" s="298"/>
      <c r="LTU775" s="298"/>
      <c r="LTV775" s="298"/>
      <c r="LTW775" s="298"/>
      <c r="LTX775" s="298"/>
      <c r="LTY775" s="298"/>
      <c r="LTZ775" s="298"/>
      <c r="LUA775" s="298"/>
      <c r="LUB775" s="298"/>
      <c r="LUC775" s="298"/>
      <c r="LUD775" s="298"/>
      <c r="LUE775" s="298"/>
      <c r="LUF775" s="298"/>
      <c r="LUG775" s="298"/>
      <c r="LUH775" s="298"/>
      <c r="LUI775" s="298"/>
      <c r="LUJ775" s="298"/>
      <c r="LUK775" s="298"/>
      <c r="LUL775" s="298"/>
      <c r="LUM775" s="298"/>
      <c r="LUN775" s="298"/>
      <c r="LUO775" s="298"/>
      <c r="LUP775" s="298"/>
      <c r="LUQ775" s="298"/>
      <c r="LUR775" s="298"/>
      <c r="LUS775" s="298"/>
      <c r="LUT775" s="298"/>
      <c r="LUU775" s="298"/>
      <c r="LUV775" s="298"/>
      <c r="LUW775" s="298"/>
      <c r="LUX775" s="298"/>
      <c r="LUY775" s="298"/>
      <c r="LUZ775" s="298"/>
      <c r="LVA775" s="298"/>
      <c r="LVB775" s="298"/>
      <c r="LVC775" s="298"/>
      <c r="LVD775" s="298"/>
      <c r="LVE775" s="298"/>
      <c r="LVF775" s="298"/>
      <c r="LVG775" s="298"/>
      <c r="LVH775" s="298"/>
      <c r="LVI775" s="298"/>
      <c r="LVJ775" s="298"/>
      <c r="LVK775" s="298"/>
      <c r="LVL775" s="298"/>
      <c r="LVM775" s="298"/>
      <c r="LVN775" s="298"/>
      <c r="LVO775" s="298"/>
      <c r="LVP775" s="298"/>
      <c r="LVQ775" s="298"/>
      <c r="LVR775" s="298"/>
      <c r="LVS775" s="298"/>
      <c r="LVT775" s="298"/>
      <c r="LVU775" s="298"/>
      <c r="LVV775" s="298"/>
      <c r="LVW775" s="298"/>
      <c r="LVX775" s="298"/>
      <c r="LVY775" s="298"/>
      <c r="LVZ775" s="298"/>
      <c r="LWA775" s="298"/>
      <c r="LWB775" s="298"/>
      <c r="LWC775" s="298"/>
      <c r="LWD775" s="298"/>
      <c r="LWE775" s="298"/>
      <c r="LWF775" s="298"/>
      <c r="LWG775" s="298"/>
      <c r="LWH775" s="298"/>
      <c r="LWI775" s="298"/>
      <c r="LWJ775" s="298"/>
      <c r="LWK775" s="298"/>
      <c r="LWL775" s="298"/>
      <c r="LWM775" s="298"/>
      <c r="LWN775" s="298"/>
      <c r="LWO775" s="298"/>
      <c r="LWP775" s="298"/>
      <c r="LWQ775" s="298"/>
      <c r="LWR775" s="298"/>
      <c r="LWS775" s="298"/>
      <c r="LWT775" s="298"/>
      <c r="LWU775" s="298"/>
      <c r="LWV775" s="298"/>
      <c r="LWW775" s="298"/>
      <c r="LWX775" s="298"/>
      <c r="LWY775" s="298"/>
      <c r="LWZ775" s="298"/>
      <c r="LXA775" s="298"/>
      <c r="LXB775" s="298"/>
      <c r="LXC775" s="298"/>
      <c r="LXD775" s="298"/>
      <c r="LXE775" s="298"/>
      <c r="LXF775" s="298"/>
      <c r="LXG775" s="298"/>
      <c r="LXH775" s="298"/>
      <c r="LXI775" s="298"/>
      <c r="LXJ775" s="298"/>
      <c r="LXK775" s="298"/>
      <c r="LXL775" s="298"/>
      <c r="LXM775" s="298"/>
      <c r="LXN775" s="298"/>
      <c r="LXO775" s="298"/>
      <c r="LXP775" s="298"/>
      <c r="LXQ775" s="298"/>
      <c r="LXR775" s="298"/>
      <c r="LXS775" s="298"/>
      <c r="LXT775" s="298"/>
      <c r="LXU775" s="298"/>
      <c r="LXV775" s="298"/>
      <c r="LXW775" s="298"/>
      <c r="LXX775" s="298"/>
      <c r="LXY775" s="298"/>
      <c r="LXZ775" s="298"/>
      <c r="LYA775" s="298"/>
      <c r="LYB775" s="298"/>
      <c r="LYC775" s="298"/>
      <c r="LYD775" s="298"/>
      <c r="LYE775" s="298"/>
      <c r="LYF775" s="298"/>
      <c r="LYG775" s="298"/>
      <c r="LYH775" s="298"/>
      <c r="LYI775" s="298"/>
      <c r="LYJ775" s="298"/>
      <c r="LYK775" s="298"/>
      <c r="LYL775" s="298"/>
      <c r="LYM775" s="298"/>
      <c r="LYN775" s="298"/>
      <c r="LYO775" s="298"/>
      <c r="LYP775" s="298"/>
      <c r="LYQ775" s="298"/>
      <c r="LYR775" s="298"/>
      <c r="LYS775" s="298"/>
      <c r="LYT775" s="298"/>
      <c r="LYU775" s="298"/>
      <c r="LYV775" s="298"/>
      <c r="LYW775" s="298"/>
      <c r="LYX775" s="298"/>
      <c r="LYY775" s="298"/>
      <c r="LYZ775" s="298"/>
      <c r="LZA775" s="298"/>
      <c r="LZB775" s="298"/>
      <c r="LZC775" s="298"/>
      <c r="LZD775" s="298"/>
      <c r="LZE775" s="298"/>
      <c r="LZF775" s="298"/>
      <c r="LZG775" s="298"/>
      <c r="LZH775" s="298"/>
      <c r="LZI775" s="298"/>
      <c r="LZJ775" s="298"/>
      <c r="LZK775" s="298"/>
      <c r="LZL775" s="298"/>
      <c r="LZM775" s="298"/>
      <c r="LZN775" s="298"/>
      <c r="LZO775" s="298"/>
      <c r="LZP775" s="298"/>
      <c r="LZQ775" s="298"/>
      <c r="LZR775" s="298"/>
      <c r="LZS775" s="298"/>
      <c r="LZT775" s="298"/>
      <c r="LZU775" s="298"/>
      <c r="LZV775" s="298"/>
      <c r="LZW775" s="298"/>
      <c r="LZX775" s="298"/>
      <c r="LZY775" s="298"/>
      <c r="LZZ775" s="298"/>
      <c r="MAA775" s="298"/>
      <c r="MAB775" s="298"/>
      <c r="MAC775" s="298"/>
      <c r="MAD775" s="298"/>
      <c r="MAE775" s="298"/>
      <c r="MAF775" s="298"/>
      <c r="MAG775" s="298"/>
      <c r="MAH775" s="298"/>
      <c r="MAI775" s="298"/>
      <c r="MAJ775" s="298"/>
      <c r="MAK775" s="298"/>
      <c r="MAL775" s="298"/>
      <c r="MAM775" s="298"/>
      <c r="MAN775" s="298"/>
      <c r="MAO775" s="298"/>
      <c r="MAP775" s="298"/>
      <c r="MAQ775" s="298"/>
      <c r="MAR775" s="298"/>
      <c r="MAS775" s="298"/>
      <c r="MAT775" s="298"/>
      <c r="MAU775" s="298"/>
      <c r="MAV775" s="298"/>
      <c r="MAW775" s="298"/>
      <c r="MAX775" s="298"/>
      <c r="MAY775" s="298"/>
      <c r="MAZ775" s="298"/>
      <c r="MBA775" s="298"/>
      <c r="MBB775" s="298"/>
      <c r="MBC775" s="298"/>
      <c r="MBD775" s="298"/>
      <c r="MBE775" s="298"/>
      <c r="MBF775" s="298"/>
      <c r="MBG775" s="298"/>
      <c r="MBH775" s="298"/>
      <c r="MBI775" s="298"/>
      <c r="MBJ775" s="298"/>
      <c r="MBK775" s="298"/>
      <c r="MBL775" s="298"/>
      <c r="MBM775" s="298"/>
      <c r="MBN775" s="298"/>
      <c r="MBO775" s="298"/>
      <c r="MBP775" s="298"/>
      <c r="MBQ775" s="298"/>
      <c r="MBR775" s="298"/>
      <c r="MBS775" s="298"/>
      <c r="MBT775" s="298"/>
      <c r="MBU775" s="298"/>
      <c r="MBV775" s="298"/>
      <c r="MBW775" s="298"/>
      <c r="MBX775" s="298"/>
      <c r="MBY775" s="298"/>
      <c r="MBZ775" s="298"/>
      <c r="MCA775" s="298"/>
      <c r="MCB775" s="298"/>
      <c r="MCC775" s="298"/>
      <c r="MCD775" s="298"/>
      <c r="MCE775" s="298"/>
      <c r="MCF775" s="298"/>
      <c r="MCG775" s="298"/>
      <c r="MCH775" s="298"/>
      <c r="MCI775" s="298"/>
      <c r="MCJ775" s="298"/>
      <c r="MCK775" s="298"/>
      <c r="MCL775" s="298"/>
      <c r="MCM775" s="298"/>
      <c r="MCN775" s="298"/>
      <c r="MCO775" s="298"/>
      <c r="MCP775" s="298"/>
      <c r="MCQ775" s="298"/>
      <c r="MCR775" s="298"/>
      <c r="MCS775" s="298"/>
      <c r="MCT775" s="298"/>
      <c r="MCU775" s="298"/>
      <c r="MCV775" s="298"/>
      <c r="MCW775" s="298"/>
      <c r="MCX775" s="298"/>
      <c r="MCY775" s="298"/>
      <c r="MCZ775" s="298"/>
      <c r="MDA775" s="298"/>
      <c r="MDB775" s="298"/>
      <c r="MDC775" s="298"/>
      <c r="MDD775" s="298"/>
      <c r="MDE775" s="298"/>
      <c r="MDF775" s="298"/>
      <c r="MDG775" s="298"/>
      <c r="MDH775" s="298"/>
      <c r="MDI775" s="298"/>
      <c r="MDJ775" s="298"/>
      <c r="MDK775" s="298"/>
      <c r="MDL775" s="298"/>
      <c r="MDM775" s="298"/>
      <c r="MDN775" s="298"/>
      <c r="MDO775" s="298"/>
      <c r="MDP775" s="298"/>
      <c r="MDQ775" s="298"/>
      <c r="MDR775" s="298"/>
      <c r="MDS775" s="298"/>
      <c r="MDT775" s="298"/>
      <c r="MDU775" s="298"/>
      <c r="MDV775" s="298"/>
      <c r="MDW775" s="298"/>
      <c r="MDX775" s="298"/>
      <c r="MDY775" s="298"/>
      <c r="MDZ775" s="298"/>
      <c r="MEA775" s="298"/>
      <c r="MEB775" s="298"/>
      <c r="MEC775" s="298"/>
      <c r="MED775" s="298"/>
      <c r="MEE775" s="298"/>
      <c r="MEF775" s="298"/>
      <c r="MEG775" s="298"/>
      <c r="MEH775" s="298"/>
      <c r="MEI775" s="298"/>
      <c r="MEJ775" s="298"/>
      <c r="MEK775" s="298"/>
      <c r="MEL775" s="298"/>
      <c r="MEM775" s="298"/>
      <c r="MEN775" s="298"/>
      <c r="MEO775" s="298"/>
      <c r="MEP775" s="298"/>
      <c r="MEQ775" s="298"/>
      <c r="MER775" s="298"/>
      <c r="MES775" s="298"/>
      <c r="MET775" s="298"/>
      <c r="MEU775" s="298"/>
      <c r="MEV775" s="298"/>
      <c r="MEW775" s="298"/>
      <c r="MEX775" s="298"/>
      <c r="MEY775" s="298"/>
      <c r="MEZ775" s="298"/>
      <c r="MFA775" s="298"/>
      <c r="MFB775" s="298"/>
      <c r="MFC775" s="298"/>
      <c r="MFD775" s="298"/>
      <c r="MFE775" s="298"/>
      <c r="MFF775" s="298"/>
      <c r="MFG775" s="298"/>
      <c r="MFH775" s="298"/>
      <c r="MFI775" s="298"/>
      <c r="MFJ775" s="298"/>
      <c r="MFK775" s="298"/>
      <c r="MFL775" s="298"/>
      <c r="MFM775" s="298"/>
      <c r="MFN775" s="298"/>
      <c r="MFO775" s="298"/>
      <c r="MFP775" s="298"/>
      <c r="MFQ775" s="298"/>
      <c r="MFR775" s="298"/>
      <c r="MFS775" s="298"/>
      <c r="MFT775" s="298"/>
      <c r="MFU775" s="298"/>
      <c r="MFV775" s="298"/>
      <c r="MFW775" s="298"/>
      <c r="MFX775" s="298"/>
      <c r="MFY775" s="298"/>
      <c r="MFZ775" s="298"/>
      <c r="MGA775" s="298"/>
      <c r="MGB775" s="298"/>
      <c r="MGC775" s="298"/>
      <c r="MGD775" s="298"/>
      <c r="MGE775" s="298"/>
      <c r="MGF775" s="298"/>
      <c r="MGG775" s="298"/>
      <c r="MGH775" s="298"/>
      <c r="MGI775" s="298"/>
      <c r="MGJ775" s="298"/>
      <c r="MGK775" s="298"/>
      <c r="MGL775" s="298"/>
      <c r="MGM775" s="298"/>
      <c r="MGN775" s="298"/>
      <c r="MGO775" s="298"/>
      <c r="MGP775" s="298"/>
      <c r="MGQ775" s="298"/>
      <c r="MGR775" s="298"/>
      <c r="MGS775" s="298"/>
      <c r="MGT775" s="298"/>
      <c r="MGU775" s="298"/>
      <c r="MGV775" s="298"/>
      <c r="MGW775" s="298"/>
      <c r="MGX775" s="298"/>
      <c r="MGY775" s="298"/>
      <c r="MGZ775" s="298"/>
      <c r="MHA775" s="298"/>
      <c r="MHB775" s="298"/>
      <c r="MHC775" s="298"/>
      <c r="MHD775" s="298"/>
      <c r="MHE775" s="298"/>
      <c r="MHF775" s="298"/>
      <c r="MHG775" s="298"/>
      <c r="MHH775" s="298"/>
      <c r="MHI775" s="298"/>
      <c r="MHJ775" s="298"/>
      <c r="MHK775" s="298"/>
      <c r="MHL775" s="298"/>
      <c r="MHM775" s="298"/>
      <c r="MHN775" s="298"/>
      <c r="MHO775" s="298"/>
      <c r="MHP775" s="298"/>
      <c r="MHQ775" s="298"/>
      <c r="MHR775" s="298"/>
      <c r="MHS775" s="298"/>
      <c r="MHT775" s="298"/>
      <c r="MHU775" s="298"/>
      <c r="MHV775" s="298"/>
      <c r="MHW775" s="298"/>
      <c r="MHX775" s="298"/>
      <c r="MHY775" s="298"/>
      <c r="MHZ775" s="298"/>
      <c r="MIA775" s="298"/>
      <c r="MIB775" s="298"/>
      <c r="MIC775" s="298"/>
      <c r="MID775" s="298"/>
      <c r="MIE775" s="298"/>
      <c r="MIF775" s="298"/>
      <c r="MIG775" s="298"/>
      <c r="MIH775" s="298"/>
      <c r="MII775" s="298"/>
      <c r="MIJ775" s="298"/>
      <c r="MIK775" s="298"/>
      <c r="MIL775" s="298"/>
      <c r="MIM775" s="298"/>
      <c r="MIN775" s="298"/>
      <c r="MIO775" s="298"/>
      <c r="MIP775" s="298"/>
      <c r="MIQ775" s="298"/>
      <c r="MIR775" s="298"/>
      <c r="MIS775" s="298"/>
      <c r="MIT775" s="298"/>
      <c r="MIU775" s="298"/>
      <c r="MIV775" s="298"/>
      <c r="MIW775" s="298"/>
      <c r="MIX775" s="298"/>
      <c r="MIY775" s="298"/>
      <c r="MIZ775" s="298"/>
      <c r="MJA775" s="298"/>
      <c r="MJB775" s="298"/>
      <c r="MJC775" s="298"/>
      <c r="MJD775" s="298"/>
      <c r="MJE775" s="298"/>
      <c r="MJF775" s="298"/>
      <c r="MJG775" s="298"/>
      <c r="MJH775" s="298"/>
      <c r="MJI775" s="298"/>
      <c r="MJJ775" s="298"/>
      <c r="MJK775" s="298"/>
      <c r="MJL775" s="298"/>
      <c r="MJM775" s="298"/>
      <c r="MJN775" s="298"/>
      <c r="MJO775" s="298"/>
      <c r="MJP775" s="298"/>
      <c r="MJQ775" s="298"/>
      <c r="MJR775" s="298"/>
      <c r="MJS775" s="298"/>
      <c r="MJT775" s="298"/>
      <c r="MJU775" s="298"/>
      <c r="MJV775" s="298"/>
      <c r="MJW775" s="298"/>
      <c r="MJX775" s="298"/>
      <c r="MJY775" s="298"/>
      <c r="MJZ775" s="298"/>
      <c r="MKA775" s="298"/>
      <c r="MKB775" s="298"/>
      <c r="MKC775" s="298"/>
      <c r="MKD775" s="298"/>
      <c r="MKE775" s="298"/>
      <c r="MKF775" s="298"/>
      <c r="MKG775" s="298"/>
      <c r="MKH775" s="298"/>
      <c r="MKI775" s="298"/>
      <c r="MKJ775" s="298"/>
      <c r="MKK775" s="298"/>
      <c r="MKL775" s="298"/>
      <c r="MKM775" s="298"/>
      <c r="MKN775" s="298"/>
      <c r="MKO775" s="298"/>
      <c r="MKP775" s="298"/>
      <c r="MKQ775" s="298"/>
      <c r="MKR775" s="298"/>
      <c r="MKS775" s="298"/>
      <c r="MKT775" s="298"/>
      <c r="MKU775" s="298"/>
      <c r="MKV775" s="298"/>
      <c r="MKW775" s="298"/>
      <c r="MKX775" s="298"/>
      <c r="MKY775" s="298"/>
      <c r="MKZ775" s="298"/>
      <c r="MLA775" s="298"/>
      <c r="MLB775" s="298"/>
      <c r="MLC775" s="298"/>
      <c r="MLD775" s="298"/>
      <c r="MLE775" s="298"/>
      <c r="MLF775" s="298"/>
      <c r="MLG775" s="298"/>
      <c r="MLH775" s="298"/>
      <c r="MLI775" s="298"/>
      <c r="MLJ775" s="298"/>
      <c r="MLK775" s="298"/>
      <c r="MLL775" s="298"/>
      <c r="MLM775" s="298"/>
      <c r="MLN775" s="298"/>
      <c r="MLO775" s="298"/>
      <c r="MLP775" s="298"/>
      <c r="MLQ775" s="298"/>
      <c r="MLR775" s="298"/>
      <c r="MLS775" s="298"/>
      <c r="MLT775" s="298"/>
      <c r="MLU775" s="298"/>
      <c r="MLV775" s="298"/>
      <c r="MLW775" s="298"/>
      <c r="MLX775" s="298"/>
      <c r="MLY775" s="298"/>
      <c r="MLZ775" s="298"/>
      <c r="MMA775" s="298"/>
      <c r="MMB775" s="298"/>
      <c r="MMC775" s="298"/>
      <c r="MMD775" s="298"/>
      <c r="MME775" s="298"/>
      <c r="MMF775" s="298"/>
      <c r="MMG775" s="298"/>
      <c r="MMH775" s="298"/>
      <c r="MMI775" s="298"/>
      <c r="MMJ775" s="298"/>
      <c r="MMK775" s="298"/>
      <c r="MML775" s="298"/>
      <c r="MMM775" s="298"/>
      <c r="MMN775" s="298"/>
      <c r="MMO775" s="298"/>
      <c r="MMP775" s="298"/>
      <c r="MMQ775" s="298"/>
      <c r="MMR775" s="298"/>
      <c r="MMS775" s="298"/>
      <c r="MMT775" s="298"/>
      <c r="MMU775" s="298"/>
      <c r="MMV775" s="298"/>
      <c r="MMW775" s="298"/>
      <c r="MMX775" s="298"/>
      <c r="MMY775" s="298"/>
      <c r="MMZ775" s="298"/>
      <c r="MNA775" s="298"/>
      <c r="MNB775" s="298"/>
      <c r="MNC775" s="298"/>
      <c r="MND775" s="298"/>
      <c r="MNE775" s="298"/>
      <c r="MNF775" s="298"/>
      <c r="MNG775" s="298"/>
      <c r="MNH775" s="298"/>
      <c r="MNI775" s="298"/>
      <c r="MNJ775" s="298"/>
      <c r="MNK775" s="298"/>
      <c r="MNL775" s="298"/>
      <c r="MNM775" s="298"/>
      <c r="MNN775" s="298"/>
      <c r="MNO775" s="298"/>
      <c r="MNP775" s="298"/>
      <c r="MNQ775" s="298"/>
      <c r="MNR775" s="298"/>
      <c r="MNS775" s="298"/>
      <c r="MNT775" s="298"/>
      <c r="MNU775" s="298"/>
      <c r="MNV775" s="298"/>
      <c r="MNW775" s="298"/>
      <c r="MNX775" s="298"/>
      <c r="MNY775" s="298"/>
      <c r="MNZ775" s="298"/>
      <c r="MOA775" s="298"/>
      <c r="MOB775" s="298"/>
      <c r="MOC775" s="298"/>
      <c r="MOD775" s="298"/>
      <c r="MOE775" s="298"/>
      <c r="MOF775" s="298"/>
      <c r="MOG775" s="298"/>
      <c r="MOH775" s="298"/>
      <c r="MOI775" s="298"/>
      <c r="MOJ775" s="298"/>
      <c r="MOK775" s="298"/>
      <c r="MOL775" s="298"/>
      <c r="MOM775" s="298"/>
      <c r="MON775" s="298"/>
      <c r="MOO775" s="298"/>
      <c r="MOP775" s="298"/>
      <c r="MOQ775" s="298"/>
      <c r="MOR775" s="298"/>
      <c r="MOS775" s="298"/>
      <c r="MOT775" s="298"/>
      <c r="MOU775" s="298"/>
      <c r="MOV775" s="298"/>
      <c r="MOW775" s="298"/>
      <c r="MOX775" s="298"/>
      <c r="MOY775" s="298"/>
      <c r="MOZ775" s="298"/>
      <c r="MPA775" s="298"/>
      <c r="MPB775" s="298"/>
      <c r="MPC775" s="298"/>
      <c r="MPD775" s="298"/>
      <c r="MPE775" s="298"/>
      <c r="MPF775" s="298"/>
      <c r="MPG775" s="298"/>
      <c r="MPH775" s="298"/>
      <c r="MPI775" s="298"/>
      <c r="MPJ775" s="298"/>
      <c r="MPK775" s="298"/>
      <c r="MPL775" s="298"/>
      <c r="MPM775" s="298"/>
      <c r="MPN775" s="298"/>
      <c r="MPO775" s="298"/>
      <c r="MPP775" s="298"/>
      <c r="MPQ775" s="298"/>
      <c r="MPR775" s="298"/>
      <c r="MPS775" s="298"/>
      <c r="MPT775" s="298"/>
      <c r="MPU775" s="298"/>
      <c r="MPV775" s="298"/>
      <c r="MPW775" s="298"/>
      <c r="MPX775" s="298"/>
      <c r="MPY775" s="298"/>
      <c r="MPZ775" s="298"/>
      <c r="MQA775" s="298"/>
      <c r="MQB775" s="298"/>
      <c r="MQC775" s="298"/>
      <c r="MQD775" s="298"/>
      <c r="MQE775" s="298"/>
      <c r="MQF775" s="298"/>
      <c r="MQG775" s="298"/>
      <c r="MQH775" s="298"/>
      <c r="MQI775" s="298"/>
      <c r="MQJ775" s="298"/>
      <c r="MQK775" s="298"/>
      <c r="MQL775" s="298"/>
      <c r="MQM775" s="298"/>
      <c r="MQN775" s="298"/>
      <c r="MQO775" s="298"/>
      <c r="MQP775" s="298"/>
      <c r="MQQ775" s="298"/>
      <c r="MQR775" s="298"/>
      <c r="MQS775" s="298"/>
      <c r="MQT775" s="298"/>
      <c r="MQU775" s="298"/>
      <c r="MQV775" s="298"/>
      <c r="MQW775" s="298"/>
      <c r="MQX775" s="298"/>
      <c r="MQY775" s="298"/>
      <c r="MQZ775" s="298"/>
      <c r="MRA775" s="298"/>
      <c r="MRB775" s="298"/>
      <c r="MRC775" s="298"/>
      <c r="MRD775" s="298"/>
      <c r="MRE775" s="298"/>
      <c r="MRF775" s="298"/>
      <c r="MRG775" s="298"/>
      <c r="MRH775" s="298"/>
      <c r="MRI775" s="298"/>
      <c r="MRJ775" s="298"/>
      <c r="MRK775" s="298"/>
      <c r="MRL775" s="298"/>
      <c r="MRM775" s="298"/>
      <c r="MRN775" s="298"/>
      <c r="MRO775" s="298"/>
      <c r="MRP775" s="298"/>
      <c r="MRQ775" s="298"/>
      <c r="MRR775" s="298"/>
      <c r="MRS775" s="298"/>
      <c r="MRT775" s="298"/>
      <c r="MRU775" s="298"/>
      <c r="MRV775" s="298"/>
      <c r="MRW775" s="298"/>
      <c r="MRX775" s="298"/>
      <c r="MRY775" s="298"/>
      <c r="MRZ775" s="298"/>
      <c r="MSA775" s="298"/>
      <c r="MSB775" s="298"/>
      <c r="MSC775" s="298"/>
      <c r="MSD775" s="298"/>
      <c r="MSE775" s="298"/>
      <c r="MSF775" s="298"/>
      <c r="MSG775" s="298"/>
      <c r="MSH775" s="298"/>
      <c r="MSI775" s="298"/>
      <c r="MSJ775" s="298"/>
      <c r="MSK775" s="298"/>
      <c r="MSL775" s="298"/>
      <c r="MSM775" s="298"/>
      <c r="MSN775" s="298"/>
      <c r="MSO775" s="298"/>
      <c r="MSP775" s="298"/>
      <c r="MSQ775" s="298"/>
      <c r="MSR775" s="298"/>
      <c r="MSS775" s="298"/>
      <c r="MST775" s="298"/>
      <c r="MSU775" s="298"/>
      <c r="MSV775" s="298"/>
      <c r="MSW775" s="298"/>
      <c r="MSX775" s="298"/>
      <c r="MSY775" s="298"/>
      <c r="MSZ775" s="298"/>
      <c r="MTA775" s="298"/>
      <c r="MTB775" s="298"/>
      <c r="MTC775" s="298"/>
      <c r="MTD775" s="298"/>
      <c r="MTE775" s="298"/>
      <c r="MTF775" s="298"/>
      <c r="MTG775" s="298"/>
      <c r="MTH775" s="298"/>
      <c r="MTI775" s="298"/>
      <c r="MTJ775" s="298"/>
      <c r="MTK775" s="298"/>
      <c r="MTL775" s="298"/>
      <c r="MTM775" s="298"/>
      <c r="MTN775" s="298"/>
      <c r="MTO775" s="298"/>
      <c r="MTP775" s="298"/>
      <c r="MTQ775" s="298"/>
      <c r="MTR775" s="298"/>
      <c r="MTS775" s="298"/>
      <c r="MTT775" s="298"/>
      <c r="MTU775" s="298"/>
      <c r="MTV775" s="298"/>
      <c r="MTW775" s="298"/>
      <c r="MTX775" s="298"/>
      <c r="MTY775" s="298"/>
      <c r="MTZ775" s="298"/>
      <c r="MUA775" s="298"/>
      <c r="MUB775" s="298"/>
      <c r="MUC775" s="298"/>
      <c r="MUD775" s="298"/>
      <c r="MUE775" s="298"/>
      <c r="MUF775" s="298"/>
      <c r="MUG775" s="298"/>
      <c r="MUH775" s="298"/>
      <c r="MUI775" s="298"/>
      <c r="MUJ775" s="298"/>
      <c r="MUK775" s="298"/>
      <c r="MUL775" s="298"/>
      <c r="MUM775" s="298"/>
      <c r="MUN775" s="298"/>
      <c r="MUO775" s="298"/>
      <c r="MUP775" s="298"/>
      <c r="MUQ775" s="298"/>
      <c r="MUR775" s="298"/>
      <c r="MUS775" s="298"/>
      <c r="MUT775" s="298"/>
      <c r="MUU775" s="298"/>
      <c r="MUV775" s="298"/>
      <c r="MUW775" s="298"/>
      <c r="MUX775" s="298"/>
      <c r="MUY775" s="298"/>
      <c r="MUZ775" s="298"/>
      <c r="MVA775" s="298"/>
      <c r="MVB775" s="298"/>
      <c r="MVC775" s="298"/>
      <c r="MVD775" s="298"/>
      <c r="MVE775" s="298"/>
      <c r="MVF775" s="298"/>
      <c r="MVG775" s="298"/>
      <c r="MVH775" s="298"/>
      <c r="MVI775" s="298"/>
      <c r="MVJ775" s="298"/>
      <c r="MVK775" s="298"/>
      <c r="MVL775" s="298"/>
      <c r="MVM775" s="298"/>
      <c r="MVN775" s="298"/>
      <c r="MVO775" s="298"/>
      <c r="MVP775" s="298"/>
      <c r="MVQ775" s="298"/>
      <c r="MVR775" s="298"/>
      <c r="MVS775" s="298"/>
      <c r="MVT775" s="298"/>
      <c r="MVU775" s="298"/>
      <c r="MVV775" s="298"/>
      <c r="MVW775" s="298"/>
      <c r="MVX775" s="298"/>
      <c r="MVY775" s="298"/>
      <c r="MVZ775" s="298"/>
      <c r="MWA775" s="298"/>
      <c r="MWB775" s="298"/>
      <c r="MWC775" s="298"/>
      <c r="MWD775" s="298"/>
      <c r="MWE775" s="298"/>
      <c r="MWF775" s="298"/>
      <c r="MWG775" s="298"/>
      <c r="MWH775" s="298"/>
      <c r="MWI775" s="298"/>
      <c r="MWJ775" s="298"/>
      <c r="MWK775" s="298"/>
      <c r="MWL775" s="298"/>
      <c r="MWM775" s="298"/>
      <c r="MWN775" s="298"/>
      <c r="MWO775" s="298"/>
      <c r="MWP775" s="298"/>
      <c r="MWQ775" s="298"/>
      <c r="MWR775" s="298"/>
      <c r="MWS775" s="298"/>
      <c r="MWT775" s="298"/>
      <c r="MWU775" s="298"/>
      <c r="MWV775" s="298"/>
      <c r="MWW775" s="298"/>
      <c r="MWX775" s="298"/>
      <c r="MWY775" s="298"/>
      <c r="MWZ775" s="298"/>
      <c r="MXA775" s="298"/>
      <c r="MXB775" s="298"/>
      <c r="MXC775" s="298"/>
      <c r="MXD775" s="298"/>
      <c r="MXE775" s="298"/>
      <c r="MXF775" s="298"/>
      <c r="MXG775" s="298"/>
      <c r="MXH775" s="298"/>
      <c r="MXI775" s="298"/>
      <c r="MXJ775" s="298"/>
      <c r="MXK775" s="298"/>
      <c r="MXL775" s="298"/>
      <c r="MXM775" s="298"/>
      <c r="MXN775" s="298"/>
      <c r="MXO775" s="298"/>
      <c r="MXP775" s="298"/>
      <c r="MXQ775" s="298"/>
      <c r="MXR775" s="298"/>
      <c r="MXS775" s="298"/>
      <c r="MXT775" s="298"/>
      <c r="MXU775" s="298"/>
      <c r="MXV775" s="298"/>
      <c r="MXW775" s="298"/>
      <c r="MXX775" s="298"/>
      <c r="MXY775" s="298"/>
      <c r="MXZ775" s="298"/>
      <c r="MYA775" s="298"/>
      <c r="MYB775" s="298"/>
      <c r="MYC775" s="298"/>
      <c r="MYD775" s="298"/>
      <c r="MYE775" s="298"/>
      <c r="MYF775" s="298"/>
      <c r="MYG775" s="298"/>
      <c r="MYH775" s="298"/>
      <c r="MYI775" s="298"/>
      <c r="MYJ775" s="298"/>
      <c r="MYK775" s="298"/>
      <c r="MYL775" s="298"/>
      <c r="MYM775" s="298"/>
      <c r="MYN775" s="298"/>
      <c r="MYO775" s="298"/>
      <c r="MYP775" s="298"/>
      <c r="MYQ775" s="298"/>
      <c r="MYR775" s="298"/>
      <c r="MYS775" s="298"/>
      <c r="MYT775" s="298"/>
      <c r="MYU775" s="298"/>
      <c r="MYV775" s="298"/>
      <c r="MYW775" s="298"/>
      <c r="MYX775" s="298"/>
      <c r="MYY775" s="298"/>
      <c r="MYZ775" s="298"/>
      <c r="MZA775" s="298"/>
      <c r="MZB775" s="298"/>
      <c r="MZC775" s="298"/>
      <c r="MZD775" s="298"/>
      <c r="MZE775" s="298"/>
      <c r="MZF775" s="298"/>
      <c r="MZG775" s="298"/>
      <c r="MZH775" s="298"/>
      <c r="MZI775" s="298"/>
      <c r="MZJ775" s="298"/>
      <c r="MZK775" s="298"/>
      <c r="MZL775" s="298"/>
      <c r="MZM775" s="298"/>
      <c r="MZN775" s="298"/>
      <c r="MZO775" s="298"/>
      <c r="MZP775" s="298"/>
      <c r="MZQ775" s="298"/>
      <c r="MZR775" s="298"/>
      <c r="MZS775" s="298"/>
      <c r="MZT775" s="298"/>
      <c r="MZU775" s="298"/>
      <c r="MZV775" s="298"/>
      <c r="MZW775" s="298"/>
      <c r="MZX775" s="298"/>
      <c r="MZY775" s="298"/>
      <c r="MZZ775" s="298"/>
      <c r="NAA775" s="298"/>
      <c r="NAB775" s="298"/>
      <c r="NAC775" s="298"/>
      <c r="NAD775" s="298"/>
      <c r="NAE775" s="298"/>
      <c r="NAF775" s="298"/>
      <c r="NAG775" s="298"/>
      <c r="NAH775" s="298"/>
      <c r="NAI775" s="298"/>
      <c r="NAJ775" s="298"/>
      <c r="NAK775" s="298"/>
      <c r="NAL775" s="298"/>
      <c r="NAM775" s="298"/>
      <c r="NAN775" s="298"/>
      <c r="NAO775" s="298"/>
      <c r="NAP775" s="298"/>
      <c r="NAQ775" s="298"/>
      <c r="NAR775" s="298"/>
      <c r="NAS775" s="298"/>
      <c r="NAT775" s="298"/>
      <c r="NAU775" s="298"/>
      <c r="NAV775" s="298"/>
      <c r="NAW775" s="298"/>
      <c r="NAX775" s="298"/>
      <c r="NAY775" s="298"/>
      <c r="NAZ775" s="298"/>
      <c r="NBA775" s="298"/>
      <c r="NBB775" s="298"/>
      <c r="NBC775" s="298"/>
      <c r="NBD775" s="298"/>
      <c r="NBE775" s="298"/>
      <c r="NBF775" s="298"/>
      <c r="NBG775" s="298"/>
      <c r="NBH775" s="298"/>
      <c r="NBI775" s="298"/>
      <c r="NBJ775" s="298"/>
      <c r="NBK775" s="298"/>
      <c r="NBL775" s="298"/>
      <c r="NBM775" s="298"/>
      <c r="NBN775" s="298"/>
      <c r="NBO775" s="298"/>
      <c r="NBP775" s="298"/>
      <c r="NBQ775" s="298"/>
      <c r="NBR775" s="298"/>
      <c r="NBS775" s="298"/>
      <c r="NBT775" s="298"/>
      <c r="NBU775" s="298"/>
      <c r="NBV775" s="298"/>
      <c r="NBW775" s="298"/>
      <c r="NBX775" s="298"/>
      <c r="NBY775" s="298"/>
      <c r="NBZ775" s="298"/>
      <c r="NCA775" s="298"/>
      <c r="NCB775" s="298"/>
      <c r="NCC775" s="298"/>
      <c r="NCD775" s="298"/>
      <c r="NCE775" s="298"/>
      <c r="NCF775" s="298"/>
      <c r="NCG775" s="298"/>
      <c r="NCH775" s="298"/>
      <c r="NCI775" s="298"/>
      <c r="NCJ775" s="298"/>
      <c r="NCK775" s="298"/>
      <c r="NCL775" s="298"/>
      <c r="NCM775" s="298"/>
      <c r="NCN775" s="298"/>
      <c r="NCO775" s="298"/>
      <c r="NCP775" s="298"/>
      <c r="NCQ775" s="298"/>
      <c r="NCR775" s="298"/>
      <c r="NCS775" s="298"/>
      <c r="NCT775" s="298"/>
      <c r="NCU775" s="298"/>
      <c r="NCV775" s="298"/>
      <c r="NCW775" s="298"/>
      <c r="NCX775" s="298"/>
      <c r="NCY775" s="298"/>
      <c r="NCZ775" s="298"/>
      <c r="NDA775" s="298"/>
      <c r="NDB775" s="298"/>
      <c r="NDC775" s="298"/>
      <c r="NDD775" s="298"/>
      <c r="NDE775" s="298"/>
      <c r="NDF775" s="298"/>
      <c r="NDG775" s="298"/>
      <c r="NDH775" s="298"/>
      <c r="NDI775" s="298"/>
      <c r="NDJ775" s="298"/>
      <c r="NDK775" s="298"/>
      <c r="NDL775" s="298"/>
      <c r="NDM775" s="298"/>
      <c r="NDN775" s="298"/>
      <c r="NDO775" s="298"/>
      <c r="NDP775" s="298"/>
      <c r="NDQ775" s="298"/>
      <c r="NDR775" s="298"/>
      <c r="NDS775" s="298"/>
      <c r="NDT775" s="298"/>
      <c r="NDU775" s="298"/>
      <c r="NDV775" s="298"/>
      <c r="NDW775" s="298"/>
      <c r="NDX775" s="298"/>
      <c r="NDY775" s="298"/>
      <c r="NDZ775" s="298"/>
      <c r="NEA775" s="298"/>
      <c r="NEB775" s="298"/>
      <c r="NEC775" s="298"/>
      <c r="NED775" s="298"/>
      <c r="NEE775" s="298"/>
      <c r="NEF775" s="298"/>
      <c r="NEG775" s="298"/>
      <c r="NEH775" s="298"/>
      <c r="NEI775" s="298"/>
      <c r="NEJ775" s="298"/>
      <c r="NEK775" s="298"/>
      <c r="NEL775" s="298"/>
      <c r="NEM775" s="298"/>
      <c r="NEN775" s="298"/>
      <c r="NEO775" s="298"/>
      <c r="NEP775" s="298"/>
      <c r="NEQ775" s="298"/>
      <c r="NER775" s="298"/>
      <c r="NES775" s="298"/>
      <c r="NET775" s="298"/>
      <c r="NEU775" s="298"/>
      <c r="NEV775" s="298"/>
      <c r="NEW775" s="298"/>
      <c r="NEX775" s="298"/>
      <c r="NEY775" s="298"/>
      <c r="NEZ775" s="298"/>
      <c r="NFA775" s="298"/>
      <c r="NFB775" s="298"/>
      <c r="NFC775" s="298"/>
      <c r="NFD775" s="298"/>
      <c r="NFE775" s="298"/>
      <c r="NFF775" s="298"/>
      <c r="NFG775" s="298"/>
      <c r="NFH775" s="298"/>
      <c r="NFI775" s="298"/>
      <c r="NFJ775" s="298"/>
      <c r="NFK775" s="298"/>
      <c r="NFL775" s="298"/>
      <c r="NFM775" s="298"/>
      <c r="NFN775" s="298"/>
      <c r="NFO775" s="298"/>
      <c r="NFP775" s="298"/>
      <c r="NFQ775" s="298"/>
      <c r="NFR775" s="298"/>
      <c r="NFS775" s="298"/>
      <c r="NFT775" s="298"/>
      <c r="NFU775" s="298"/>
      <c r="NFV775" s="298"/>
      <c r="NFW775" s="298"/>
      <c r="NFX775" s="298"/>
      <c r="NFY775" s="298"/>
      <c r="NFZ775" s="298"/>
      <c r="NGA775" s="298"/>
      <c r="NGB775" s="298"/>
      <c r="NGC775" s="298"/>
      <c r="NGD775" s="298"/>
      <c r="NGE775" s="298"/>
      <c r="NGF775" s="298"/>
      <c r="NGG775" s="298"/>
      <c r="NGH775" s="298"/>
      <c r="NGI775" s="298"/>
      <c r="NGJ775" s="298"/>
      <c r="NGK775" s="298"/>
      <c r="NGL775" s="298"/>
      <c r="NGM775" s="298"/>
      <c r="NGN775" s="298"/>
      <c r="NGO775" s="298"/>
      <c r="NGP775" s="298"/>
      <c r="NGQ775" s="298"/>
      <c r="NGR775" s="298"/>
      <c r="NGS775" s="298"/>
      <c r="NGT775" s="298"/>
      <c r="NGU775" s="298"/>
      <c r="NGV775" s="298"/>
      <c r="NGW775" s="298"/>
      <c r="NGX775" s="298"/>
      <c r="NGY775" s="298"/>
      <c r="NGZ775" s="298"/>
      <c r="NHA775" s="298"/>
      <c r="NHB775" s="298"/>
      <c r="NHC775" s="298"/>
      <c r="NHD775" s="298"/>
      <c r="NHE775" s="298"/>
      <c r="NHF775" s="298"/>
      <c r="NHG775" s="298"/>
      <c r="NHH775" s="298"/>
      <c r="NHI775" s="298"/>
      <c r="NHJ775" s="298"/>
      <c r="NHK775" s="298"/>
      <c r="NHL775" s="298"/>
      <c r="NHM775" s="298"/>
      <c r="NHN775" s="298"/>
      <c r="NHO775" s="298"/>
      <c r="NHP775" s="298"/>
      <c r="NHQ775" s="298"/>
      <c r="NHR775" s="298"/>
      <c r="NHS775" s="298"/>
      <c r="NHT775" s="298"/>
      <c r="NHU775" s="298"/>
      <c r="NHV775" s="298"/>
      <c r="NHW775" s="298"/>
      <c r="NHX775" s="298"/>
      <c r="NHY775" s="298"/>
      <c r="NHZ775" s="298"/>
      <c r="NIA775" s="298"/>
      <c r="NIB775" s="298"/>
      <c r="NIC775" s="298"/>
      <c r="NID775" s="298"/>
      <c r="NIE775" s="298"/>
      <c r="NIF775" s="298"/>
      <c r="NIG775" s="298"/>
      <c r="NIH775" s="298"/>
      <c r="NII775" s="298"/>
      <c r="NIJ775" s="298"/>
      <c r="NIK775" s="298"/>
      <c r="NIL775" s="298"/>
      <c r="NIM775" s="298"/>
      <c r="NIN775" s="298"/>
      <c r="NIO775" s="298"/>
      <c r="NIP775" s="298"/>
      <c r="NIQ775" s="298"/>
      <c r="NIR775" s="298"/>
      <c r="NIS775" s="298"/>
      <c r="NIT775" s="298"/>
      <c r="NIU775" s="298"/>
      <c r="NIV775" s="298"/>
      <c r="NIW775" s="298"/>
      <c r="NIX775" s="298"/>
      <c r="NIY775" s="298"/>
      <c r="NIZ775" s="298"/>
      <c r="NJA775" s="298"/>
      <c r="NJB775" s="298"/>
      <c r="NJC775" s="298"/>
      <c r="NJD775" s="298"/>
      <c r="NJE775" s="298"/>
      <c r="NJF775" s="298"/>
      <c r="NJG775" s="298"/>
      <c r="NJH775" s="298"/>
      <c r="NJI775" s="298"/>
      <c r="NJJ775" s="298"/>
      <c r="NJK775" s="298"/>
      <c r="NJL775" s="298"/>
      <c r="NJM775" s="298"/>
      <c r="NJN775" s="298"/>
      <c r="NJO775" s="298"/>
      <c r="NJP775" s="298"/>
      <c r="NJQ775" s="298"/>
      <c r="NJR775" s="298"/>
      <c r="NJS775" s="298"/>
      <c r="NJT775" s="298"/>
      <c r="NJU775" s="298"/>
      <c r="NJV775" s="298"/>
      <c r="NJW775" s="298"/>
      <c r="NJX775" s="298"/>
      <c r="NJY775" s="298"/>
      <c r="NJZ775" s="298"/>
      <c r="NKA775" s="298"/>
      <c r="NKB775" s="298"/>
      <c r="NKC775" s="298"/>
      <c r="NKD775" s="298"/>
      <c r="NKE775" s="298"/>
      <c r="NKF775" s="298"/>
      <c r="NKG775" s="298"/>
      <c r="NKH775" s="298"/>
      <c r="NKI775" s="298"/>
      <c r="NKJ775" s="298"/>
      <c r="NKK775" s="298"/>
      <c r="NKL775" s="298"/>
      <c r="NKM775" s="298"/>
      <c r="NKN775" s="298"/>
      <c r="NKO775" s="298"/>
      <c r="NKP775" s="298"/>
      <c r="NKQ775" s="298"/>
      <c r="NKR775" s="298"/>
      <c r="NKS775" s="298"/>
      <c r="NKT775" s="298"/>
      <c r="NKU775" s="298"/>
      <c r="NKV775" s="298"/>
      <c r="NKW775" s="298"/>
      <c r="NKX775" s="298"/>
      <c r="NKY775" s="298"/>
      <c r="NKZ775" s="298"/>
      <c r="NLA775" s="298"/>
      <c r="NLB775" s="298"/>
      <c r="NLC775" s="298"/>
      <c r="NLD775" s="298"/>
      <c r="NLE775" s="298"/>
      <c r="NLF775" s="298"/>
      <c r="NLG775" s="298"/>
      <c r="NLH775" s="298"/>
      <c r="NLI775" s="298"/>
      <c r="NLJ775" s="298"/>
      <c r="NLK775" s="298"/>
      <c r="NLL775" s="298"/>
      <c r="NLM775" s="298"/>
      <c r="NLN775" s="298"/>
      <c r="NLO775" s="298"/>
      <c r="NLP775" s="298"/>
      <c r="NLQ775" s="298"/>
      <c r="NLR775" s="298"/>
      <c r="NLS775" s="298"/>
      <c r="NLT775" s="298"/>
      <c r="NLU775" s="298"/>
      <c r="NLV775" s="298"/>
      <c r="NLW775" s="298"/>
      <c r="NLX775" s="298"/>
      <c r="NLY775" s="298"/>
      <c r="NLZ775" s="298"/>
      <c r="NMA775" s="298"/>
      <c r="NMB775" s="298"/>
      <c r="NMC775" s="298"/>
      <c r="NMD775" s="298"/>
      <c r="NME775" s="298"/>
      <c r="NMF775" s="298"/>
      <c r="NMG775" s="298"/>
      <c r="NMH775" s="298"/>
      <c r="NMI775" s="298"/>
      <c r="NMJ775" s="298"/>
      <c r="NMK775" s="298"/>
      <c r="NML775" s="298"/>
      <c r="NMM775" s="298"/>
      <c r="NMN775" s="298"/>
      <c r="NMO775" s="298"/>
      <c r="NMP775" s="298"/>
      <c r="NMQ775" s="298"/>
      <c r="NMR775" s="298"/>
      <c r="NMS775" s="298"/>
      <c r="NMT775" s="298"/>
      <c r="NMU775" s="298"/>
      <c r="NMV775" s="298"/>
      <c r="NMW775" s="298"/>
      <c r="NMX775" s="298"/>
      <c r="NMY775" s="298"/>
      <c r="NMZ775" s="298"/>
      <c r="NNA775" s="298"/>
      <c r="NNB775" s="298"/>
      <c r="NNC775" s="298"/>
      <c r="NND775" s="298"/>
      <c r="NNE775" s="298"/>
      <c r="NNF775" s="298"/>
      <c r="NNG775" s="298"/>
      <c r="NNH775" s="298"/>
      <c r="NNI775" s="298"/>
      <c r="NNJ775" s="298"/>
      <c r="NNK775" s="298"/>
      <c r="NNL775" s="298"/>
      <c r="NNM775" s="298"/>
      <c r="NNN775" s="298"/>
      <c r="NNO775" s="298"/>
      <c r="NNP775" s="298"/>
      <c r="NNQ775" s="298"/>
      <c r="NNR775" s="298"/>
      <c r="NNS775" s="298"/>
      <c r="NNT775" s="298"/>
      <c r="NNU775" s="298"/>
      <c r="NNV775" s="298"/>
      <c r="NNW775" s="298"/>
      <c r="NNX775" s="298"/>
      <c r="NNY775" s="298"/>
      <c r="NNZ775" s="298"/>
      <c r="NOA775" s="298"/>
      <c r="NOB775" s="298"/>
      <c r="NOC775" s="298"/>
      <c r="NOD775" s="298"/>
      <c r="NOE775" s="298"/>
      <c r="NOF775" s="298"/>
      <c r="NOG775" s="298"/>
      <c r="NOH775" s="298"/>
      <c r="NOI775" s="298"/>
      <c r="NOJ775" s="298"/>
      <c r="NOK775" s="298"/>
      <c r="NOL775" s="298"/>
      <c r="NOM775" s="298"/>
      <c r="NON775" s="298"/>
      <c r="NOO775" s="298"/>
      <c r="NOP775" s="298"/>
      <c r="NOQ775" s="298"/>
      <c r="NOR775" s="298"/>
      <c r="NOS775" s="298"/>
      <c r="NOT775" s="298"/>
      <c r="NOU775" s="298"/>
      <c r="NOV775" s="298"/>
      <c r="NOW775" s="298"/>
      <c r="NOX775" s="298"/>
      <c r="NOY775" s="298"/>
      <c r="NOZ775" s="298"/>
      <c r="NPA775" s="298"/>
      <c r="NPB775" s="298"/>
      <c r="NPC775" s="298"/>
      <c r="NPD775" s="298"/>
      <c r="NPE775" s="298"/>
      <c r="NPF775" s="298"/>
      <c r="NPG775" s="298"/>
      <c r="NPH775" s="298"/>
      <c r="NPI775" s="298"/>
      <c r="NPJ775" s="298"/>
      <c r="NPK775" s="298"/>
      <c r="NPL775" s="298"/>
      <c r="NPM775" s="298"/>
      <c r="NPN775" s="298"/>
      <c r="NPO775" s="298"/>
      <c r="NPP775" s="298"/>
      <c r="NPQ775" s="298"/>
      <c r="NPR775" s="298"/>
      <c r="NPS775" s="298"/>
      <c r="NPT775" s="298"/>
      <c r="NPU775" s="298"/>
      <c r="NPV775" s="298"/>
      <c r="NPW775" s="298"/>
      <c r="NPX775" s="298"/>
      <c r="NPY775" s="298"/>
      <c r="NPZ775" s="298"/>
      <c r="NQA775" s="298"/>
      <c r="NQB775" s="298"/>
      <c r="NQC775" s="298"/>
      <c r="NQD775" s="298"/>
      <c r="NQE775" s="298"/>
      <c r="NQF775" s="298"/>
      <c r="NQG775" s="298"/>
      <c r="NQH775" s="298"/>
      <c r="NQI775" s="298"/>
      <c r="NQJ775" s="298"/>
      <c r="NQK775" s="298"/>
      <c r="NQL775" s="298"/>
      <c r="NQM775" s="298"/>
      <c r="NQN775" s="298"/>
      <c r="NQO775" s="298"/>
      <c r="NQP775" s="298"/>
      <c r="NQQ775" s="298"/>
      <c r="NQR775" s="298"/>
      <c r="NQS775" s="298"/>
      <c r="NQT775" s="298"/>
      <c r="NQU775" s="298"/>
      <c r="NQV775" s="298"/>
      <c r="NQW775" s="298"/>
      <c r="NQX775" s="298"/>
      <c r="NQY775" s="298"/>
      <c r="NQZ775" s="298"/>
      <c r="NRA775" s="298"/>
      <c r="NRB775" s="298"/>
      <c r="NRC775" s="298"/>
      <c r="NRD775" s="298"/>
      <c r="NRE775" s="298"/>
      <c r="NRF775" s="298"/>
      <c r="NRG775" s="298"/>
      <c r="NRH775" s="298"/>
      <c r="NRI775" s="298"/>
      <c r="NRJ775" s="298"/>
      <c r="NRK775" s="298"/>
      <c r="NRL775" s="298"/>
      <c r="NRM775" s="298"/>
      <c r="NRN775" s="298"/>
      <c r="NRO775" s="298"/>
      <c r="NRP775" s="298"/>
      <c r="NRQ775" s="298"/>
      <c r="NRR775" s="298"/>
      <c r="NRS775" s="298"/>
      <c r="NRT775" s="298"/>
      <c r="NRU775" s="298"/>
      <c r="NRV775" s="298"/>
      <c r="NRW775" s="298"/>
      <c r="NRX775" s="298"/>
      <c r="NRY775" s="298"/>
      <c r="NRZ775" s="298"/>
      <c r="NSA775" s="298"/>
      <c r="NSB775" s="298"/>
      <c r="NSC775" s="298"/>
      <c r="NSD775" s="298"/>
      <c r="NSE775" s="298"/>
      <c r="NSF775" s="298"/>
      <c r="NSG775" s="298"/>
      <c r="NSH775" s="298"/>
      <c r="NSI775" s="298"/>
      <c r="NSJ775" s="298"/>
      <c r="NSK775" s="298"/>
      <c r="NSL775" s="298"/>
      <c r="NSM775" s="298"/>
      <c r="NSN775" s="298"/>
      <c r="NSO775" s="298"/>
      <c r="NSP775" s="298"/>
      <c r="NSQ775" s="298"/>
      <c r="NSR775" s="298"/>
      <c r="NSS775" s="298"/>
      <c r="NST775" s="298"/>
      <c r="NSU775" s="298"/>
      <c r="NSV775" s="298"/>
      <c r="NSW775" s="298"/>
      <c r="NSX775" s="298"/>
      <c r="NSY775" s="298"/>
      <c r="NSZ775" s="298"/>
      <c r="NTA775" s="298"/>
      <c r="NTB775" s="298"/>
      <c r="NTC775" s="298"/>
      <c r="NTD775" s="298"/>
      <c r="NTE775" s="298"/>
      <c r="NTF775" s="298"/>
      <c r="NTG775" s="298"/>
      <c r="NTH775" s="298"/>
      <c r="NTI775" s="298"/>
      <c r="NTJ775" s="298"/>
      <c r="NTK775" s="298"/>
      <c r="NTL775" s="298"/>
      <c r="NTM775" s="298"/>
      <c r="NTN775" s="298"/>
      <c r="NTO775" s="298"/>
      <c r="NTP775" s="298"/>
      <c r="NTQ775" s="298"/>
      <c r="NTR775" s="298"/>
      <c r="NTS775" s="298"/>
      <c r="NTT775" s="298"/>
      <c r="NTU775" s="298"/>
      <c r="NTV775" s="298"/>
      <c r="NTW775" s="298"/>
      <c r="NTX775" s="298"/>
      <c r="NTY775" s="298"/>
      <c r="NTZ775" s="298"/>
      <c r="NUA775" s="298"/>
      <c r="NUB775" s="298"/>
      <c r="NUC775" s="298"/>
      <c r="NUD775" s="298"/>
      <c r="NUE775" s="298"/>
      <c r="NUF775" s="298"/>
      <c r="NUG775" s="298"/>
      <c r="NUH775" s="298"/>
      <c r="NUI775" s="298"/>
      <c r="NUJ775" s="298"/>
      <c r="NUK775" s="298"/>
      <c r="NUL775" s="298"/>
      <c r="NUM775" s="298"/>
      <c r="NUN775" s="298"/>
      <c r="NUO775" s="298"/>
      <c r="NUP775" s="298"/>
      <c r="NUQ775" s="298"/>
      <c r="NUR775" s="298"/>
      <c r="NUS775" s="298"/>
      <c r="NUT775" s="298"/>
      <c r="NUU775" s="298"/>
      <c r="NUV775" s="298"/>
      <c r="NUW775" s="298"/>
      <c r="NUX775" s="298"/>
      <c r="NUY775" s="298"/>
      <c r="NUZ775" s="298"/>
      <c r="NVA775" s="298"/>
      <c r="NVB775" s="298"/>
      <c r="NVC775" s="298"/>
      <c r="NVD775" s="298"/>
      <c r="NVE775" s="298"/>
      <c r="NVF775" s="298"/>
      <c r="NVG775" s="298"/>
      <c r="NVH775" s="298"/>
      <c r="NVI775" s="298"/>
      <c r="NVJ775" s="298"/>
      <c r="NVK775" s="298"/>
      <c r="NVL775" s="298"/>
      <c r="NVM775" s="298"/>
      <c r="NVN775" s="298"/>
      <c r="NVO775" s="298"/>
      <c r="NVP775" s="298"/>
      <c r="NVQ775" s="298"/>
      <c r="NVR775" s="298"/>
      <c r="NVS775" s="298"/>
      <c r="NVT775" s="298"/>
      <c r="NVU775" s="298"/>
      <c r="NVV775" s="298"/>
      <c r="NVW775" s="298"/>
      <c r="NVX775" s="298"/>
      <c r="NVY775" s="298"/>
      <c r="NVZ775" s="298"/>
      <c r="NWA775" s="298"/>
      <c r="NWB775" s="298"/>
      <c r="NWC775" s="298"/>
      <c r="NWD775" s="298"/>
      <c r="NWE775" s="298"/>
      <c r="NWF775" s="298"/>
      <c r="NWG775" s="298"/>
      <c r="NWH775" s="298"/>
      <c r="NWI775" s="298"/>
      <c r="NWJ775" s="298"/>
      <c r="NWK775" s="298"/>
      <c r="NWL775" s="298"/>
      <c r="NWM775" s="298"/>
      <c r="NWN775" s="298"/>
      <c r="NWO775" s="298"/>
      <c r="NWP775" s="298"/>
      <c r="NWQ775" s="298"/>
      <c r="NWR775" s="298"/>
      <c r="NWS775" s="298"/>
      <c r="NWT775" s="298"/>
      <c r="NWU775" s="298"/>
      <c r="NWV775" s="298"/>
      <c r="NWW775" s="298"/>
      <c r="NWX775" s="298"/>
      <c r="NWY775" s="298"/>
      <c r="NWZ775" s="298"/>
      <c r="NXA775" s="298"/>
      <c r="NXB775" s="298"/>
      <c r="NXC775" s="298"/>
      <c r="NXD775" s="298"/>
      <c r="NXE775" s="298"/>
      <c r="NXF775" s="298"/>
      <c r="NXG775" s="298"/>
      <c r="NXH775" s="298"/>
      <c r="NXI775" s="298"/>
      <c r="NXJ775" s="298"/>
      <c r="NXK775" s="298"/>
      <c r="NXL775" s="298"/>
      <c r="NXM775" s="298"/>
      <c r="NXN775" s="298"/>
      <c r="NXO775" s="298"/>
      <c r="NXP775" s="298"/>
      <c r="NXQ775" s="298"/>
      <c r="NXR775" s="298"/>
      <c r="NXS775" s="298"/>
      <c r="NXT775" s="298"/>
      <c r="NXU775" s="298"/>
      <c r="NXV775" s="298"/>
      <c r="NXW775" s="298"/>
      <c r="NXX775" s="298"/>
      <c r="NXY775" s="298"/>
      <c r="NXZ775" s="298"/>
      <c r="NYA775" s="298"/>
      <c r="NYB775" s="298"/>
      <c r="NYC775" s="298"/>
      <c r="NYD775" s="298"/>
      <c r="NYE775" s="298"/>
      <c r="NYF775" s="298"/>
      <c r="NYG775" s="298"/>
      <c r="NYH775" s="298"/>
      <c r="NYI775" s="298"/>
      <c r="NYJ775" s="298"/>
      <c r="NYK775" s="298"/>
      <c r="NYL775" s="298"/>
      <c r="NYM775" s="298"/>
      <c r="NYN775" s="298"/>
      <c r="NYO775" s="298"/>
      <c r="NYP775" s="298"/>
      <c r="NYQ775" s="298"/>
      <c r="NYR775" s="298"/>
      <c r="NYS775" s="298"/>
      <c r="NYT775" s="298"/>
      <c r="NYU775" s="298"/>
      <c r="NYV775" s="298"/>
      <c r="NYW775" s="298"/>
      <c r="NYX775" s="298"/>
      <c r="NYY775" s="298"/>
      <c r="NYZ775" s="298"/>
      <c r="NZA775" s="298"/>
      <c r="NZB775" s="298"/>
      <c r="NZC775" s="298"/>
      <c r="NZD775" s="298"/>
      <c r="NZE775" s="298"/>
      <c r="NZF775" s="298"/>
      <c r="NZG775" s="298"/>
      <c r="NZH775" s="298"/>
      <c r="NZI775" s="298"/>
      <c r="NZJ775" s="298"/>
      <c r="NZK775" s="298"/>
      <c r="NZL775" s="298"/>
      <c r="NZM775" s="298"/>
      <c r="NZN775" s="298"/>
      <c r="NZO775" s="298"/>
      <c r="NZP775" s="298"/>
      <c r="NZQ775" s="298"/>
      <c r="NZR775" s="298"/>
      <c r="NZS775" s="298"/>
      <c r="NZT775" s="298"/>
      <c r="NZU775" s="298"/>
      <c r="NZV775" s="298"/>
      <c r="NZW775" s="298"/>
      <c r="NZX775" s="298"/>
      <c r="NZY775" s="298"/>
      <c r="NZZ775" s="298"/>
      <c r="OAA775" s="298"/>
      <c r="OAB775" s="298"/>
      <c r="OAC775" s="298"/>
      <c r="OAD775" s="298"/>
      <c r="OAE775" s="298"/>
      <c r="OAF775" s="298"/>
      <c r="OAG775" s="298"/>
      <c r="OAH775" s="298"/>
      <c r="OAI775" s="298"/>
      <c r="OAJ775" s="298"/>
      <c r="OAK775" s="298"/>
      <c r="OAL775" s="298"/>
      <c r="OAM775" s="298"/>
      <c r="OAN775" s="298"/>
      <c r="OAO775" s="298"/>
      <c r="OAP775" s="298"/>
      <c r="OAQ775" s="298"/>
      <c r="OAR775" s="298"/>
      <c r="OAS775" s="298"/>
      <c r="OAT775" s="298"/>
      <c r="OAU775" s="298"/>
      <c r="OAV775" s="298"/>
      <c r="OAW775" s="298"/>
      <c r="OAX775" s="298"/>
      <c r="OAY775" s="298"/>
      <c r="OAZ775" s="298"/>
      <c r="OBA775" s="298"/>
      <c r="OBB775" s="298"/>
      <c r="OBC775" s="298"/>
      <c r="OBD775" s="298"/>
      <c r="OBE775" s="298"/>
      <c r="OBF775" s="298"/>
      <c r="OBG775" s="298"/>
      <c r="OBH775" s="298"/>
      <c r="OBI775" s="298"/>
      <c r="OBJ775" s="298"/>
      <c r="OBK775" s="298"/>
      <c r="OBL775" s="298"/>
      <c r="OBM775" s="298"/>
      <c r="OBN775" s="298"/>
      <c r="OBO775" s="298"/>
      <c r="OBP775" s="298"/>
      <c r="OBQ775" s="298"/>
      <c r="OBR775" s="298"/>
      <c r="OBS775" s="298"/>
      <c r="OBT775" s="298"/>
      <c r="OBU775" s="298"/>
      <c r="OBV775" s="298"/>
      <c r="OBW775" s="298"/>
      <c r="OBX775" s="298"/>
      <c r="OBY775" s="298"/>
      <c r="OBZ775" s="298"/>
      <c r="OCA775" s="298"/>
      <c r="OCB775" s="298"/>
      <c r="OCC775" s="298"/>
      <c r="OCD775" s="298"/>
      <c r="OCE775" s="298"/>
      <c r="OCF775" s="298"/>
      <c r="OCG775" s="298"/>
      <c r="OCH775" s="298"/>
      <c r="OCI775" s="298"/>
      <c r="OCJ775" s="298"/>
      <c r="OCK775" s="298"/>
      <c r="OCL775" s="298"/>
      <c r="OCM775" s="298"/>
      <c r="OCN775" s="298"/>
      <c r="OCO775" s="298"/>
      <c r="OCP775" s="298"/>
      <c r="OCQ775" s="298"/>
      <c r="OCR775" s="298"/>
      <c r="OCS775" s="298"/>
      <c r="OCT775" s="298"/>
      <c r="OCU775" s="298"/>
      <c r="OCV775" s="298"/>
      <c r="OCW775" s="298"/>
      <c r="OCX775" s="298"/>
      <c r="OCY775" s="298"/>
      <c r="OCZ775" s="298"/>
      <c r="ODA775" s="298"/>
      <c r="ODB775" s="298"/>
      <c r="ODC775" s="298"/>
      <c r="ODD775" s="298"/>
      <c r="ODE775" s="298"/>
      <c r="ODF775" s="298"/>
      <c r="ODG775" s="298"/>
      <c r="ODH775" s="298"/>
      <c r="ODI775" s="298"/>
      <c r="ODJ775" s="298"/>
      <c r="ODK775" s="298"/>
      <c r="ODL775" s="298"/>
      <c r="ODM775" s="298"/>
      <c r="ODN775" s="298"/>
      <c r="ODO775" s="298"/>
      <c r="ODP775" s="298"/>
      <c r="ODQ775" s="298"/>
      <c r="ODR775" s="298"/>
      <c r="ODS775" s="298"/>
      <c r="ODT775" s="298"/>
      <c r="ODU775" s="298"/>
      <c r="ODV775" s="298"/>
      <c r="ODW775" s="298"/>
      <c r="ODX775" s="298"/>
      <c r="ODY775" s="298"/>
      <c r="ODZ775" s="298"/>
      <c r="OEA775" s="298"/>
      <c r="OEB775" s="298"/>
      <c r="OEC775" s="298"/>
      <c r="OED775" s="298"/>
      <c r="OEE775" s="298"/>
      <c r="OEF775" s="298"/>
      <c r="OEG775" s="298"/>
      <c r="OEH775" s="298"/>
      <c r="OEI775" s="298"/>
      <c r="OEJ775" s="298"/>
      <c r="OEK775" s="298"/>
      <c r="OEL775" s="298"/>
      <c r="OEM775" s="298"/>
      <c r="OEN775" s="298"/>
      <c r="OEO775" s="298"/>
      <c r="OEP775" s="298"/>
      <c r="OEQ775" s="298"/>
      <c r="OER775" s="298"/>
      <c r="OES775" s="298"/>
      <c r="OET775" s="298"/>
      <c r="OEU775" s="298"/>
      <c r="OEV775" s="298"/>
      <c r="OEW775" s="298"/>
      <c r="OEX775" s="298"/>
      <c r="OEY775" s="298"/>
      <c r="OEZ775" s="298"/>
      <c r="OFA775" s="298"/>
      <c r="OFB775" s="298"/>
      <c r="OFC775" s="298"/>
      <c r="OFD775" s="298"/>
      <c r="OFE775" s="298"/>
      <c r="OFF775" s="298"/>
      <c r="OFG775" s="298"/>
      <c r="OFH775" s="298"/>
      <c r="OFI775" s="298"/>
      <c r="OFJ775" s="298"/>
      <c r="OFK775" s="298"/>
      <c r="OFL775" s="298"/>
      <c r="OFM775" s="298"/>
      <c r="OFN775" s="298"/>
      <c r="OFO775" s="298"/>
      <c r="OFP775" s="298"/>
      <c r="OFQ775" s="298"/>
      <c r="OFR775" s="298"/>
      <c r="OFS775" s="298"/>
      <c r="OFT775" s="298"/>
      <c r="OFU775" s="298"/>
      <c r="OFV775" s="298"/>
      <c r="OFW775" s="298"/>
      <c r="OFX775" s="298"/>
      <c r="OFY775" s="298"/>
      <c r="OFZ775" s="298"/>
      <c r="OGA775" s="298"/>
      <c r="OGB775" s="298"/>
      <c r="OGC775" s="298"/>
      <c r="OGD775" s="298"/>
      <c r="OGE775" s="298"/>
      <c r="OGF775" s="298"/>
      <c r="OGG775" s="298"/>
      <c r="OGH775" s="298"/>
      <c r="OGI775" s="298"/>
      <c r="OGJ775" s="298"/>
      <c r="OGK775" s="298"/>
      <c r="OGL775" s="298"/>
      <c r="OGM775" s="298"/>
      <c r="OGN775" s="298"/>
      <c r="OGO775" s="298"/>
      <c r="OGP775" s="298"/>
      <c r="OGQ775" s="298"/>
      <c r="OGR775" s="298"/>
      <c r="OGS775" s="298"/>
      <c r="OGT775" s="298"/>
      <c r="OGU775" s="298"/>
      <c r="OGV775" s="298"/>
      <c r="OGW775" s="298"/>
      <c r="OGX775" s="298"/>
      <c r="OGY775" s="298"/>
      <c r="OGZ775" s="298"/>
      <c r="OHA775" s="298"/>
      <c r="OHB775" s="298"/>
      <c r="OHC775" s="298"/>
      <c r="OHD775" s="298"/>
      <c r="OHE775" s="298"/>
      <c r="OHF775" s="298"/>
      <c r="OHG775" s="298"/>
      <c r="OHH775" s="298"/>
      <c r="OHI775" s="298"/>
      <c r="OHJ775" s="298"/>
      <c r="OHK775" s="298"/>
      <c r="OHL775" s="298"/>
      <c r="OHM775" s="298"/>
      <c r="OHN775" s="298"/>
      <c r="OHO775" s="298"/>
      <c r="OHP775" s="298"/>
      <c r="OHQ775" s="298"/>
      <c r="OHR775" s="298"/>
      <c r="OHS775" s="298"/>
      <c r="OHT775" s="298"/>
      <c r="OHU775" s="298"/>
      <c r="OHV775" s="298"/>
      <c r="OHW775" s="298"/>
      <c r="OHX775" s="298"/>
      <c r="OHY775" s="298"/>
      <c r="OHZ775" s="298"/>
      <c r="OIA775" s="298"/>
      <c r="OIB775" s="298"/>
      <c r="OIC775" s="298"/>
      <c r="OID775" s="298"/>
      <c r="OIE775" s="298"/>
      <c r="OIF775" s="298"/>
      <c r="OIG775" s="298"/>
      <c r="OIH775" s="298"/>
      <c r="OII775" s="298"/>
      <c r="OIJ775" s="298"/>
      <c r="OIK775" s="298"/>
      <c r="OIL775" s="298"/>
      <c r="OIM775" s="298"/>
      <c r="OIN775" s="298"/>
      <c r="OIO775" s="298"/>
      <c r="OIP775" s="298"/>
      <c r="OIQ775" s="298"/>
      <c r="OIR775" s="298"/>
      <c r="OIS775" s="298"/>
      <c r="OIT775" s="298"/>
      <c r="OIU775" s="298"/>
      <c r="OIV775" s="298"/>
      <c r="OIW775" s="298"/>
      <c r="OIX775" s="298"/>
      <c r="OIY775" s="298"/>
      <c r="OIZ775" s="298"/>
      <c r="OJA775" s="298"/>
      <c r="OJB775" s="298"/>
      <c r="OJC775" s="298"/>
      <c r="OJD775" s="298"/>
      <c r="OJE775" s="298"/>
      <c r="OJF775" s="298"/>
      <c r="OJG775" s="298"/>
      <c r="OJH775" s="298"/>
      <c r="OJI775" s="298"/>
      <c r="OJJ775" s="298"/>
      <c r="OJK775" s="298"/>
      <c r="OJL775" s="298"/>
      <c r="OJM775" s="298"/>
      <c r="OJN775" s="298"/>
      <c r="OJO775" s="298"/>
      <c r="OJP775" s="298"/>
      <c r="OJQ775" s="298"/>
      <c r="OJR775" s="298"/>
      <c r="OJS775" s="298"/>
      <c r="OJT775" s="298"/>
      <c r="OJU775" s="298"/>
      <c r="OJV775" s="298"/>
      <c r="OJW775" s="298"/>
      <c r="OJX775" s="298"/>
      <c r="OJY775" s="298"/>
      <c r="OJZ775" s="298"/>
      <c r="OKA775" s="298"/>
      <c r="OKB775" s="298"/>
      <c r="OKC775" s="298"/>
      <c r="OKD775" s="298"/>
      <c r="OKE775" s="298"/>
      <c r="OKF775" s="298"/>
      <c r="OKG775" s="298"/>
      <c r="OKH775" s="298"/>
      <c r="OKI775" s="298"/>
      <c r="OKJ775" s="298"/>
      <c r="OKK775" s="298"/>
      <c r="OKL775" s="298"/>
      <c r="OKM775" s="298"/>
      <c r="OKN775" s="298"/>
      <c r="OKO775" s="298"/>
      <c r="OKP775" s="298"/>
      <c r="OKQ775" s="298"/>
      <c r="OKR775" s="298"/>
      <c r="OKS775" s="298"/>
      <c r="OKT775" s="298"/>
      <c r="OKU775" s="298"/>
      <c r="OKV775" s="298"/>
      <c r="OKW775" s="298"/>
      <c r="OKX775" s="298"/>
      <c r="OKY775" s="298"/>
      <c r="OKZ775" s="298"/>
      <c r="OLA775" s="298"/>
      <c r="OLB775" s="298"/>
      <c r="OLC775" s="298"/>
      <c r="OLD775" s="298"/>
      <c r="OLE775" s="298"/>
      <c r="OLF775" s="298"/>
      <c r="OLG775" s="298"/>
      <c r="OLH775" s="298"/>
      <c r="OLI775" s="298"/>
      <c r="OLJ775" s="298"/>
      <c r="OLK775" s="298"/>
      <c r="OLL775" s="298"/>
      <c r="OLM775" s="298"/>
      <c r="OLN775" s="298"/>
      <c r="OLO775" s="298"/>
      <c r="OLP775" s="298"/>
      <c r="OLQ775" s="298"/>
      <c r="OLR775" s="298"/>
      <c r="OLS775" s="298"/>
      <c r="OLT775" s="298"/>
      <c r="OLU775" s="298"/>
      <c r="OLV775" s="298"/>
      <c r="OLW775" s="298"/>
      <c r="OLX775" s="298"/>
      <c r="OLY775" s="298"/>
      <c r="OLZ775" s="298"/>
      <c r="OMA775" s="298"/>
      <c r="OMB775" s="298"/>
      <c r="OMC775" s="298"/>
      <c r="OMD775" s="298"/>
      <c r="OME775" s="298"/>
      <c r="OMF775" s="298"/>
      <c r="OMG775" s="298"/>
      <c r="OMH775" s="298"/>
      <c r="OMI775" s="298"/>
      <c r="OMJ775" s="298"/>
      <c r="OMK775" s="298"/>
      <c r="OML775" s="298"/>
      <c r="OMM775" s="298"/>
      <c r="OMN775" s="298"/>
      <c r="OMO775" s="298"/>
      <c r="OMP775" s="298"/>
      <c r="OMQ775" s="298"/>
      <c r="OMR775" s="298"/>
      <c r="OMS775" s="298"/>
      <c r="OMT775" s="298"/>
      <c r="OMU775" s="298"/>
      <c r="OMV775" s="298"/>
      <c r="OMW775" s="298"/>
      <c r="OMX775" s="298"/>
      <c r="OMY775" s="298"/>
      <c r="OMZ775" s="298"/>
      <c r="ONA775" s="298"/>
      <c r="ONB775" s="298"/>
      <c r="ONC775" s="298"/>
      <c r="OND775" s="298"/>
      <c r="ONE775" s="298"/>
      <c r="ONF775" s="298"/>
      <c r="ONG775" s="298"/>
      <c r="ONH775" s="298"/>
      <c r="ONI775" s="298"/>
      <c r="ONJ775" s="298"/>
      <c r="ONK775" s="298"/>
      <c r="ONL775" s="298"/>
      <c r="ONM775" s="298"/>
      <c r="ONN775" s="298"/>
      <c r="ONO775" s="298"/>
      <c r="ONP775" s="298"/>
      <c r="ONQ775" s="298"/>
      <c r="ONR775" s="298"/>
      <c r="ONS775" s="298"/>
      <c r="ONT775" s="298"/>
      <c r="ONU775" s="298"/>
      <c r="ONV775" s="298"/>
      <c r="ONW775" s="298"/>
      <c r="ONX775" s="298"/>
      <c r="ONY775" s="298"/>
      <c r="ONZ775" s="298"/>
      <c r="OOA775" s="298"/>
      <c r="OOB775" s="298"/>
      <c r="OOC775" s="298"/>
      <c r="OOD775" s="298"/>
      <c r="OOE775" s="298"/>
      <c r="OOF775" s="298"/>
      <c r="OOG775" s="298"/>
      <c r="OOH775" s="298"/>
      <c r="OOI775" s="298"/>
      <c r="OOJ775" s="298"/>
      <c r="OOK775" s="298"/>
      <c r="OOL775" s="298"/>
      <c r="OOM775" s="298"/>
      <c r="OON775" s="298"/>
      <c r="OOO775" s="298"/>
      <c r="OOP775" s="298"/>
      <c r="OOQ775" s="298"/>
      <c r="OOR775" s="298"/>
      <c r="OOS775" s="298"/>
      <c r="OOT775" s="298"/>
      <c r="OOU775" s="298"/>
      <c r="OOV775" s="298"/>
      <c r="OOW775" s="298"/>
      <c r="OOX775" s="298"/>
      <c r="OOY775" s="298"/>
      <c r="OOZ775" s="298"/>
      <c r="OPA775" s="298"/>
      <c r="OPB775" s="298"/>
      <c r="OPC775" s="298"/>
      <c r="OPD775" s="298"/>
      <c r="OPE775" s="298"/>
      <c r="OPF775" s="298"/>
      <c r="OPG775" s="298"/>
      <c r="OPH775" s="298"/>
      <c r="OPI775" s="298"/>
      <c r="OPJ775" s="298"/>
      <c r="OPK775" s="298"/>
      <c r="OPL775" s="298"/>
      <c r="OPM775" s="298"/>
      <c r="OPN775" s="298"/>
      <c r="OPO775" s="298"/>
      <c r="OPP775" s="298"/>
      <c r="OPQ775" s="298"/>
      <c r="OPR775" s="298"/>
      <c r="OPS775" s="298"/>
      <c r="OPT775" s="298"/>
      <c r="OPU775" s="298"/>
      <c r="OPV775" s="298"/>
      <c r="OPW775" s="298"/>
      <c r="OPX775" s="298"/>
      <c r="OPY775" s="298"/>
      <c r="OPZ775" s="298"/>
      <c r="OQA775" s="298"/>
      <c r="OQB775" s="298"/>
      <c r="OQC775" s="298"/>
      <c r="OQD775" s="298"/>
      <c r="OQE775" s="298"/>
      <c r="OQF775" s="298"/>
      <c r="OQG775" s="298"/>
      <c r="OQH775" s="298"/>
      <c r="OQI775" s="298"/>
      <c r="OQJ775" s="298"/>
      <c r="OQK775" s="298"/>
      <c r="OQL775" s="298"/>
      <c r="OQM775" s="298"/>
      <c r="OQN775" s="298"/>
      <c r="OQO775" s="298"/>
      <c r="OQP775" s="298"/>
      <c r="OQQ775" s="298"/>
      <c r="OQR775" s="298"/>
      <c r="OQS775" s="298"/>
      <c r="OQT775" s="298"/>
      <c r="OQU775" s="298"/>
      <c r="OQV775" s="298"/>
      <c r="OQW775" s="298"/>
      <c r="OQX775" s="298"/>
      <c r="OQY775" s="298"/>
      <c r="OQZ775" s="298"/>
      <c r="ORA775" s="298"/>
      <c r="ORB775" s="298"/>
      <c r="ORC775" s="298"/>
      <c r="ORD775" s="298"/>
      <c r="ORE775" s="298"/>
      <c r="ORF775" s="298"/>
      <c r="ORG775" s="298"/>
      <c r="ORH775" s="298"/>
      <c r="ORI775" s="298"/>
      <c r="ORJ775" s="298"/>
      <c r="ORK775" s="298"/>
      <c r="ORL775" s="298"/>
      <c r="ORM775" s="298"/>
      <c r="ORN775" s="298"/>
      <c r="ORO775" s="298"/>
      <c r="ORP775" s="298"/>
      <c r="ORQ775" s="298"/>
      <c r="ORR775" s="298"/>
      <c r="ORS775" s="298"/>
      <c r="ORT775" s="298"/>
      <c r="ORU775" s="298"/>
      <c r="ORV775" s="298"/>
      <c r="ORW775" s="298"/>
      <c r="ORX775" s="298"/>
      <c r="ORY775" s="298"/>
      <c r="ORZ775" s="298"/>
      <c r="OSA775" s="298"/>
      <c r="OSB775" s="298"/>
      <c r="OSC775" s="298"/>
      <c r="OSD775" s="298"/>
      <c r="OSE775" s="298"/>
      <c r="OSF775" s="298"/>
      <c r="OSG775" s="298"/>
      <c r="OSH775" s="298"/>
      <c r="OSI775" s="298"/>
      <c r="OSJ775" s="298"/>
      <c r="OSK775" s="298"/>
      <c r="OSL775" s="298"/>
      <c r="OSM775" s="298"/>
      <c r="OSN775" s="298"/>
      <c r="OSO775" s="298"/>
      <c r="OSP775" s="298"/>
      <c r="OSQ775" s="298"/>
      <c r="OSR775" s="298"/>
      <c r="OSS775" s="298"/>
      <c r="OST775" s="298"/>
      <c r="OSU775" s="298"/>
      <c r="OSV775" s="298"/>
      <c r="OSW775" s="298"/>
      <c r="OSX775" s="298"/>
      <c r="OSY775" s="298"/>
      <c r="OSZ775" s="298"/>
      <c r="OTA775" s="298"/>
      <c r="OTB775" s="298"/>
      <c r="OTC775" s="298"/>
      <c r="OTD775" s="298"/>
      <c r="OTE775" s="298"/>
      <c r="OTF775" s="298"/>
      <c r="OTG775" s="298"/>
      <c r="OTH775" s="298"/>
      <c r="OTI775" s="298"/>
      <c r="OTJ775" s="298"/>
      <c r="OTK775" s="298"/>
      <c r="OTL775" s="298"/>
      <c r="OTM775" s="298"/>
      <c r="OTN775" s="298"/>
      <c r="OTO775" s="298"/>
      <c r="OTP775" s="298"/>
      <c r="OTQ775" s="298"/>
      <c r="OTR775" s="298"/>
      <c r="OTS775" s="298"/>
      <c r="OTT775" s="298"/>
      <c r="OTU775" s="298"/>
      <c r="OTV775" s="298"/>
      <c r="OTW775" s="298"/>
      <c r="OTX775" s="298"/>
      <c r="OTY775" s="298"/>
      <c r="OTZ775" s="298"/>
      <c r="OUA775" s="298"/>
      <c r="OUB775" s="298"/>
      <c r="OUC775" s="298"/>
      <c r="OUD775" s="298"/>
      <c r="OUE775" s="298"/>
      <c r="OUF775" s="298"/>
      <c r="OUG775" s="298"/>
      <c r="OUH775" s="298"/>
      <c r="OUI775" s="298"/>
      <c r="OUJ775" s="298"/>
      <c r="OUK775" s="298"/>
      <c r="OUL775" s="298"/>
      <c r="OUM775" s="298"/>
      <c r="OUN775" s="298"/>
      <c r="OUO775" s="298"/>
      <c r="OUP775" s="298"/>
      <c r="OUQ775" s="298"/>
      <c r="OUR775" s="298"/>
      <c r="OUS775" s="298"/>
      <c r="OUT775" s="298"/>
      <c r="OUU775" s="298"/>
      <c r="OUV775" s="298"/>
      <c r="OUW775" s="298"/>
      <c r="OUX775" s="298"/>
      <c r="OUY775" s="298"/>
      <c r="OUZ775" s="298"/>
      <c r="OVA775" s="298"/>
      <c r="OVB775" s="298"/>
      <c r="OVC775" s="298"/>
      <c r="OVD775" s="298"/>
      <c r="OVE775" s="298"/>
      <c r="OVF775" s="298"/>
      <c r="OVG775" s="298"/>
      <c r="OVH775" s="298"/>
      <c r="OVI775" s="298"/>
      <c r="OVJ775" s="298"/>
      <c r="OVK775" s="298"/>
      <c r="OVL775" s="298"/>
      <c r="OVM775" s="298"/>
      <c r="OVN775" s="298"/>
      <c r="OVO775" s="298"/>
      <c r="OVP775" s="298"/>
      <c r="OVQ775" s="298"/>
      <c r="OVR775" s="298"/>
      <c r="OVS775" s="298"/>
      <c r="OVT775" s="298"/>
      <c r="OVU775" s="298"/>
      <c r="OVV775" s="298"/>
      <c r="OVW775" s="298"/>
      <c r="OVX775" s="298"/>
      <c r="OVY775" s="298"/>
      <c r="OVZ775" s="298"/>
      <c r="OWA775" s="298"/>
      <c r="OWB775" s="298"/>
      <c r="OWC775" s="298"/>
      <c r="OWD775" s="298"/>
      <c r="OWE775" s="298"/>
      <c r="OWF775" s="298"/>
      <c r="OWG775" s="298"/>
      <c r="OWH775" s="298"/>
      <c r="OWI775" s="298"/>
      <c r="OWJ775" s="298"/>
      <c r="OWK775" s="298"/>
      <c r="OWL775" s="298"/>
      <c r="OWM775" s="298"/>
      <c r="OWN775" s="298"/>
      <c r="OWO775" s="298"/>
      <c r="OWP775" s="298"/>
      <c r="OWQ775" s="298"/>
      <c r="OWR775" s="298"/>
      <c r="OWS775" s="298"/>
      <c r="OWT775" s="298"/>
      <c r="OWU775" s="298"/>
      <c r="OWV775" s="298"/>
      <c r="OWW775" s="298"/>
      <c r="OWX775" s="298"/>
      <c r="OWY775" s="298"/>
      <c r="OWZ775" s="298"/>
      <c r="OXA775" s="298"/>
      <c r="OXB775" s="298"/>
      <c r="OXC775" s="298"/>
      <c r="OXD775" s="298"/>
      <c r="OXE775" s="298"/>
      <c r="OXF775" s="298"/>
      <c r="OXG775" s="298"/>
      <c r="OXH775" s="298"/>
      <c r="OXI775" s="298"/>
      <c r="OXJ775" s="298"/>
      <c r="OXK775" s="298"/>
      <c r="OXL775" s="298"/>
      <c r="OXM775" s="298"/>
      <c r="OXN775" s="298"/>
      <c r="OXO775" s="298"/>
      <c r="OXP775" s="298"/>
      <c r="OXQ775" s="298"/>
      <c r="OXR775" s="298"/>
      <c r="OXS775" s="298"/>
      <c r="OXT775" s="298"/>
      <c r="OXU775" s="298"/>
      <c r="OXV775" s="298"/>
      <c r="OXW775" s="298"/>
      <c r="OXX775" s="298"/>
      <c r="OXY775" s="298"/>
      <c r="OXZ775" s="298"/>
      <c r="OYA775" s="298"/>
      <c r="OYB775" s="298"/>
      <c r="OYC775" s="298"/>
      <c r="OYD775" s="298"/>
      <c r="OYE775" s="298"/>
      <c r="OYF775" s="298"/>
      <c r="OYG775" s="298"/>
      <c r="OYH775" s="298"/>
      <c r="OYI775" s="298"/>
      <c r="OYJ775" s="298"/>
      <c r="OYK775" s="298"/>
      <c r="OYL775" s="298"/>
      <c r="OYM775" s="298"/>
      <c r="OYN775" s="298"/>
      <c r="OYO775" s="298"/>
      <c r="OYP775" s="298"/>
      <c r="OYQ775" s="298"/>
      <c r="OYR775" s="298"/>
      <c r="OYS775" s="298"/>
      <c r="OYT775" s="298"/>
      <c r="OYU775" s="298"/>
      <c r="OYV775" s="298"/>
      <c r="OYW775" s="298"/>
      <c r="OYX775" s="298"/>
      <c r="OYY775" s="298"/>
      <c r="OYZ775" s="298"/>
      <c r="OZA775" s="298"/>
      <c r="OZB775" s="298"/>
      <c r="OZC775" s="298"/>
      <c r="OZD775" s="298"/>
      <c r="OZE775" s="298"/>
      <c r="OZF775" s="298"/>
      <c r="OZG775" s="298"/>
      <c r="OZH775" s="298"/>
      <c r="OZI775" s="298"/>
      <c r="OZJ775" s="298"/>
      <c r="OZK775" s="298"/>
      <c r="OZL775" s="298"/>
      <c r="OZM775" s="298"/>
      <c r="OZN775" s="298"/>
      <c r="OZO775" s="298"/>
      <c r="OZP775" s="298"/>
      <c r="OZQ775" s="298"/>
      <c r="OZR775" s="298"/>
      <c r="OZS775" s="298"/>
      <c r="OZT775" s="298"/>
      <c r="OZU775" s="298"/>
      <c r="OZV775" s="298"/>
      <c r="OZW775" s="298"/>
      <c r="OZX775" s="298"/>
      <c r="OZY775" s="298"/>
      <c r="OZZ775" s="298"/>
      <c r="PAA775" s="298"/>
      <c r="PAB775" s="298"/>
      <c r="PAC775" s="298"/>
      <c r="PAD775" s="298"/>
      <c r="PAE775" s="298"/>
      <c r="PAF775" s="298"/>
      <c r="PAG775" s="298"/>
      <c r="PAH775" s="298"/>
      <c r="PAI775" s="298"/>
      <c r="PAJ775" s="298"/>
      <c r="PAK775" s="298"/>
      <c r="PAL775" s="298"/>
      <c r="PAM775" s="298"/>
      <c r="PAN775" s="298"/>
      <c r="PAO775" s="298"/>
      <c r="PAP775" s="298"/>
      <c r="PAQ775" s="298"/>
      <c r="PAR775" s="298"/>
      <c r="PAS775" s="298"/>
      <c r="PAT775" s="298"/>
      <c r="PAU775" s="298"/>
      <c r="PAV775" s="298"/>
      <c r="PAW775" s="298"/>
      <c r="PAX775" s="298"/>
      <c r="PAY775" s="298"/>
      <c r="PAZ775" s="298"/>
      <c r="PBA775" s="298"/>
      <c r="PBB775" s="298"/>
      <c r="PBC775" s="298"/>
      <c r="PBD775" s="298"/>
      <c r="PBE775" s="298"/>
      <c r="PBF775" s="298"/>
      <c r="PBG775" s="298"/>
      <c r="PBH775" s="298"/>
      <c r="PBI775" s="298"/>
      <c r="PBJ775" s="298"/>
      <c r="PBK775" s="298"/>
      <c r="PBL775" s="298"/>
      <c r="PBM775" s="298"/>
      <c r="PBN775" s="298"/>
      <c r="PBO775" s="298"/>
      <c r="PBP775" s="298"/>
      <c r="PBQ775" s="298"/>
      <c r="PBR775" s="298"/>
      <c r="PBS775" s="298"/>
      <c r="PBT775" s="298"/>
      <c r="PBU775" s="298"/>
      <c r="PBV775" s="298"/>
      <c r="PBW775" s="298"/>
      <c r="PBX775" s="298"/>
      <c r="PBY775" s="298"/>
      <c r="PBZ775" s="298"/>
      <c r="PCA775" s="298"/>
      <c r="PCB775" s="298"/>
      <c r="PCC775" s="298"/>
      <c r="PCD775" s="298"/>
      <c r="PCE775" s="298"/>
      <c r="PCF775" s="298"/>
      <c r="PCG775" s="298"/>
      <c r="PCH775" s="298"/>
      <c r="PCI775" s="298"/>
      <c r="PCJ775" s="298"/>
      <c r="PCK775" s="298"/>
      <c r="PCL775" s="298"/>
      <c r="PCM775" s="298"/>
      <c r="PCN775" s="298"/>
      <c r="PCO775" s="298"/>
      <c r="PCP775" s="298"/>
      <c r="PCQ775" s="298"/>
      <c r="PCR775" s="298"/>
      <c r="PCS775" s="298"/>
      <c r="PCT775" s="298"/>
      <c r="PCU775" s="298"/>
      <c r="PCV775" s="298"/>
      <c r="PCW775" s="298"/>
      <c r="PCX775" s="298"/>
      <c r="PCY775" s="298"/>
      <c r="PCZ775" s="298"/>
      <c r="PDA775" s="298"/>
      <c r="PDB775" s="298"/>
      <c r="PDC775" s="298"/>
      <c r="PDD775" s="298"/>
      <c r="PDE775" s="298"/>
      <c r="PDF775" s="298"/>
      <c r="PDG775" s="298"/>
      <c r="PDH775" s="298"/>
      <c r="PDI775" s="298"/>
      <c r="PDJ775" s="298"/>
      <c r="PDK775" s="298"/>
      <c r="PDL775" s="298"/>
      <c r="PDM775" s="298"/>
      <c r="PDN775" s="298"/>
      <c r="PDO775" s="298"/>
      <c r="PDP775" s="298"/>
      <c r="PDQ775" s="298"/>
      <c r="PDR775" s="298"/>
      <c r="PDS775" s="298"/>
      <c r="PDT775" s="298"/>
      <c r="PDU775" s="298"/>
      <c r="PDV775" s="298"/>
      <c r="PDW775" s="298"/>
      <c r="PDX775" s="298"/>
      <c r="PDY775" s="298"/>
      <c r="PDZ775" s="298"/>
      <c r="PEA775" s="298"/>
      <c r="PEB775" s="298"/>
      <c r="PEC775" s="298"/>
      <c r="PED775" s="298"/>
      <c r="PEE775" s="298"/>
      <c r="PEF775" s="298"/>
      <c r="PEG775" s="298"/>
      <c r="PEH775" s="298"/>
      <c r="PEI775" s="298"/>
      <c r="PEJ775" s="298"/>
      <c r="PEK775" s="298"/>
      <c r="PEL775" s="298"/>
      <c r="PEM775" s="298"/>
      <c r="PEN775" s="298"/>
      <c r="PEO775" s="298"/>
      <c r="PEP775" s="298"/>
      <c r="PEQ775" s="298"/>
      <c r="PER775" s="298"/>
      <c r="PES775" s="298"/>
      <c r="PET775" s="298"/>
      <c r="PEU775" s="298"/>
      <c r="PEV775" s="298"/>
      <c r="PEW775" s="298"/>
      <c r="PEX775" s="298"/>
      <c r="PEY775" s="298"/>
      <c r="PEZ775" s="298"/>
      <c r="PFA775" s="298"/>
      <c r="PFB775" s="298"/>
      <c r="PFC775" s="298"/>
      <c r="PFD775" s="298"/>
      <c r="PFE775" s="298"/>
      <c r="PFF775" s="298"/>
      <c r="PFG775" s="298"/>
      <c r="PFH775" s="298"/>
      <c r="PFI775" s="298"/>
      <c r="PFJ775" s="298"/>
      <c r="PFK775" s="298"/>
      <c r="PFL775" s="298"/>
      <c r="PFM775" s="298"/>
      <c r="PFN775" s="298"/>
      <c r="PFO775" s="298"/>
      <c r="PFP775" s="298"/>
      <c r="PFQ775" s="298"/>
      <c r="PFR775" s="298"/>
      <c r="PFS775" s="298"/>
      <c r="PFT775" s="298"/>
      <c r="PFU775" s="298"/>
      <c r="PFV775" s="298"/>
      <c r="PFW775" s="298"/>
      <c r="PFX775" s="298"/>
      <c r="PFY775" s="298"/>
      <c r="PFZ775" s="298"/>
      <c r="PGA775" s="298"/>
      <c r="PGB775" s="298"/>
      <c r="PGC775" s="298"/>
      <c r="PGD775" s="298"/>
      <c r="PGE775" s="298"/>
      <c r="PGF775" s="298"/>
      <c r="PGG775" s="298"/>
      <c r="PGH775" s="298"/>
      <c r="PGI775" s="298"/>
      <c r="PGJ775" s="298"/>
      <c r="PGK775" s="298"/>
      <c r="PGL775" s="298"/>
      <c r="PGM775" s="298"/>
      <c r="PGN775" s="298"/>
      <c r="PGO775" s="298"/>
      <c r="PGP775" s="298"/>
      <c r="PGQ775" s="298"/>
      <c r="PGR775" s="298"/>
      <c r="PGS775" s="298"/>
      <c r="PGT775" s="298"/>
      <c r="PGU775" s="298"/>
      <c r="PGV775" s="298"/>
      <c r="PGW775" s="298"/>
      <c r="PGX775" s="298"/>
      <c r="PGY775" s="298"/>
      <c r="PGZ775" s="298"/>
      <c r="PHA775" s="298"/>
      <c r="PHB775" s="298"/>
      <c r="PHC775" s="298"/>
      <c r="PHD775" s="298"/>
      <c r="PHE775" s="298"/>
      <c r="PHF775" s="298"/>
      <c r="PHG775" s="298"/>
      <c r="PHH775" s="298"/>
      <c r="PHI775" s="298"/>
      <c r="PHJ775" s="298"/>
      <c r="PHK775" s="298"/>
      <c r="PHL775" s="298"/>
      <c r="PHM775" s="298"/>
      <c r="PHN775" s="298"/>
      <c r="PHO775" s="298"/>
      <c r="PHP775" s="298"/>
      <c r="PHQ775" s="298"/>
      <c r="PHR775" s="298"/>
      <c r="PHS775" s="298"/>
      <c r="PHT775" s="298"/>
      <c r="PHU775" s="298"/>
      <c r="PHV775" s="298"/>
      <c r="PHW775" s="298"/>
      <c r="PHX775" s="298"/>
      <c r="PHY775" s="298"/>
      <c r="PHZ775" s="298"/>
      <c r="PIA775" s="298"/>
      <c r="PIB775" s="298"/>
      <c r="PIC775" s="298"/>
      <c r="PID775" s="298"/>
      <c r="PIE775" s="298"/>
      <c r="PIF775" s="298"/>
      <c r="PIG775" s="298"/>
      <c r="PIH775" s="298"/>
      <c r="PII775" s="298"/>
      <c r="PIJ775" s="298"/>
      <c r="PIK775" s="298"/>
      <c r="PIL775" s="298"/>
      <c r="PIM775" s="298"/>
      <c r="PIN775" s="298"/>
      <c r="PIO775" s="298"/>
      <c r="PIP775" s="298"/>
      <c r="PIQ775" s="298"/>
      <c r="PIR775" s="298"/>
      <c r="PIS775" s="298"/>
      <c r="PIT775" s="298"/>
      <c r="PIU775" s="298"/>
      <c r="PIV775" s="298"/>
      <c r="PIW775" s="298"/>
      <c r="PIX775" s="298"/>
      <c r="PIY775" s="298"/>
      <c r="PIZ775" s="298"/>
      <c r="PJA775" s="298"/>
      <c r="PJB775" s="298"/>
      <c r="PJC775" s="298"/>
      <c r="PJD775" s="298"/>
      <c r="PJE775" s="298"/>
      <c r="PJF775" s="298"/>
      <c r="PJG775" s="298"/>
      <c r="PJH775" s="298"/>
      <c r="PJI775" s="298"/>
      <c r="PJJ775" s="298"/>
      <c r="PJK775" s="298"/>
      <c r="PJL775" s="298"/>
      <c r="PJM775" s="298"/>
      <c r="PJN775" s="298"/>
      <c r="PJO775" s="298"/>
      <c r="PJP775" s="298"/>
      <c r="PJQ775" s="298"/>
      <c r="PJR775" s="298"/>
      <c r="PJS775" s="298"/>
      <c r="PJT775" s="298"/>
      <c r="PJU775" s="298"/>
      <c r="PJV775" s="298"/>
      <c r="PJW775" s="298"/>
      <c r="PJX775" s="298"/>
      <c r="PJY775" s="298"/>
      <c r="PJZ775" s="298"/>
      <c r="PKA775" s="298"/>
      <c r="PKB775" s="298"/>
      <c r="PKC775" s="298"/>
      <c r="PKD775" s="298"/>
      <c r="PKE775" s="298"/>
      <c r="PKF775" s="298"/>
      <c r="PKG775" s="298"/>
      <c r="PKH775" s="298"/>
      <c r="PKI775" s="298"/>
      <c r="PKJ775" s="298"/>
      <c r="PKK775" s="298"/>
      <c r="PKL775" s="298"/>
      <c r="PKM775" s="298"/>
      <c r="PKN775" s="298"/>
      <c r="PKO775" s="298"/>
      <c r="PKP775" s="298"/>
      <c r="PKQ775" s="298"/>
      <c r="PKR775" s="298"/>
      <c r="PKS775" s="298"/>
      <c r="PKT775" s="298"/>
      <c r="PKU775" s="298"/>
      <c r="PKV775" s="298"/>
      <c r="PKW775" s="298"/>
      <c r="PKX775" s="298"/>
      <c r="PKY775" s="298"/>
      <c r="PKZ775" s="298"/>
      <c r="PLA775" s="298"/>
      <c r="PLB775" s="298"/>
      <c r="PLC775" s="298"/>
      <c r="PLD775" s="298"/>
      <c r="PLE775" s="298"/>
      <c r="PLF775" s="298"/>
      <c r="PLG775" s="298"/>
      <c r="PLH775" s="298"/>
      <c r="PLI775" s="298"/>
      <c r="PLJ775" s="298"/>
      <c r="PLK775" s="298"/>
      <c r="PLL775" s="298"/>
      <c r="PLM775" s="298"/>
      <c r="PLN775" s="298"/>
      <c r="PLO775" s="298"/>
      <c r="PLP775" s="298"/>
      <c r="PLQ775" s="298"/>
      <c r="PLR775" s="298"/>
      <c r="PLS775" s="298"/>
      <c r="PLT775" s="298"/>
      <c r="PLU775" s="298"/>
      <c r="PLV775" s="298"/>
      <c r="PLW775" s="298"/>
      <c r="PLX775" s="298"/>
      <c r="PLY775" s="298"/>
      <c r="PLZ775" s="298"/>
      <c r="PMA775" s="298"/>
      <c r="PMB775" s="298"/>
      <c r="PMC775" s="298"/>
      <c r="PMD775" s="298"/>
      <c r="PME775" s="298"/>
      <c r="PMF775" s="298"/>
      <c r="PMG775" s="298"/>
      <c r="PMH775" s="298"/>
      <c r="PMI775" s="298"/>
      <c r="PMJ775" s="298"/>
      <c r="PMK775" s="298"/>
      <c r="PML775" s="298"/>
      <c r="PMM775" s="298"/>
      <c r="PMN775" s="298"/>
      <c r="PMO775" s="298"/>
      <c r="PMP775" s="298"/>
      <c r="PMQ775" s="298"/>
      <c r="PMR775" s="298"/>
      <c r="PMS775" s="298"/>
      <c r="PMT775" s="298"/>
      <c r="PMU775" s="298"/>
      <c r="PMV775" s="298"/>
      <c r="PMW775" s="298"/>
      <c r="PMX775" s="298"/>
      <c r="PMY775" s="298"/>
      <c r="PMZ775" s="298"/>
      <c r="PNA775" s="298"/>
      <c r="PNB775" s="298"/>
      <c r="PNC775" s="298"/>
      <c r="PND775" s="298"/>
      <c r="PNE775" s="298"/>
      <c r="PNF775" s="298"/>
      <c r="PNG775" s="298"/>
      <c r="PNH775" s="298"/>
      <c r="PNI775" s="298"/>
      <c r="PNJ775" s="298"/>
      <c r="PNK775" s="298"/>
      <c r="PNL775" s="298"/>
      <c r="PNM775" s="298"/>
      <c r="PNN775" s="298"/>
      <c r="PNO775" s="298"/>
      <c r="PNP775" s="298"/>
      <c r="PNQ775" s="298"/>
      <c r="PNR775" s="298"/>
      <c r="PNS775" s="298"/>
      <c r="PNT775" s="298"/>
      <c r="PNU775" s="298"/>
      <c r="PNV775" s="298"/>
      <c r="PNW775" s="298"/>
      <c r="PNX775" s="298"/>
      <c r="PNY775" s="298"/>
      <c r="PNZ775" s="298"/>
      <c r="POA775" s="298"/>
      <c r="POB775" s="298"/>
      <c r="POC775" s="298"/>
      <c r="POD775" s="298"/>
      <c r="POE775" s="298"/>
      <c r="POF775" s="298"/>
      <c r="POG775" s="298"/>
      <c r="POH775" s="298"/>
      <c r="POI775" s="298"/>
      <c r="POJ775" s="298"/>
      <c r="POK775" s="298"/>
      <c r="POL775" s="298"/>
      <c r="POM775" s="298"/>
      <c r="PON775" s="298"/>
      <c r="POO775" s="298"/>
      <c r="POP775" s="298"/>
      <c r="POQ775" s="298"/>
      <c r="POR775" s="298"/>
      <c r="POS775" s="298"/>
      <c r="POT775" s="298"/>
      <c r="POU775" s="298"/>
      <c r="POV775" s="298"/>
      <c r="POW775" s="298"/>
      <c r="POX775" s="298"/>
      <c r="POY775" s="298"/>
      <c r="POZ775" s="298"/>
      <c r="PPA775" s="298"/>
      <c r="PPB775" s="298"/>
      <c r="PPC775" s="298"/>
      <c r="PPD775" s="298"/>
      <c r="PPE775" s="298"/>
      <c r="PPF775" s="298"/>
      <c r="PPG775" s="298"/>
      <c r="PPH775" s="298"/>
      <c r="PPI775" s="298"/>
      <c r="PPJ775" s="298"/>
      <c r="PPK775" s="298"/>
      <c r="PPL775" s="298"/>
      <c r="PPM775" s="298"/>
      <c r="PPN775" s="298"/>
      <c r="PPO775" s="298"/>
      <c r="PPP775" s="298"/>
      <c r="PPQ775" s="298"/>
      <c r="PPR775" s="298"/>
      <c r="PPS775" s="298"/>
      <c r="PPT775" s="298"/>
      <c r="PPU775" s="298"/>
      <c r="PPV775" s="298"/>
      <c r="PPW775" s="298"/>
      <c r="PPX775" s="298"/>
      <c r="PPY775" s="298"/>
      <c r="PPZ775" s="298"/>
      <c r="PQA775" s="298"/>
      <c r="PQB775" s="298"/>
      <c r="PQC775" s="298"/>
      <c r="PQD775" s="298"/>
      <c r="PQE775" s="298"/>
      <c r="PQF775" s="298"/>
      <c r="PQG775" s="298"/>
      <c r="PQH775" s="298"/>
      <c r="PQI775" s="298"/>
      <c r="PQJ775" s="298"/>
      <c r="PQK775" s="298"/>
      <c r="PQL775" s="298"/>
      <c r="PQM775" s="298"/>
      <c r="PQN775" s="298"/>
      <c r="PQO775" s="298"/>
      <c r="PQP775" s="298"/>
      <c r="PQQ775" s="298"/>
      <c r="PQR775" s="298"/>
      <c r="PQS775" s="298"/>
      <c r="PQT775" s="298"/>
      <c r="PQU775" s="298"/>
      <c r="PQV775" s="298"/>
      <c r="PQW775" s="298"/>
      <c r="PQX775" s="298"/>
      <c r="PQY775" s="298"/>
      <c r="PQZ775" s="298"/>
      <c r="PRA775" s="298"/>
      <c r="PRB775" s="298"/>
      <c r="PRC775" s="298"/>
      <c r="PRD775" s="298"/>
      <c r="PRE775" s="298"/>
      <c r="PRF775" s="298"/>
      <c r="PRG775" s="298"/>
      <c r="PRH775" s="298"/>
      <c r="PRI775" s="298"/>
      <c r="PRJ775" s="298"/>
      <c r="PRK775" s="298"/>
      <c r="PRL775" s="298"/>
      <c r="PRM775" s="298"/>
      <c r="PRN775" s="298"/>
      <c r="PRO775" s="298"/>
      <c r="PRP775" s="298"/>
      <c r="PRQ775" s="298"/>
      <c r="PRR775" s="298"/>
      <c r="PRS775" s="298"/>
      <c r="PRT775" s="298"/>
      <c r="PRU775" s="298"/>
      <c r="PRV775" s="298"/>
      <c r="PRW775" s="298"/>
      <c r="PRX775" s="298"/>
      <c r="PRY775" s="298"/>
      <c r="PRZ775" s="298"/>
      <c r="PSA775" s="298"/>
      <c r="PSB775" s="298"/>
      <c r="PSC775" s="298"/>
      <c r="PSD775" s="298"/>
      <c r="PSE775" s="298"/>
      <c r="PSF775" s="298"/>
      <c r="PSG775" s="298"/>
      <c r="PSH775" s="298"/>
      <c r="PSI775" s="298"/>
      <c r="PSJ775" s="298"/>
      <c r="PSK775" s="298"/>
      <c r="PSL775" s="298"/>
      <c r="PSM775" s="298"/>
      <c r="PSN775" s="298"/>
      <c r="PSO775" s="298"/>
      <c r="PSP775" s="298"/>
      <c r="PSQ775" s="298"/>
      <c r="PSR775" s="298"/>
      <c r="PSS775" s="298"/>
      <c r="PST775" s="298"/>
      <c r="PSU775" s="298"/>
      <c r="PSV775" s="298"/>
      <c r="PSW775" s="298"/>
      <c r="PSX775" s="298"/>
      <c r="PSY775" s="298"/>
      <c r="PSZ775" s="298"/>
      <c r="PTA775" s="298"/>
      <c r="PTB775" s="298"/>
      <c r="PTC775" s="298"/>
      <c r="PTD775" s="298"/>
      <c r="PTE775" s="298"/>
      <c r="PTF775" s="298"/>
      <c r="PTG775" s="298"/>
      <c r="PTH775" s="298"/>
      <c r="PTI775" s="298"/>
      <c r="PTJ775" s="298"/>
      <c r="PTK775" s="298"/>
      <c r="PTL775" s="298"/>
      <c r="PTM775" s="298"/>
      <c r="PTN775" s="298"/>
      <c r="PTO775" s="298"/>
      <c r="PTP775" s="298"/>
      <c r="PTQ775" s="298"/>
      <c r="PTR775" s="298"/>
      <c r="PTS775" s="298"/>
      <c r="PTT775" s="298"/>
      <c r="PTU775" s="298"/>
      <c r="PTV775" s="298"/>
      <c r="PTW775" s="298"/>
      <c r="PTX775" s="298"/>
      <c r="PTY775" s="298"/>
      <c r="PTZ775" s="298"/>
      <c r="PUA775" s="298"/>
      <c r="PUB775" s="298"/>
      <c r="PUC775" s="298"/>
      <c r="PUD775" s="298"/>
      <c r="PUE775" s="298"/>
      <c r="PUF775" s="298"/>
      <c r="PUG775" s="298"/>
      <c r="PUH775" s="298"/>
      <c r="PUI775" s="298"/>
      <c r="PUJ775" s="298"/>
      <c r="PUK775" s="298"/>
      <c r="PUL775" s="298"/>
      <c r="PUM775" s="298"/>
      <c r="PUN775" s="298"/>
      <c r="PUO775" s="298"/>
      <c r="PUP775" s="298"/>
      <c r="PUQ775" s="298"/>
      <c r="PUR775" s="298"/>
      <c r="PUS775" s="298"/>
      <c r="PUT775" s="298"/>
      <c r="PUU775" s="298"/>
      <c r="PUV775" s="298"/>
      <c r="PUW775" s="298"/>
      <c r="PUX775" s="298"/>
      <c r="PUY775" s="298"/>
      <c r="PUZ775" s="298"/>
      <c r="PVA775" s="298"/>
      <c r="PVB775" s="298"/>
      <c r="PVC775" s="298"/>
      <c r="PVD775" s="298"/>
      <c r="PVE775" s="298"/>
      <c r="PVF775" s="298"/>
      <c r="PVG775" s="298"/>
      <c r="PVH775" s="298"/>
      <c r="PVI775" s="298"/>
      <c r="PVJ775" s="298"/>
      <c r="PVK775" s="298"/>
      <c r="PVL775" s="298"/>
      <c r="PVM775" s="298"/>
      <c r="PVN775" s="298"/>
      <c r="PVO775" s="298"/>
      <c r="PVP775" s="298"/>
      <c r="PVQ775" s="298"/>
      <c r="PVR775" s="298"/>
      <c r="PVS775" s="298"/>
      <c r="PVT775" s="298"/>
      <c r="PVU775" s="298"/>
      <c r="PVV775" s="298"/>
      <c r="PVW775" s="298"/>
      <c r="PVX775" s="298"/>
      <c r="PVY775" s="298"/>
      <c r="PVZ775" s="298"/>
      <c r="PWA775" s="298"/>
      <c r="PWB775" s="298"/>
      <c r="PWC775" s="298"/>
      <c r="PWD775" s="298"/>
      <c r="PWE775" s="298"/>
      <c r="PWF775" s="298"/>
      <c r="PWG775" s="298"/>
      <c r="PWH775" s="298"/>
      <c r="PWI775" s="298"/>
      <c r="PWJ775" s="298"/>
      <c r="PWK775" s="298"/>
      <c r="PWL775" s="298"/>
      <c r="PWM775" s="298"/>
      <c r="PWN775" s="298"/>
      <c r="PWO775" s="298"/>
      <c r="PWP775" s="298"/>
      <c r="PWQ775" s="298"/>
      <c r="PWR775" s="298"/>
      <c r="PWS775" s="298"/>
      <c r="PWT775" s="298"/>
      <c r="PWU775" s="298"/>
      <c r="PWV775" s="298"/>
      <c r="PWW775" s="298"/>
      <c r="PWX775" s="298"/>
      <c r="PWY775" s="298"/>
      <c r="PWZ775" s="298"/>
      <c r="PXA775" s="298"/>
      <c r="PXB775" s="298"/>
      <c r="PXC775" s="298"/>
      <c r="PXD775" s="298"/>
      <c r="PXE775" s="298"/>
      <c r="PXF775" s="298"/>
      <c r="PXG775" s="298"/>
      <c r="PXH775" s="298"/>
      <c r="PXI775" s="298"/>
      <c r="PXJ775" s="298"/>
      <c r="PXK775" s="298"/>
      <c r="PXL775" s="298"/>
      <c r="PXM775" s="298"/>
      <c r="PXN775" s="298"/>
      <c r="PXO775" s="298"/>
      <c r="PXP775" s="298"/>
      <c r="PXQ775" s="298"/>
      <c r="PXR775" s="298"/>
      <c r="PXS775" s="298"/>
      <c r="PXT775" s="298"/>
      <c r="PXU775" s="298"/>
      <c r="PXV775" s="298"/>
      <c r="PXW775" s="298"/>
      <c r="PXX775" s="298"/>
      <c r="PXY775" s="298"/>
      <c r="PXZ775" s="298"/>
      <c r="PYA775" s="298"/>
      <c r="PYB775" s="298"/>
      <c r="PYC775" s="298"/>
      <c r="PYD775" s="298"/>
      <c r="PYE775" s="298"/>
      <c r="PYF775" s="298"/>
      <c r="PYG775" s="298"/>
      <c r="PYH775" s="298"/>
      <c r="PYI775" s="298"/>
      <c r="PYJ775" s="298"/>
      <c r="PYK775" s="298"/>
      <c r="PYL775" s="298"/>
      <c r="PYM775" s="298"/>
      <c r="PYN775" s="298"/>
      <c r="PYO775" s="298"/>
      <c r="PYP775" s="298"/>
      <c r="PYQ775" s="298"/>
      <c r="PYR775" s="298"/>
      <c r="PYS775" s="298"/>
      <c r="PYT775" s="298"/>
      <c r="PYU775" s="298"/>
      <c r="PYV775" s="298"/>
      <c r="PYW775" s="298"/>
      <c r="PYX775" s="298"/>
      <c r="PYY775" s="298"/>
      <c r="PYZ775" s="298"/>
      <c r="PZA775" s="298"/>
      <c r="PZB775" s="298"/>
      <c r="PZC775" s="298"/>
      <c r="PZD775" s="298"/>
      <c r="PZE775" s="298"/>
      <c r="PZF775" s="298"/>
      <c r="PZG775" s="298"/>
      <c r="PZH775" s="298"/>
      <c r="PZI775" s="298"/>
      <c r="PZJ775" s="298"/>
      <c r="PZK775" s="298"/>
      <c r="PZL775" s="298"/>
      <c r="PZM775" s="298"/>
      <c r="PZN775" s="298"/>
      <c r="PZO775" s="298"/>
      <c r="PZP775" s="298"/>
      <c r="PZQ775" s="298"/>
      <c r="PZR775" s="298"/>
      <c r="PZS775" s="298"/>
      <c r="PZT775" s="298"/>
      <c r="PZU775" s="298"/>
      <c r="PZV775" s="298"/>
      <c r="PZW775" s="298"/>
      <c r="PZX775" s="298"/>
      <c r="PZY775" s="298"/>
      <c r="PZZ775" s="298"/>
      <c r="QAA775" s="298"/>
      <c r="QAB775" s="298"/>
      <c r="QAC775" s="298"/>
      <c r="QAD775" s="298"/>
      <c r="QAE775" s="298"/>
      <c r="QAF775" s="298"/>
      <c r="QAG775" s="298"/>
      <c r="QAH775" s="298"/>
      <c r="QAI775" s="298"/>
      <c r="QAJ775" s="298"/>
      <c r="QAK775" s="298"/>
      <c r="QAL775" s="298"/>
      <c r="QAM775" s="298"/>
      <c r="QAN775" s="298"/>
      <c r="QAO775" s="298"/>
      <c r="QAP775" s="298"/>
      <c r="QAQ775" s="298"/>
      <c r="QAR775" s="298"/>
      <c r="QAS775" s="298"/>
      <c r="QAT775" s="298"/>
      <c r="QAU775" s="298"/>
      <c r="QAV775" s="298"/>
      <c r="QAW775" s="298"/>
      <c r="QAX775" s="298"/>
      <c r="QAY775" s="298"/>
      <c r="QAZ775" s="298"/>
      <c r="QBA775" s="298"/>
      <c r="QBB775" s="298"/>
      <c r="QBC775" s="298"/>
      <c r="QBD775" s="298"/>
      <c r="QBE775" s="298"/>
      <c r="QBF775" s="298"/>
      <c r="QBG775" s="298"/>
      <c r="QBH775" s="298"/>
      <c r="QBI775" s="298"/>
      <c r="QBJ775" s="298"/>
      <c r="QBK775" s="298"/>
      <c r="QBL775" s="298"/>
      <c r="QBM775" s="298"/>
      <c r="QBN775" s="298"/>
      <c r="QBO775" s="298"/>
      <c r="QBP775" s="298"/>
      <c r="QBQ775" s="298"/>
      <c r="QBR775" s="298"/>
      <c r="QBS775" s="298"/>
      <c r="QBT775" s="298"/>
      <c r="QBU775" s="298"/>
      <c r="QBV775" s="298"/>
      <c r="QBW775" s="298"/>
      <c r="QBX775" s="298"/>
      <c r="QBY775" s="298"/>
      <c r="QBZ775" s="298"/>
      <c r="QCA775" s="298"/>
      <c r="QCB775" s="298"/>
      <c r="QCC775" s="298"/>
      <c r="QCD775" s="298"/>
      <c r="QCE775" s="298"/>
      <c r="QCF775" s="298"/>
      <c r="QCG775" s="298"/>
      <c r="QCH775" s="298"/>
      <c r="QCI775" s="298"/>
      <c r="QCJ775" s="298"/>
      <c r="QCK775" s="298"/>
      <c r="QCL775" s="298"/>
      <c r="QCM775" s="298"/>
      <c r="QCN775" s="298"/>
      <c r="QCO775" s="298"/>
      <c r="QCP775" s="298"/>
      <c r="QCQ775" s="298"/>
      <c r="QCR775" s="298"/>
      <c r="QCS775" s="298"/>
      <c r="QCT775" s="298"/>
      <c r="QCU775" s="298"/>
      <c r="QCV775" s="298"/>
      <c r="QCW775" s="298"/>
      <c r="QCX775" s="298"/>
      <c r="QCY775" s="298"/>
      <c r="QCZ775" s="298"/>
      <c r="QDA775" s="298"/>
      <c r="QDB775" s="298"/>
      <c r="QDC775" s="298"/>
      <c r="QDD775" s="298"/>
      <c r="QDE775" s="298"/>
      <c r="QDF775" s="298"/>
      <c r="QDG775" s="298"/>
      <c r="QDH775" s="298"/>
      <c r="QDI775" s="298"/>
      <c r="QDJ775" s="298"/>
      <c r="QDK775" s="298"/>
      <c r="QDL775" s="298"/>
      <c r="QDM775" s="298"/>
      <c r="QDN775" s="298"/>
      <c r="QDO775" s="298"/>
      <c r="QDP775" s="298"/>
      <c r="QDQ775" s="298"/>
      <c r="QDR775" s="298"/>
      <c r="QDS775" s="298"/>
      <c r="QDT775" s="298"/>
      <c r="QDU775" s="298"/>
      <c r="QDV775" s="298"/>
      <c r="QDW775" s="298"/>
      <c r="QDX775" s="298"/>
      <c r="QDY775" s="298"/>
      <c r="QDZ775" s="298"/>
      <c r="QEA775" s="298"/>
      <c r="QEB775" s="298"/>
      <c r="QEC775" s="298"/>
      <c r="QED775" s="298"/>
      <c r="QEE775" s="298"/>
      <c r="QEF775" s="298"/>
      <c r="QEG775" s="298"/>
      <c r="QEH775" s="298"/>
      <c r="QEI775" s="298"/>
      <c r="QEJ775" s="298"/>
      <c r="QEK775" s="298"/>
      <c r="QEL775" s="298"/>
      <c r="QEM775" s="298"/>
      <c r="QEN775" s="298"/>
      <c r="QEO775" s="298"/>
      <c r="QEP775" s="298"/>
      <c r="QEQ775" s="298"/>
      <c r="QER775" s="298"/>
      <c r="QES775" s="298"/>
      <c r="QET775" s="298"/>
      <c r="QEU775" s="298"/>
      <c r="QEV775" s="298"/>
      <c r="QEW775" s="298"/>
      <c r="QEX775" s="298"/>
      <c r="QEY775" s="298"/>
      <c r="QEZ775" s="298"/>
      <c r="QFA775" s="298"/>
      <c r="QFB775" s="298"/>
      <c r="QFC775" s="298"/>
      <c r="QFD775" s="298"/>
      <c r="QFE775" s="298"/>
      <c r="QFF775" s="298"/>
      <c r="QFG775" s="298"/>
      <c r="QFH775" s="298"/>
      <c r="QFI775" s="298"/>
      <c r="QFJ775" s="298"/>
      <c r="QFK775" s="298"/>
      <c r="QFL775" s="298"/>
      <c r="QFM775" s="298"/>
      <c r="QFN775" s="298"/>
      <c r="QFO775" s="298"/>
      <c r="QFP775" s="298"/>
      <c r="QFQ775" s="298"/>
      <c r="QFR775" s="298"/>
      <c r="QFS775" s="298"/>
      <c r="QFT775" s="298"/>
      <c r="QFU775" s="298"/>
      <c r="QFV775" s="298"/>
      <c r="QFW775" s="298"/>
      <c r="QFX775" s="298"/>
      <c r="QFY775" s="298"/>
      <c r="QFZ775" s="298"/>
      <c r="QGA775" s="298"/>
      <c r="QGB775" s="298"/>
      <c r="QGC775" s="298"/>
      <c r="QGD775" s="298"/>
      <c r="QGE775" s="298"/>
      <c r="QGF775" s="298"/>
      <c r="QGG775" s="298"/>
      <c r="QGH775" s="298"/>
      <c r="QGI775" s="298"/>
      <c r="QGJ775" s="298"/>
      <c r="QGK775" s="298"/>
      <c r="QGL775" s="298"/>
      <c r="QGM775" s="298"/>
      <c r="QGN775" s="298"/>
      <c r="QGO775" s="298"/>
      <c r="QGP775" s="298"/>
      <c r="QGQ775" s="298"/>
      <c r="QGR775" s="298"/>
      <c r="QGS775" s="298"/>
      <c r="QGT775" s="298"/>
      <c r="QGU775" s="298"/>
      <c r="QGV775" s="298"/>
      <c r="QGW775" s="298"/>
      <c r="QGX775" s="298"/>
      <c r="QGY775" s="298"/>
      <c r="QGZ775" s="298"/>
      <c r="QHA775" s="298"/>
      <c r="QHB775" s="298"/>
      <c r="QHC775" s="298"/>
      <c r="QHD775" s="298"/>
      <c r="QHE775" s="298"/>
      <c r="QHF775" s="298"/>
      <c r="QHG775" s="298"/>
      <c r="QHH775" s="298"/>
      <c r="QHI775" s="298"/>
      <c r="QHJ775" s="298"/>
      <c r="QHK775" s="298"/>
      <c r="QHL775" s="298"/>
      <c r="QHM775" s="298"/>
      <c r="QHN775" s="298"/>
      <c r="QHO775" s="298"/>
      <c r="QHP775" s="298"/>
      <c r="QHQ775" s="298"/>
      <c r="QHR775" s="298"/>
      <c r="QHS775" s="298"/>
      <c r="QHT775" s="298"/>
      <c r="QHU775" s="298"/>
      <c r="QHV775" s="298"/>
      <c r="QHW775" s="298"/>
      <c r="QHX775" s="298"/>
      <c r="QHY775" s="298"/>
      <c r="QHZ775" s="298"/>
      <c r="QIA775" s="298"/>
      <c r="QIB775" s="298"/>
      <c r="QIC775" s="298"/>
      <c r="QID775" s="298"/>
      <c r="QIE775" s="298"/>
      <c r="QIF775" s="298"/>
      <c r="QIG775" s="298"/>
      <c r="QIH775" s="298"/>
      <c r="QII775" s="298"/>
      <c r="QIJ775" s="298"/>
      <c r="QIK775" s="298"/>
      <c r="QIL775" s="298"/>
      <c r="QIM775" s="298"/>
      <c r="QIN775" s="298"/>
      <c r="QIO775" s="298"/>
      <c r="QIP775" s="298"/>
      <c r="QIQ775" s="298"/>
      <c r="QIR775" s="298"/>
      <c r="QIS775" s="298"/>
      <c r="QIT775" s="298"/>
      <c r="QIU775" s="298"/>
      <c r="QIV775" s="298"/>
      <c r="QIW775" s="298"/>
      <c r="QIX775" s="298"/>
      <c r="QIY775" s="298"/>
      <c r="QIZ775" s="298"/>
      <c r="QJA775" s="298"/>
      <c r="QJB775" s="298"/>
      <c r="QJC775" s="298"/>
      <c r="QJD775" s="298"/>
      <c r="QJE775" s="298"/>
      <c r="QJF775" s="298"/>
      <c r="QJG775" s="298"/>
      <c r="QJH775" s="298"/>
      <c r="QJI775" s="298"/>
      <c r="QJJ775" s="298"/>
      <c r="QJK775" s="298"/>
      <c r="QJL775" s="298"/>
      <c r="QJM775" s="298"/>
      <c r="QJN775" s="298"/>
      <c r="QJO775" s="298"/>
      <c r="QJP775" s="298"/>
      <c r="QJQ775" s="298"/>
      <c r="QJR775" s="298"/>
      <c r="QJS775" s="298"/>
      <c r="QJT775" s="298"/>
      <c r="QJU775" s="298"/>
      <c r="QJV775" s="298"/>
      <c r="QJW775" s="298"/>
      <c r="QJX775" s="298"/>
      <c r="QJY775" s="298"/>
      <c r="QJZ775" s="298"/>
      <c r="QKA775" s="298"/>
      <c r="QKB775" s="298"/>
      <c r="QKC775" s="298"/>
      <c r="QKD775" s="298"/>
      <c r="QKE775" s="298"/>
      <c r="QKF775" s="298"/>
      <c r="QKG775" s="298"/>
      <c r="QKH775" s="298"/>
      <c r="QKI775" s="298"/>
      <c r="QKJ775" s="298"/>
      <c r="QKK775" s="298"/>
      <c r="QKL775" s="298"/>
      <c r="QKM775" s="298"/>
      <c r="QKN775" s="298"/>
      <c r="QKO775" s="298"/>
      <c r="QKP775" s="298"/>
      <c r="QKQ775" s="298"/>
      <c r="QKR775" s="298"/>
      <c r="QKS775" s="298"/>
      <c r="QKT775" s="298"/>
      <c r="QKU775" s="298"/>
      <c r="QKV775" s="298"/>
      <c r="QKW775" s="298"/>
      <c r="QKX775" s="298"/>
      <c r="QKY775" s="298"/>
      <c r="QKZ775" s="298"/>
      <c r="QLA775" s="298"/>
      <c r="QLB775" s="298"/>
      <c r="QLC775" s="298"/>
      <c r="QLD775" s="298"/>
      <c r="QLE775" s="298"/>
      <c r="QLF775" s="298"/>
      <c r="QLG775" s="298"/>
      <c r="QLH775" s="298"/>
      <c r="QLI775" s="298"/>
      <c r="QLJ775" s="298"/>
      <c r="QLK775" s="298"/>
      <c r="QLL775" s="298"/>
      <c r="QLM775" s="298"/>
      <c r="QLN775" s="298"/>
      <c r="QLO775" s="298"/>
      <c r="QLP775" s="298"/>
      <c r="QLQ775" s="298"/>
      <c r="QLR775" s="298"/>
      <c r="QLS775" s="298"/>
      <c r="QLT775" s="298"/>
      <c r="QLU775" s="298"/>
      <c r="QLV775" s="298"/>
      <c r="QLW775" s="298"/>
      <c r="QLX775" s="298"/>
      <c r="QLY775" s="298"/>
      <c r="QLZ775" s="298"/>
      <c r="QMA775" s="298"/>
      <c r="QMB775" s="298"/>
      <c r="QMC775" s="298"/>
      <c r="QMD775" s="298"/>
      <c r="QME775" s="298"/>
      <c r="QMF775" s="298"/>
      <c r="QMG775" s="298"/>
      <c r="QMH775" s="298"/>
      <c r="QMI775" s="298"/>
      <c r="QMJ775" s="298"/>
      <c r="QMK775" s="298"/>
      <c r="QML775" s="298"/>
      <c r="QMM775" s="298"/>
      <c r="QMN775" s="298"/>
      <c r="QMO775" s="298"/>
      <c r="QMP775" s="298"/>
      <c r="QMQ775" s="298"/>
      <c r="QMR775" s="298"/>
      <c r="QMS775" s="298"/>
      <c r="QMT775" s="298"/>
      <c r="QMU775" s="298"/>
      <c r="QMV775" s="298"/>
      <c r="QMW775" s="298"/>
      <c r="QMX775" s="298"/>
      <c r="QMY775" s="298"/>
      <c r="QMZ775" s="298"/>
      <c r="QNA775" s="298"/>
      <c r="QNB775" s="298"/>
      <c r="QNC775" s="298"/>
      <c r="QND775" s="298"/>
      <c r="QNE775" s="298"/>
      <c r="QNF775" s="298"/>
      <c r="QNG775" s="298"/>
      <c r="QNH775" s="298"/>
      <c r="QNI775" s="298"/>
      <c r="QNJ775" s="298"/>
      <c r="QNK775" s="298"/>
      <c r="QNL775" s="298"/>
      <c r="QNM775" s="298"/>
      <c r="QNN775" s="298"/>
      <c r="QNO775" s="298"/>
      <c r="QNP775" s="298"/>
      <c r="QNQ775" s="298"/>
      <c r="QNR775" s="298"/>
      <c r="QNS775" s="298"/>
      <c r="QNT775" s="298"/>
      <c r="QNU775" s="298"/>
      <c r="QNV775" s="298"/>
      <c r="QNW775" s="298"/>
      <c r="QNX775" s="298"/>
      <c r="QNY775" s="298"/>
      <c r="QNZ775" s="298"/>
      <c r="QOA775" s="298"/>
      <c r="QOB775" s="298"/>
      <c r="QOC775" s="298"/>
      <c r="QOD775" s="298"/>
      <c r="QOE775" s="298"/>
      <c r="QOF775" s="298"/>
      <c r="QOG775" s="298"/>
      <c r="QOH775" s="298"/>
      <c r="QOI775" s="298"/>
      <c r="QOJ775" s="298"/>
      <c r="QOK775" s="298"/>
      <c r="QOL775" s="298"/>
      <c r="QOM775" s="298"/>
      <c r="QON775" s="298"/>
      <c r="QOO775" s="298"/>
      <c r="QOP775" s="298"/>
      <c r="QOQ775" s="298"/>
      <c r="QOR775" s="298"/>
      <c r="QOS775" s="298"/>
      <c r="QOT775" s="298"/>
      <c r="QOU775" s="298"/>
      <c r="QOV775" s="298"/>
      <c r="QOW775" s="298"/>
      <c r="QOX775" s="298"/>
      <c r="QOY775" s="298"/>
      <c r="QOZ775" s="298"/>
      <c r="QPA775" s="298"/>
      <c r="QPB775" s="298"/>
      <c r="QPC775" s="298"/>
      <c r="QPD775" s="298"/>
      <c r="QPE775" s="298"/>
      <c r="QPF775" s="298"/>
      <c r="QPG775" s="298"/>
      <c r="QPH775" s="298"/>
      <c r="QPI775" s="298"/>
      <c r="QPJ775" s="298"/>
      <c r="QPK775" s="298"/>
      <c r="QPL775" s="298"/>
      <c r="QPM775" s="298"/>
      <c r="QPN775" s="298"/>
      <c r="QPO775" s="298"/>
      <c r="QPP775" s="298"/>
      <c r="QPQ775" s="298"/>
      <c r="QPR775" s="298"/>
      <c r="QPS775" s="298"/>
      <c r="QPT775" s="298"/>
      <c r="QPU775" s="298"/>
      <c r="QPV775" s="298"/>
      <c r="QPW775" s="298"/>
      <c r="QPX775" s="298"/>
      <c r="QPY775" s="298"/>
      <c r="QPZ775" s="298"/>
      <c r="QQA775" s="298"/>
      <c r="QQB775" s="298"/>
      <c r="QQC775" s="298"/>
      <c r="QQD775" s="298"/>
      <c r="QQE775" s="298"/>
      <c r="QQF775" s="298"/>
      <c r="QQG775" s="298"/>
      <c r="QQH775" s="298"/>
      <c r="QQI775" s="298"/>
      <c r="QQJ775" s="298"/>
      <c r="QQK775" s="298"/>
      <c r="QQL775" s="298"/>
      <c r="QQM775" s="298"/>
      <c r="QQN775" s="298"/>
      <c r="QQO775" s="298"/>
      <c r="QQP775" s="298"/>
      <c r="QQQ775" s="298"/>
      <c r="QQR775" s="298"/>
      <c r="QQS775" s="298"/>
      <c r="QQT775" s="298"/>
      <c r="QQU775" s="298"/>
      <c r="QQV775" s="298"/>
      <c r="QQW775" s="298"/>
      <c r="QQX775" s="298"/>
      <c r="QQY775" s="298"/>
      <c r="QQZ775" s="298"/>
      <c r="QRA775" s="298"/>
      <c r="QRB775" s="298"/>
      <c r="QRC775" s="298"/>
      <c r="QRD775" s="298"/>
      <c r="QRE775" s="298"/>
      <c r="QRF775" s="298"/>
      <c r="QRG775" s="298"/>
      <c r="QRH775" s="298"/>
      <c r="QRI775" s="298"/>
      <c r="QRJ775" s="298"/>
      <c r="QRK775" s="298"/>
      <c r="QRL775" s="298"/>
      <c r="QRM775" s="298"/>
      <c r="QRN775" s="298"/>
      <c r="QRO775" s="298"/>
      <c r="QRP775" s="298"/>
      <c r="QRQ775" s="298"/>
      <c r="QRR775" s="298"/>
      <c r="QRS775" s="298"/>
      <c r="QRT775" s="298"/>
      <c r="QRU775" s="298"/>
      <c r="QRV775" s="298"/>
      <c r="QRW775" s="298"/>
      <c r="QRX775" s="298"/>
      <c r="QRY775" s="298"/>
      <c r="QRZ775" s="298"/>
      <c r="QSA775" s="298"/>
      <c r="QSB775" s="298"/>
      <c r="QSC775" s="298"/>
      <c r="QSD775" s="298"/>
      <c r="QSE775" s="298"/>
      <c r="QSF775" s="298"/>
      <c r="QSG775" s="298"/>
      <c r="QSH775" s="298"/>
      <c r="QSI775" s="298"/>
      <c r="QSJ775" s="298"/>
      <c r="QSK775" s="298"/>
      <c r="QSL775" s="298"/>
      <c r="QSM775" s="298"/>
      <c r="QSN775" s="298"/>
      <c r="QSO775" s="298"/>
      <c r="QSP775" s="298"/>
      <c r="QSQ775" s="298"/>
      <c r="QSR775" s="298"/>
      <c r="QSS775" s="298"/>
      <c r="QST775" s="298"/>
      <c r="QSU775" s="298"/>
      <c r="QSV775" s="298"/>
      <c r="QSW775" s="298"/>
      <c r="QSX775" s="298"/>
      <c r="QSY775" s="298"/>
      <c r="QSZ775" s="298"/>
      <c r="QTA775" s="298"/>
      <c r="QTB775" s="298"/>
      <c r="QTC775" s="298"/>
      <c r="QTD775" s="298"/>
      <c r="QTE775" s="298"/>
      <c r="QTF775" s="298"/>
      <c r="QTG775" s="298"/>
      <c r="QTH775" s="298"/>
      <c r="QTI775" s="298"/>
      <c r="QTJ775" s="298"/>
      <c r="QTK775" s="298"/>
      <c r="QTL775" s="298"/>
      <c r="QTM775" s="298"/>
      <c r="QTN775" s="298"/>
      <c r="QTO775" s="298"/>
      <c r="QTP775" s="298"/>
      <c r="QTQ775" s="298"/>
      <c r="QTR775" s="298"/>
      <c r="QTS775" s="298"/>
      <c r="QTT775" s="298"/>
      <c r="QTU775" s="298"/>
      <c r="QTV775" s="298"/>
      <c r="QTW775" s="298"/>
      <c r="QTX775" s="298"/>
      <c r="QTY775" s="298"/>
      <c r="QTZ775" s="298"/>
      <c r="QUA775" s="298"/>
      <c r="QUB775" s="298"/>
      <c r="QUC775" s="298"/>
      <c r="QUD775" s="298"/>
      <c r="QUE775" s="298"/>
      <c r="QUF775" s="298"/>
      <c r="QUG775" s="298"/>
      <c r="QUH775" s="298"/>
      <c r="QUI775" s="298"/>
      <c r="QUJ775" s="298"/>
      <c r="QUK775" s="298"/>
      <c r="QUL775" s="298"/>
      <c r="QUM775" s="298"/>
      <c r="QUN775" s="298"/>
      <c r="QUO775" s="298"/>
      <c r="QUP775" s="298"/>
      <c r="QUQ775" s="298"/>
      <c r="QUR775" s="298"/>
      <c r="QUS775" s="298"/>
      <c r="QUT775" s="298"/>
      <c r="QUU775" s="298"/>
      <c r="QUV775" s="298"/>
      <c r="QUW775" s="298"/>
      <c r="QUX775" s="298"/>
      <c r="QUY775" s="298"/>
      <c r="QUZ775" s="298"/>
      <c r="QVA775" s="298"/>
      <c r="QVB775" s="298"/>
      <c r="QVC775" s="298"/>
      <c r="QVD775" s="298"/>
      <c r="QVE775" s="298"/>
      <c r="QVF775" s="298"/>
      <c r="QVG775" s="298"/>
      <c r="QVH775" s="298"/>
      <c r="QVI775" s="298"/>
      <c r="QVJ775" s="298"/>
      <c r="QVK775" s="298"/>
      <c r="QVL775" s="298"/>
      <c r="QVM775" s="298"/>
      <c r="QVN775" s="298"/>
      <c r="QVO775" s="298"/>
      <c r="QVP775" s="298"/>
      <c r="QVQ775" s="298"/>
      <c r="QVR775" s="298"/>
      <c r="QVS775" s="298"/>
      <c r="QVT775" s="298"/>
      <c r="QVU775" s="298"/>
      <c r="QVV775" s="298"/>
      <c r="QVW775" s="298"/>
      <c r="QVX775" s="298"/>
      <c r="QVY775" s="298"/>
      <c r="QVZ775" s="298"/>
      <c r="QWA775" s="298"/>
      <c r="QWB775" s="298"/>
      <c r="QWC775" s="298"/>
      <c r="QWD775" s="298"/>
      <c r="QWE775" s="298"/>
      <c r="QWF775" s="298"/>
      <c r="QWG775" s="298"/>
      <c r="QWH775" s="298"/>
      <c r="QWI775" s="298"/>
      <c r="QWJ775" s="298"/>
      <c r="QWK775" s="298"/>
      <c r="QWL775" s="298"/>
      <c r="QWM775" s="298"/>
      <c r="QWN775" s="298"/>
      <c r="QWO775" s="298"/>
      <c r="QWP775" s="298"/>
      <c r="QWQ775" s="298"/>
      <c r="QWR775" s="298"/>
      <c r="QWS775" s="298"/>
      <c r="QWT775" s="298"/>
      <c r="QWU775" s="298"/>
      <c r="QWV775" s="298"/>
      <c r="QWW775" s="298"/>
      <c r="QWX775" s="298"/>
      <c r="QWY775" s="298"/>
      <c r="QWZ775" s="298"/>
      <c r="QXA775" s="298"/>
      <c r="QXB775" s="298"/>
      <c r="QXC775" s="298"/>
      <c r="QXD775" s="298"/>
      <c r="QXE775" s="298"/>
      <c r="QXF775" s="298"/>
      <c r="QXG775" s="298"/>
      <c r="QXH775" s="298"/>
      <c r="QXI775" s="298"/>
      <c r="QXJ775" s="298"/>
      <c r="QXK775" s="298"/>
      <c r="QXL775" s="298"/>
      <c r="QXM775" s="298"/>
      <c r="QXN775" s="298"/>
      <c r="QXO775" s="298"/>
      <c r="QXP775" s="298"/>
      <c r="QXQ775" s="298"/>
      <c r="QXR775" s="298"/>
      <c r="QXS775" s="298"/>
      <c r="QXT775" s="298"/>
      <c r="QXU775" s="298"/>
      <c r="QXV775" s="298"/>
      <c r="QXW775" s="298"/>
      <c r="QXX775" s="298"/>
      <c r="QXY775" s="298"/>
      <c r="QXZ775" s="298"/>
      <c r="QYA775" s="298"/>
      <c r="QYB775" s="298"/>
      <c r="QYC775" s="298"/>
      <c r="QYD775" s="298"/>
      <c r="QYE775" s="298"/>
      <c r="QYF775" s="298"/>
      <c r="QYG775" s="298"/>
      <c r="QYH775" s="298"/>
      <c r="QYI775" s="298"/>
      <c r="QYJ775" s="298"/>
      <c r="QYK775" s="298"/>
      <c r="QYL775" s="298"/>
      <c r="QYM775" s="298"/>
      <c r="QYN775" s="298"/>
      <c r="QYO775" s="298"/>
      <c r="QYP775" s="298"/>
      <c r="QYQ775" s="298"/>
      <c r="QYR775" s="298"/>
      <c r="QYS775" s="298"/>
      <c r="QYT775" s="298"/>
      <c r="QYU775" s="298"/>
      <c r="QYV775" s="298"/>
      <c r="QYW775" s="298"/>
      <c r="QYX775" s="298"/>
      <c r="QYY775" s="298"/>
      <c r="QYZ775" s="298"/>
      <c r="QZA775" s="298"/>
      <c r="QZB775" s="298"/>
      <c r="QZC775" s="298"/>
      <c r="QZD775" s="298"/>
      <c r="QZE775" s="298"/>
      <c r="QZF775" s="298"/>
      <c r="QZG775" s="298"/>
      <c r="QZH775" s="298"/>
      <c r="QZI775" s="298"/>
      <c r="QZJ775" s="298"/>
      <c r="QZK775" s="298"/>
      <c r="QZL775" s="298"/>
      <c r="QZM775" s="298"/>
      <c r="QZN775" s="298"/>
      <c r="QZO775" s="298"/>
      <c r="QZP775" s="298"/>
      <c r="QZQ775" s="298"/>
      <c r="QZR775" s="298"/>
      <c r="QZS775" s="298"/>
      <c r="QZT775" s="298"/>
      <c r="QZU775" s="298"/>
      <c r="QZV775" s="298"/>
      <c r="QZW775" s="298"/>
      <c r="QZX775" s="298"/>
      <c r="QZY775" s="298"/>
      <c r="QZZ775" s="298"/>
      <c r="RAA775" s="298"/>
      <c r="RAB775" s="298"/>
      <c r="RAC775" s="298"/>
      <c r="RAD775" s="298"/>
      <c r="RAE775" s="298"/>
      <c r="RAF775" s="298"/>
      <c r="RAG775" s="298"/>
      <c r="RAH775" s="298"/>
      <c r="RAI775" s="298"/>
      <c r="RAJ775" s="298"/>
      <c r="RAK775" s="298"/>
      <c r="RAL775" s="298"/>
      <c r="RAM775" s="298"/>
      <c r="RAN775" s="298"/>
      <c r="RAO775" s="298"/>
      <c r="RAP775" s="298"/>
      <c r="RAQ775" s="298"/>
      <c r="RAR775" s="298"/>
      <c r="RAS775" s="298"/>
      <c r="RAT775" s="298"/>
      <c r="RAU775" s="298"/>
      <c r="RAV775" s="298"/>
      <c r="RAW775" s="298"/>
      <c r="RAX775" s="298"/>
      <c r="RAY775" s="298"/>
      <c r="RAZ775" s="298"/>
      <c r="RBA775" s="298"/>
      <c r="RBB775" s="298"/>
      <c r="RBC775" s="298"/>
      <c r="RBD775" s="298"/>
      <c r="RBE775" s="298"/>
      <c r="RBF775" s="298"/>
      <c r="RBG775" s="298"/>
      <c r="RBH775" s="298"/>
      <c r="RBI775" s="298"/>
      <c r="RBJ775" s="298"/>
      <c r="RBK775" s="298"/>
      <c r="RBL775" s="298"/>
      <c r="RBM775" s="298"/>
      <c r="RBN775" s="298"/>
      <c r="RBO775" s="298"/>
      <c r="RBP775" s="298"/>
      <c r="RBQ775" s="298"/>
      <c r="RBR775" s="298"/>
      <c r="RBS775" s="298"/>
      <c r="RBT775" s="298"/>
      <c r="RBU775" s="298"/>
      <c r="RBV775" s="298"/>
      <c r="RBW775" s="298"/>
      <c r="RBX775" s="298"/>
      <c r="RBY775" s="298"/>
      <c r="RBZ775" s="298"/>
      <c r="RCA775" s="298"/>
      <c r="RCB775" s="298"/>
      <c r="RCC775" s="298"/>
      <c r="RCD775" s="298"/>
      <c r="RCE775" s="298"/>
      <c r="RCF775" s="298"/>
      <c r="RCG775" s="298"/>
      <c r="RCH775" s="298"/>
      <c r="RCI775" s="298"/>
      <c r="RCJ775" s="298"/>
      <c r="RCK775" s="298"/>
      <c r="RCL775" s="298"/>
      <c r="RCM775" s="298"/>
      <c r="RCN775" s="298"/>
      <c r="RCO775" s="298"/>
      <c r="RCP775" s="298"/>
      <c r="RCQ775" s="298"/>
      <c r="RCR775" s="298"/>
      <c r="RCS775" s="298"/>
      <c r="RCT775" s="298"/>
      <c r="RCU775" s="298"/>
      <c r="RCV775" s="298"/>
      <c r="RCW775" s="298"/>
      <c r="RCX775" s="298"/>
      <c r="RCY775" s="298"/>
      <c r="RCZ775" s="298"/>
      <c r="RDA775" s="298"/>
      <c r="RDB775" s="298"/>
      <c r="RDC775" s="298"/>
      <c r="RDD775" s="298"/>
      <c r="RDE775" s="298"/>
      <c r="RDF775" s="298"/>
      <c r="RDG775" s="298"/>
      <c r="RDH775" s="298"/>
      <c r="RDI775" s="298"/>
      <c r="RDJ775" s="298"/>
      <c r="RDK775" s="298"/>
      <c r="RDL775" s="298"/>
      <c r="RDM775" s="298"/>
      <c r="RDN775" s="298"/>
      <c r="RDO775" s="298"/>
      <c r="RDP775" s="298"/>
      <c r="RDQ775" s="298"/>
      <c r="RDR775" s="298"/>
      <c r="RDS775" s="298"/>
      <c r="RDT775" s="298"/>
      <c r="RDU775" s="298"/>
      <c r="RDV775" s="298"/>
      <c r="RDW775" s="298"/>
      <c r="RDX775" s="298"/>
      <c r="RDY775" s="298"/>
      <c r="RDZ775" s="298"/>
      <c r="REA775" s="298"/>
      <c r="REB775" s="298"/>
      <c r="REC775" s="298"/>
      <c r="RED775" s="298"/>
      <c r="REE775" s="298"/>
      <c r="REF775" s="298"/>
      <c r="REG775" s="298"/>
      <c r="REH775" s="298"/>
      <c r="REI775" s="298"/>
      <c r="REJ775" s="298"/>
      <c r="REK775" s="298"/>
      <c r="REL775" s="298"/>
      <c r="REM775" s="298"/>
      <c r="REN775" s="298"/>
      <c r="REO775" s="298"/>
      <c r="REP775" s="298"/>
      <c r="REQ775" s="298"/>
      <c r="RER775" s="298"/>
      <c r="RES775" s="298"/>
      <c r="RET775" s="298"/>
      <c r="REU775" s="298"/>
      <c r="REV775" s="298"/>
      <c r="REW775" s="298"/>
      <c r="REX775" s="298"/>
      <c r="REY775" s="298"/>
      <c r="REZ775" s="298"/>
      <c r="RFA775" s="298"/>
      <c r="RFB775" s="298"/>
      <c r="RFC775" s="298"/>
      <c r="RFD775" s="298"/>
      <c r="RFE775" s="298"/>
      <c r="RFF775" s="298"/>
      <c r="RFG775" s="298"/>
      <c r="RFH775" s="298"/>
      <c r="RFI775" s="298"/>
      <c r="RFJ775" s="298"/>
      <c r="RFK775" s="298"/>
      <c r="RFL775" s="298"/>
      <c r="RFM775" s="298"/>
      <c r="RFN775" s="298"/>
      <c r="RFO775" s="298"/>
      <c r="RFP775" s="298"/>
      <c r="RFQ775" s="298"/>
      <c r="RFR775" s="298"/>
      <c r="RFS775" s="298"/>
      <c r="RFT775" s="298"/>
      <c r="RFU775" s="298"/>
      <c r="RFV775" s="298"/>
      <c r="RFW775" s="298"/>
      <c r="RFX775" s="298"/>
      <c r="RFY775" s="298"/>
      <c r="RFZ775" s="298"/>
      <c r="RGA775" s="298"/>
      <c r="RGB775" s="298"/>
      <c r="RGC775" s="298"/>
      <c r="RGD775" s="298"/>
      <c r="RGE775" s="298"/>
      <c r="RGF775" s="298"/>
      <c r="RGG775" s="298"/>
      <c r="RGH775" s="298"/>
      <c r="RGI775" s="298"/>
      <c r="RGJ775" s="298"/>
      <c r="RGK775" s="298"/>
      <c r="RGL775" s="298"/>
      <c r="RGM775" s="298"/>
      <c r="RGN775" s="298"/>
      <c r="RGO775" s="298"/>
      <c r="RGP775" s="298"/>
      <c r="RGQ775" s="298"/>
      <c r="RGR775" s="298"/>
      <c r="RGS775" s="298"/>
      <c r="RGT775" s="298"/>
      <c r="RGU775" s="298"/>
      <c r="RGV775" s="298"/>
      <c r="RGW775" s="298"/>
      <c r="RGX775" s="298"/>
      <c r="RGY775" s="298"/>
      <c r="RGZ775" s="298"/>
      <c r="RHA775" s="298"/>
      <c r="RHB775" s="298"/>
      <c r="RHC775" s="298"/>
      <c r="RHD775" s="298"/>
      <c r="RHE775" s="298"/>
      <c r="RHF775" s="298"/>
      <c r="RHG775" s="298"/>
      <c r="RHH775" s="298"/>
      <c r="RHI775" s="298"/>
      <c r="RHJ775" s="298"/>
      <c r="RHK775" s="298"/>
      <c r="RHL775" s="298"/>
      <c r="RHM775" s="298"/>
      <c r="RHN775" s="298"/>
      <c r="RHO775" s="298"/>
      <c r="RHP775" s="298"/>
      <c r="RHQ775" s="298"/>
      <c r="RHR775" s="298"/>
      <c r="RHS775" s="298"/>
      <c r="RHT775" s="298"/>
      <c r="RHU775" s="298"/>
      <c r="RHV775" s="298"/>
      <c r="RHW775" s="298"/>
      <c r="RHX775" s="298"/>
      <c r="RHY775" s="298"/>
      <c r="RHZ775" s="298"/>
      <c r="RIA775" s="298"/>
      <c r="RIB775" s="298"/>
      <c r="RIC775" s="298"/>
      <c r="RID775" s="298"/>
      <c r="RIE775" s="298"/>
      <c r="RIF775" s="298"/>
      <c r="RIG775" s="298"/>
      <c r="RIH775" s="298"/>
      <c r="RII775" s="298"/>
      <c r="RIJ775" s="298"/>
      <c r="RIK775" s="298"/>
      <c r="RIL775" s="298"/>
      <c r="RIM775" s="298"/>
      <c r="RIN775" s="298"/>
      <c r="RIO775" s="298"/>
      <c r="RIP775" s="298"/>
      <c r="RIQ775" s="298"/>
      <c r="RIR775" s="298"/>
      <c r="RIS775" s="298"/>
      <c r="RIT775" s="298"/>
      <c r="RIU775" s="298"/>
      <c r="RIV775" s="298"/>
      <c r="RIW775" s="298"/>
      <c r="RIX775" s="298"/>
      <c r="RIY775" s="298"/>
      <c r="RIZ775" s="298"/>
      <c r="RJA775" s="298"/>
      <c r="RJB775" s="298"/>
      <c r="RJC775" s="298"/>
      <c r="RJD775" s="298"/>
      <c r="RJE775" s="298"/>
      <c r="RJF775" s="298"/>
      <c r="RJG775" s="298"/>
      <c r="RJH775" s="298"/>
      <c r="RJI775" s="298"/>
      <c r="RJJ775" s="298"/>
      <c r="RJK775" s="298"/>
      <c r="RJL775" s="298"/>
      <c r="RJM775" s="298"/>
      <c r="RJN775" s="298"/>
      <c r="RJO775" s="298"/>
      <c r="RJP775" s="298"/>
      <c r="RJQ775" s="298"/>
      <c r="RJR775" s="298"/>
      <c r="RJS775" s="298"/>
      <c r="RJT775" s="298"/>
      <c r="RJU775" s="298"/>
      <c r="RJV775" s="298"/>
      <c r="RJW775" s="298"/>
      <c r="RJX775" s="298"/>
      <c r="RJY775" s="298"/>
      <c r="RJZ775" s="298"/>
      <c r="RKA775" s="298"/>
      <c r="RKB775" s="298"/>
      <c r="RKC775" s="298"/>
      <c r="RKD775" s="298"/>
      <c r="RKE775" s="298"/>
      <c r="RKF775" s="298"/>
      <c r="RKG775" s="298"/>
      <c r="RKH775" s="298"/>
      <c r="RKI775" s="298"/>
      <c r="RKJ775" s="298"/>
      <c r="RKK775" s="298"/>
      <c r="RKL775" s="298"/>
      <c r="RKM775" s="298"/>
      <c r="RKN775" s="298"/>
      <c r="RKO775" s="298"/>
      <c r="RKP775" s="298"/>
      <c r="RKQ775" s="298"/>
      <c r="RKR775" s="298"/>
      <c r="RKS775" s="298"/>
      <c r="RKT775" s="298"/>
      <c r="RKU775" s="298"/>
      <c r="RKV775" s="298"/>
      <c r="RKW775" s="298"/>
      <c r="RKX775" s="298"/>
      <c r="RKY775" s="298"/>
      <c r="RKZ775" s="298"/>
      <c r="RLA775" s="298"/>
      <c r="RLB775" s="298"/>
      <c r="RLC775" s="298"/>
      <c r="RLD775" s="298"/>
      <c r="RLE775" s="298"/>
      <c r="RLF775" s="298"/>
      <c r="RLG775" s="298"/>
      <c r="RLH775" s="298"/>
      <c r="RLI775" s="298"/>
      <c r="RLJ775" s="298"/>
      <c r="RLK775" s="298"/>
      <c r="RLL775" s="298"/>
      <c r="RLM775" s="298"/>
      <c r="RLN775" s="298"/>
      <c r="RLO775" s="298"/>
      <c r="RLP775" s="298"/>
      <c r="RLQ775" s="298"/>
      <c r="RLR775" s="298"/>
      <c r="RLS775" s="298"/>
      <c r="RLT775" s="298"/>
      <c r="RLU775" s="298"/>
      <c r="RLV775" s="298"/>
      <c r="RLW775" s="298"/>
      <c r="RLX775" s="298"/>
      <c r="RLY775" s="298"/>
      <c r="RLZ775" s="298"/>
      <c r="RMA775" s="298"/>
      <c r="RMB775" s="298"/>
      <c r="RMC775" s="298"/>
      <c r="RMD775" s="298"/>
      <c r="RME775" s="298"/>
      <c r="RMF775" s="298"/>
      <c r="RMG775" s="298"/>
      <c r="RMH775" s="298"/>
      <c r="RMI775" s="298"/>
      <c r="RMJ775" s="298"/>
      <c r="RMK775" s="298"/>
      <c r="RML775" s="298"/>
      <c r="RMM775" s="298"/>
      <c r="RMN775" s="298"/>
      <c r="RMO775" s="298"/>
      <c r="RMP775" s="298"/>
      <c r="RMQ775" s="298"/>
      <c r="RMR775" s="298"/>
      <c r="RMS775" s="298"/>
      <c r="RMT775" s="298"/>
      <c r="RMU775" s="298"/>
      <c r="RMV775" s="298"/>
      <c r="RMW775" s="298"/>
      <c r="RMX775" s="298"/>
      <c r="RMY775" s="298"/>
      <c r="RMZ775" s="298"/>
      <c r="RNA775" s="298"/>
      <c r="RNB775" s="298"/>
      <c r="RNC775" s="298"/>
      <c r="RND775" s="298"/>
      <c r="RNE775" s="298"/>
      <c r="RNF775" s="298"/>
      <c r="RNG775" s="298"/>
      <c r="RNH775" s="298"/>
      <c r="RNI775" s="298"/>
      <c r="RNJ775" s="298"/>
      <c r="RNK775" s="298"/>
      <c r="RNL775" s="298"/>
      <c r="RNM775" s="298"/>
      <c r="RNN775" s="298"/>
      <c r="RNO775" s="298"/>
      <c r="RNP775" s="298"/>
      <c r="RNQ775" s="298"/>
      <c r="RNR775" s="298"/>
      <c r="RNS775" s="298"/>
      <c r="RNT775" s="298"/>
      <c r="RNU775" s="298"/>
      <c r="RNV775" s="298"/>
      <c r="RNW775" s="298"/>
      <c r="RNX775" s="298"/>
      <c r="RNY775" s="298"/>
      <c r="RNZ775" s="298"/>
      <c r="ROA775" s="298"/>
      <c r="ROB775" s="298"/>
      <c r="ROC775" s="298"/>
      <c r="ROD775" s="298"/>
      <c r="ROE775" s="298"/>
      <c r="ROF775" s="298"/>
      <c r="ROG775" s="298"/>
      <c r="ROH775" s="298"/>
      <c r="ROI775" s="298"/>
      <c r="ROJ775" s="298"/>
      <c r="ROK775" s="298"/>
      <c r="ROL775" s="298"/>
      <c r="ROM775" s="298"/>
      <c r="RON775" s="298"/>
      <c r="ROO775" s="298"/>
      <c r="ROP775" s="298"/>
      <c r="ROQ775" s="298"/>
      <c r="ROR775" s="298"/>
      <c r="ROS775" s="298"/>
      <c r="ROT775" s="298"/>
      <c r="ROU775" s="298"/>
      <c r="ROV775" s="298"/>
      <c r="ROW775" s="298"/>
      <c r="ROX775" s="298"/>
      <c r="ROY775" s="298"/>
      <c r="ROZ775" s="298"/>
      <c r="RPA775" s="298"/>
      <c r="RPB775" s="298"/>
      <c r="RPC775" s="298"/>
      <c r="RPD775" s="298"/>
      <c r="RPE775" s="298"/>
      <c r="RPF775" s="298"/>
      <c r="RPG775" s="298"/>
      <c r="RPH775" s="298"/>
      <c r="RPI775" s="298"/>
      <c r="RPJ775" s="298"/>
      <c r="RPK775" s="298"/>
      <c r="RPL775" s="298"/>
      <c r="RPM775" s="298"/>
      <c r="RPN775" s="298"/>
      <c r="RPO775" s="298"/>
      <c r="RPP775" s="298"/>
      <c r="RPQ775" s="298"/>
      <c r="RPR775" s="298"/>
      <c r="RPS775" s="298"/>
      <c r="RPT775" s="298"/>
      <c r="RPU775" s="298"/>
      <c r="RPV775" s="298"/>
      <c r="RPW775" s="298"/>
      <c r="RPX775" s="298"/>
      <c r="RPY775" s="298"/>
      <c r="RPZ775" s="298"/>
      <c r="RQA775" s="298"/>
      <c r="RQB775" s="298"/>
      <c r="RQC775" s="298"/>
      <c r="RQD775" s="298"/>
      <c r="RQE775" s="298"/>
      <c r="RQF775" s="298"/>
      <c r="RQG775" s="298"/>
      <c r="RQH775" s="298"/>
      <c r="RQI775" s="298"/>
      <c r="RQJ775" s="298"/>
      <c r="RQK775" s="298"/>
      <c r="RQL775" s="298"/>
      <c r="RQM775" s="298"/>
      <c r="RQN775" s="298"/>
      <c r="RQO775" s="298"/>
      <c r="RQP775" s="298"/>
      <c r="RQQ775" s="298"/>
      <c r="RQR775" s="298"/>
      <c r="RQS775" s="298"/>
      <c r="RQT775" s="298"/>
      <c r="RQU775" s="298"/>
      <c r="RQV775" s="298"/>
      <c r="RQW775" s="298"/>
      <c r="RQX775" s="298"/>
      <c r="RQY775" s="298"/>
      <c r="RQZ775" s="298"/>
      <c r="RRA775" s="298"/>
      <c r="RRB775" s="298"/>
      <c r="RRC775" s="298"/>
      <c r="RRD775" s="298"/>
      <c r="RRE775" s="298"/>
      <c r="RRF775" s="298"/>
      <c r="RRG775" s="298"/>
      <c r="RRH775" s="298"/>
      <c r="RRI775" s="298"/>
      <c r="RRJ775" s="298"/>
      <c r="RRK775" s="298"/>
      <c r="RRL775" s="298"/>
      <c r="RRM775" s="298"/>
      <c r="RRN775" s="298"/>
      <c r="RRO775" s="298"/>
      <c r="RRP775" s="298"/>
      <c r="RRQ775" s="298"/>
      <c r="RRR775" s="298"/>
      <c r="RRS775" s="298"/>
      <c r="RRT775" s="298"/>
      <c r="RRU775" s="298"/>
      <c r="RRV775" s="298"/>
      <c r="RRW775" s="298"/>
      <c r="RRX775" s="298"/>
      <c r="RRY775" s="298"/>
      <c r="RRZ775" s="298"/>
      <c r="RSA775" s="298"/>
      <c r="RSB775" s="298"/>
      <c r="RSC775" s="298"/>
      <c r="RSD775" s="298"/>
      <c r="RSE775" s="298"/>
      <c r="RSF775" s="298"/>
      <c r="RSG775" s="298"/>
      <c r="RSH775" s="298"/>
      <c r="RSI775" s="298"/>
      <c r="RSJ775" s="298"/>
      <c r="RSK775" s="298"/>
      <c r="RSL775" s="298"/>
      <c r="RSM775" s="298"/>
      <c r="RSN775" s="298"/>
      <c r="RSO775" s="298"/>
      <c r="RSP775" s="298"/>
      <c r="RSQ775" s="298"/>
      <c r="RSR775" s="298"/>
      <c r="RSS775" s="298"/>
      <c r="RST775" s="298"/>
      <c r="RSU775" s="298"/>
      <c r="RSV775" s="298"/>
      <c r="RSW775" s="298"/>
      <c r="RSX775" s="298"/>
      <c r="RSY775" s="298"/>
      <c r="RSZ775" s="298"/>
      <c r="RTA775" s="298"/>
      <c r="RTB775" s="298"/>
      <c r="RTC775" s="298"/>
      <c r="RTD775" s="298"/>
      <c r="RTE775" s="298"/>
      <c r="RTF775" s="298"/>
      <c r="RTG775" s="298"/>
      <c r="RTH775" s="298"/>
      <c r="RTI775" s="298"/>
      <c r="RTJ775" s="298"/>
      <c r="RTK775" s="298"/>
      <c r="RTL775" s="298"/>
      <c r="RTM775" s="298"/>
      <c r="RTN775" s="298"/>
      <c r="RTO775" s="298"/>
      <c r="RTP775" s="298"/>
      <c r="RTQ775" s="298"/>
      <c r="RTR775" s="298"/>
      <c r="RTS775" s="298"/>
      <c r="RTT775" s="298"/>
      <c r="RTU775" s="298"/>
      <c r="RTV775" s="298"/>
      <c r="RTW775" s="298"/>
      <c r="RTX775" s="298"/>
      <c r="RTY775" s="298"/>
      <c r="RTZ775" s="298"/>
      <c r="RUA775" s="298"/>
      <c r="RUB775" s="298"/>
      <c r="RUC775" s="298"/>
      <c r="RUD775" s="298"/>
      <c r="RUE775" s="298"/>
      <c r="RUF775" s="298"/>
      <c r="RUG775" s="298"/>
      <c r="RUH775" s="298"/>
      <c r="RUI775" s="298"/>
      <c r="RUJ775" s="298"/>
      <c r="RUK775" s="298"/>
      <c r="RUL775" s="298"/>
      <c r="RUM775" s="298"/>
      <c r="RUN775" s="298"/>
      <c r="RUO775" s="298"/>
      <c r="RUP775" s="298"/>
      <c r="RUQ775" s="298"/>
      <c r="RUR775" s="298"/>
      <c r="RUS775" s="298"/>
      <c r="RUT775" s="298"/>
      <c r="RUU775" s="298"/>
      <c r="RUV775" s="298"/>
      <c r="RUW775" s="298"/>
      <c r="RUX775" s="298"/>
      <c r="RUY775" s="298"/>
      <c r="RUZ775" s="298"/>
      <c r="RVA775" s="298"/>
      <c r="RVB775" s="298"/>
      <c r="RVC775" s="298"/>
      <c r="RVD775" s="298"/>
      <c r="RVE775" s="298"/>
      <c r="RVF775" s="298"/>
      <c r="RVG775" s="298"/>
      <c r="RVH775" s="298"/>
      <c r="RVI775" s="298"/>
      <c r="RVJ775" s="298"/>
      <c r="RVK775" s="298"/>
      <c r="RVL775" s="298"/>
      <c r="RVM775" s="298"/>
      <c r="RVN775" s="298"/>
      <c r="RVO775" s="298"/>
      <c r="RVP775" s="298"/>
      <c r="RVQ775" s="298"/>
      <c r="RVR775" s="298"/>
      <c r="RVS775" s="298"/>
      <c r="RVT775" s="298"/>
      <c r="RVU775" s="298"/>
      <c r="RVV775" s="298"/>
      <c r="RVW775" s="298"/>
      <c r="RVX775" s="298"/>
      <c r="RVY775" s="298"/>
      <c r="RVZ775" s="298"/>
      <c r="RWA775" s="298"/>
      <c r="RWB775" s="298"/>
      <c r="RWC775" s="298"/>
      <c r="RWD775" s="298"/>
      <c r="RWE775" s="298"/>
      <c r="RWF775" s="298"/>
      <c r="RWG775" s="298"/>
      <c r="RWH775" s="298"/>
      <c r="RWI775" s="298"/>
      <c r="RWJ775" s="298"/>
      <c r="RWK775" s="298"/>
      <c r="RWL775" s="298"/>
      <c r="RWM775" s="298"/>
      <c r="RWN775" s="298"/>
      <c r="RWO775" s="298"/>
      <c r="RWP775" s="298"/>
      <c r="RWQ775" s="298"/>
      <c r="RWR775" s="298"/>
      <c r="RWS775" s="298"/>
      <c r="RWT775" s="298"/>
      <c r="RWU775" s="298"/>
      <c r="RWV775" s="298"/>
      <c r="RWW775" s="298"/>
      <c r="RWX775" s="298"/>
      <c r="RWY775" s="298"/>
      <c r="RWZ775" s="298"/>
      <c r="RXA775" s="298"/>
      <c r="RXB775" s="298"/>
      <c r="RXC775" s="298"/>
      <c r="RXD775" s="298"/>
      <c r="RXE775" s="298"/>
      <c r="RXF775" s="298"/>
      <c r="RXG775" s="298"/>
      <c r="RXH775" s="298"/>
      <c r="RXI775" s="298"/>
      <c r="RXJ775" s="298"/>
      <c r="RXK775" s="298"/>
      <c r="RXL775" s="298"/>
      <c r="RXM775" s="298"/>
      <c r="RXN775" s="298"/>
      <c r="RXO775" s="298"/>
      <c r="RXP775" s="298"/>
      <c r="RXQ775" s="298"/>
      <c r="RXR775" s="298"/>
      <c r="RXS775" s="298"/>
      <c r="RXT775" s="298"/>
      <c r="RXU775" s="298"/>
      <c r="RXV775" s="298"/>
      <c r="RXW775" s="298"/>
      <c r="RXX775" s="298"/>
      <c r="RXY775" s="298"/>
      <c r="RXZ775" s="298"/>
      <c r="RYA775" s="298"/>
      <c r="RYB775" s="298"/>
      <c r="RYC775" s="298"/>
      <c r="RYD775" s="298"/>
      <c r="RYE775" s="298"/>
      <c r="RYF775" s="298"/>
      <c r="RYG775" s="298"/>
      <c r="RYH775" s="298"/>
      <c r="RYI775" s="298"/>
      <c r="RYJ775" s="298"/>
      <c r="RYK775" s="298"/>
      <c r="RYL775" s="298"/>
      <c r="RYM775" s="298"/>
      <c r="RYN775" s="298"/>
      <c r="RYO775" s="298"/>
      <c r="RYP775" s="298"/>
      <c r="RYQ775" s="298"/>
      <c r="RYR775" s="298"/>
      <c r="RYS775" s="298"/>
      <c r="RYT775" s="298"/>
      <c r="RYU775" s="298"/>
      <c r="RYV775" s="298"/>
      <c r="RYW775" s="298"/>
      <c r="RYX775" s="298"/>
      <c r="RYY775" s="298"/>
      <c r="RYZ775" s="298"/>
      <c r="RZA775" s="298"/>
      <c r="RZB775" s="298"/>
      <c r="RZC775" s="298"/>
      <c r="RZD775" s="298"/>
      <c r="RZE775" s="298"/>
      <c r="RZF775" s="298"/>
      <c r="RZG775" s="298"/>
      <c r="RZH775" s="298"/>
      <c r="RZI775" s="298"/>
      <c r="RZJ775" s="298"/>
      <c r="RZK775" s="298"/>
      <c r="RZL775" s="298"/>
      <c r="RZM775" s="298"/>
      <c r="RZN775" s="298"/>
      <c r="RZO775" s="298"/>
      <c r="RZP775" s="298"/>
      <c r="RZQ775" s="298"/>
      <c r="RZR775" s="298"/>
      <c r="RZS775" s="298"/>
      <c r="RZT775" s="298"/>
      <c r="RZU775" s="298"/>
      <c r="RZV775" s="298"/>
      <c r="RZW775" s="298"/>
      <c r="RZX775" s="298"/>
      <c r="RZY775" s="298"/>
      <c r="RZZ775" s="298"/>
      <c r="SAA775" s="298"/>
      <c r="SAB775" s="298"/>
      <c r="SAC775" s="298"/>
      <c r="SAD775" s="298"/>
      <c r="SAE775" s="298"/>
      <c r="SAF775" s="298"/>
      <c r="SAG775" s="298"/>
      <c r="SAH775" s="298"/>
      <c r="SAI775" s="298"/>
      <c r="SAJ775" s="298"/>
      <c r="SAK775" s="298"/>
      <c r="SAL775" s="298"/>
      <c r="SAM775" s="298"/>
      <c r="SAN775" s="298"/>
      <c r="SAO775" s="298"/>
      <c r="SAP775" s="298"/>
      <c r="SAQ775" s="298"/>
      <c r="SAR775" s="298"/>
      <c r="SAS775" s="298"/>
      <c r="SAT775" s="298"/>
      <c r="SAU775" s="298"/>
      <c r="SAV775" s="298"/>
      <c r="SAW775" s="298"/>
      <c r="SAX775" s="298"/>
      <c r="SAY775" s="298"/>
      <c r="SAZ775" s="298"/>
      <c r="SBA775" s="298"/>
      <c r="SBB775" s="298"/>
      <c r="SBC775" s="298"/>
      <c r="SBD775" s="298"/>
      <c r="SBE775" s="298"/>
      <c r="SBF775" s="298"/>
      <c r="SBG775" s="298"/>
      <c r="SBH775" s="298"/>
      <c r="SBI775" s="298"/>
      <c r="SBJ775" s="298"/>
      <c r="SBK775" s="298"/>
      <c r="SBL775" s="298"/>
      <c r="SBM775" s="298"/>
      <c r="SBN775" s="298"/>
      <c r="SBO775" s="298"/>
      <c r="SBP775" s="298"/>
      <c r="SBQ775" s="298"/>
      <c r="SBR775" s="298"/>
      <c r="SBS775" s="298"/>
      <c r="SBT775" s="298"/>
      <c r="SBU775" s="298"/>
      <c r="SBV775" s="298"/>
      <c r="SBW775" s="298"/>
      <c r="SBX775" s="298"/>
      <c r="SBY775" s="298"/>
      <c r="SBZ775" s="298"/>
      <c r="SCA775" s="298"/>
      <c r="SCB775" s="298"/>
      <c r="SCC775" s="298"/>
      <c r="SCD775" s="298"/>
      <c r="SCE775" s="298"/>
      <c r="SCF775" s="298"/>
      <c r="SCG775" s="298"/>
      <c r="SCH775" s="298"/>
      <c r="SCI775" s="298"/>
      <c r="SCJ775" s="298"/>
      <c r="SCK775" s="298"/>
      <c r="SCL775" s="298"/>
      <c r="SCM775" s="298"/>
      <c r="SCN775" s="298"/>
      <c r="SCO775" s="298"/>
      <c r="SCP775" s="298"/>
      <c r="SCQ775" s="298"/>
      <c r="SCR775" s="298"/>
      <c r="SCS775" s="298"/>
      <c r="SCT775" s="298"/>
      <c r="SCU775" s="298"/>
      <c r="SCV775" s="298"/>
      <c r="SCW775" s="298"/>
      <c r="SCX775" s="298"/>
      <c r="SCY775" s="298"/>
      <c r="SCZ775" s="298"/>
      <c r="SDA775" s="298"/>
      <c r="SDB775" s="298"/>
      <c r="SDC775" s="298"/>
      <c r="SDD775" s="298"/>
      <c r="SDE775" s="298"/>
      <c r="SDF775" s="298"/>
      <c r="SDG775" s="298"/>
      <c r="SDH775" s="298"/>
      <c r="SDI775" s="298"/>
      <c r="SDJ775" s="298"/>
      <c r="SDK775" s="298"/>
      <c r="SDL775" s="298"/>
      <c r="SDM775" s="298"/>
      <c r="SDN775" s="298"/>
      <c r="SDO775" s="298"/>
      <c r="SDP775" s="298"/>
      <c r="SDQ775" s="298"/>
      <c r="SDR775" s="298"/>
      <c r="SDS775" s="298"/>
      <c r="SDT775" s="298"/>
      <c r="SDU775" s="298"/>
      <c r="SDV775" s="298"/>
      <c r="SDW775" s="298"/>
      <c r="SDX775" s="298"/>
      <c r="SDY775" s="298"/>
      <c r="SDZ775" s="298"/>
      <c r="SEA775" s="298"/>
      <c r="SEB775" s="298"/>
      <c r="SEC775" s="298"/>
      <c r="SED775" s="298"/>
      <c r="SEE775" s="298"/>
      <c r="SEF775" s="298"/>
      <c r="SEG775" s="298"/>
      <c r="SEH775" s="298"/>
      <c r="SEI775" s="298"/>
      <c r="SEJ775" s="298"/>
      <c r="SEK775" s="298"/>
      <c r="SEL775" s="298"/>
      <c r="SEM775" s="298"/>
      <c r="SEN775" s="298"/>
      <c r="SEO775" s="298"/>
      <c r="SEP775" s="298"/>
      <c r="SEQ775" s="298"/>
      <c r="SER775" s="298"/>
      <c r="SES775" s="298"/>
      <c r="SET775" s="298"/>
      <c r="SEU775" s="298"/>
      <c r="SEV775" s="298"/>
      <c r="SEW775" s="298"/>
      <c r="SEX775" s="298"/>
      <c r="SEY775" s="298"/>
      <c r="SEZ775" s="298"/>
      <c r="SFA775" s="298"/>
      <c r="SFB775" s="298"/>
      <c r="SFC775" s="298"/>
      <c r="SFD775" s="298"/>
      <c r="SFE775" s="298"/>
      <c r="SFF775" s="298"/>
      <c r="SFG775" s="298"/>
      <c r="SFH775" s="298"/>
      <c r="SFI775" s="298"/>
      <c r="SFJ775" s="298"/>
      <c r="SFK775" s="298"/>
      <c r="SFL775" s="298"/>
      <c r="SFM775" s="298"/>
      <c r="SFN775" s="298"/>
      <c r="SFO775" s="298"/>
      <c r="SFP775" s="298"/>
      <c r="SFQ775" s="298"/>
      <c r="SFR775" s="298"/>
      <c r="SFS775" s="298"/>
      <c r="SFT775" s="298"/>
      <c r="SFU775" s="298"/>
      <c r="SFV775" s="298"/>
      <c r="SFW775" s="298"/>
      <c r="SFX775" s="298"/>
      <c r="SFY775" s="298"/>
      <c r="SFZ775" s="298"/>
      <c r="SGA775" s="298"/>
      <c r="SGB775" s="298"/>
      <c r="SGC775" s="298"/>
      <c r="SGD775" s="298"/>
      <c r="SGE775" s="298"/>
      <c r="SGF775" s="298"/>
      <c r="SGG775" s="298"/>
      <c r="SGH775" s="298"/>
      <c r="SGI775" s="298"/>
      <c r="SGJ775" s="298"/>
      <c r="SGK775" s="298"/>
      <c r="SGL775" s="298"/>
      <c r="SGM775" s="298"/>
      <c r="SGN775" s="298"/>
      <c r="SGO775" s="298"/>
      <c r="SGP775" s="298"/>
      <c r="SGQ775" s="298"/>
      <c r="SGR775" s="298"/>
      <c r="SGS775" s="298"/>
      <c r="SGT775" s="298"/>
      <c r="SGU775" s="298"/>
      <c r="SGV775" s="298"/>
      <c r="SGW775" s="298"/>
      <c r="SGX775" s="298"/>
      <c r="SGY775" s="298"/>
      <c r="SGZ775" s="298"/>
      <c r="SHA775" s="298"/>
      <c r="SHB775" s="298"/>
      <c r="SHC775" s="298"/>
      <c r="SHD775" s="298"/>
      <c r="SHE775" s="298"/>
      <c r="SHF775" s="298"/>
      <c r="SHG775" s="298"/>
      <c r="SHH775" s="298"/>
      <c r="SHI775" s="298"/>
      <c r="SHJ775" s="298"/>
      <c r="SHK775" s="298"/>
      <c r="SHL775" s="298"/>
      <c r="SHM775" s="298"/>
      <c r="SHN775" s="298"/>
      <c r="SHO775" s="298"/>
      <c r="SHP775" s="298"/>
      <c r="SHQ775" s="298"/>
      <c r="SHR775" s="298"/>
      <c r="SHS775" s="298"/>
      <c r="SHT775" s="298"/>
      <c r="SHU775" s="298"/>
      <c r="SHV775" s="298"/>
      <c r="SHW775" s="298"/>
      <c r="SHX775" s="298"/>
      <c r="SHY775" s="298"/>
      <c r="SHZ775" s="298"/>
      <c r="SIA775" s="298"/>
      <c r="SIB775" s="298"/>
      <c r="SIC775" s="298"/>
      <c r="SID775" s="298"/>
      <c r="SIE775" s="298"/>
      <c r="SIF775" s="298"/>
      <c r="SIG775" s="298"/>
      <c r="SIH775" s="298"/>
      <c r="SII775" s="298"/>
      <c r="SIJ775" s="298"/>
      <c r="SIK775" s="298"/>
      <c r="SIL775" s="298"/>
      <c r="SIM775" s="298"/>
      <c r="SIN775" s="298"/>
      <c r="SIO775" s="298"/>
      <c r="SIP775" s="298"/>
      <c r="SIQ775" s="298"/>
      <c r="SIR775" s="298"/>
      <c r="SIS775" s="298"/>
      <c r="SIT775" s="298"/>
      <c r="SIU775" s="298"/>
      <c r="SIV775" s="298"/>
      <c r="SIW775" s="298"/>
      <c r="SIX775" s="298"/>
      <c r="SIY775" s="298"/>
      <c r="SIZ775" s="298"/>
      <c r="SJA775" s="298"/>
      <c r="SJB775" s="298"/>
      <c r="SJC775" s="298"/>
      <c r="SJD775" s="298"/>
      <c r="SJE775" s="298"/>
      <c r="SJF775" s="298"/>
      <c r="SJG775" s="298"/>
      <c r="SJH775" s="298"/>
      <c r="SJI775" s="298"/>
      <c r="SJJ775" s="298"/>
      <c r="SJK775" s="298"/>
      <c r="SJL775" s="298"/>
      <c r="SJM775" s="298"/>
      <c r="SJN775" s="298"/>
      <c r="SJO775" s="298"/>
      <c r="SJP775" s="298"/>
      <c r="SJQ775" s="298"/>
      <c r="SJR775" s="298"/>
      <c r="SJS775" s="298"/>
      <c r="SJT775" s="298"/>
      <c r="SJU775" s="298"/>
      <c r="SJV775" s="298"/>
      <c r="SJW775" s="298"/>
      <c r="SJX775" s="298"/>
      <c r="SJY775" s="298"/>
      <c r="SJZ775" s="298"/>
      <c r="SKA775" s="298"/>
      <c r="SKB775" s="298"/>
      <c r="SKC775" s="298"/>
      <c r="SKD775" s="298"/>
      <c r="SKE775" s="298"/>
      <c r="SKF775" s="298"/>
      <c r="SKG775" s="298"/>
      <c r="SKH775" s="298"/>
      <c r="SKI775" s="298"/>
      <c r="SKJ775" s="298"/>
      <c r="SKK775" s="298"/>
      <c r="SKL775" s="298"/>
      <c r="SKM775" s="298"/>
      <c r="SKN775" s="298"/>
      <c r="SKO775" s="298"/>
      <c r="SKP775" s="298"/>
      <c r="SKQ775" s="298"/>
      <c r="SKR775" s="298"/>
      <c r="SKS775" s="298"/>
      <c r="SKT775" s="298"/>
      <c r="SKU775" s="298"/>
      <c r="SKV775" s="298"/>
      <c r="SKW775" s="298"/>
      <c r="SKX775" s="298"/>
      <c r="SKY775" s="298"/>
      <c r="SKZ775" s="298"/>
      <c r="SLA775" s="298"/>
      <c r="SLB775" s="298"/>
      <c r="SLC775" s="298"/>
      <c r="SLD775" s="298"/>
      <c r="SLE775" s="298"/>
      <c r="SLF775" s="298"/>
      <c r="SLG775" s="298"/>
      <c r="SLH775" s="298"/>
      <c r="SLI775" s="298"/>
      <c r="SLJ775" s="298"/>
      <c r="SLK775" s="298"/>
      <c r="SLL775" s="298"/>
      <c r="SLM775" s="298"/>
      <c r="SLN775" s="298"/>
      <c r="SLO775" s="298"/>
      <c r="SLP775" s="298"/>
      <c r="SLQ775" s="298"/>
      <c r="SLR775" s="298"/>
      <c r="SLS775" s="298"/>
      <c r="SLT775" s="298"/>
      <c r="SLU775" s="298"/>
      <c r="SLV775" s="298"/>
      <c r="SLW775" s="298"/>
      <c r="SLX775" s="298"/>
      <c r="SLY775" s="298"/>
      <c r="SLZ775" s="298"/>
      <c r="SMA775" s="298"/>
      <c r="SMB775" s="298"/>
      <c r="SMC775" s="298"/>
      <c r="SMD775" s="298"/>
      <c r="SME775" s="298"/>
      <c r="SMF775" s="298"/>
      <c r="SMG775" s="298"/>
      <c r="SMH775" s="298"/>
      <c r="SMI775" s="298"/>
      <c r="SMJ775" s="298"/>
      <c r="SMK775" s="298"/>
      <c r="SML775" s="298"/>
      <c r="SMM775" s="298"/>
      <c r="SMN775" s="298"/>
      <c r="SMO775" s="298"/>
      <c r="SMP775" s="298"/>
      <c r="SMQ775" s="298"/>
      <c r="SMR775" s="298"/>
      <c r="SMS775" s="298"/>
      <c r="SMT775" s="298"/>
      <c r="SMU775" s="298"/>
      <c r="SMV775" s="298"/>
      <c r="SMW775" s="298"/>
      <c r="SMX775" s="298"/>
      <c r="SMY775" s="298"/>
      <c r="SMZ775" s="298"/>
      <c r="SNA775" s="298"/>
      <c r="SNB775" s="298"/>
      <c r="SNC775" s="298"/>
      <c r="SND775" s="298"/>
      <c r="SNE775" s="298"/>
      <c r="SNF775" s="298"/>
      <c r="SNG775" s="298"/>
      <c r="SNH775" s="298"/>
      <c r="SNI775" s="298"/>
      <c r="SNJ775" s="298"/>
      <c r="SNK775" s="298"/>
      <c r="SNL775" s="298"/>
      <c r="SNM775" s="298"/>
      <c r="SNN775" s="298"/>
      <c r="SNO775" s="298"/>
      <c r="SNP775" s="298"/>
      <c r="SNQ775" s="298"/>
      <c r="SNR775" s="298"/>
      <c r="SNS775" s="298"/>
      <c r="SNT775" s="298"/>
      <c r="SNU775" s="298"/>
      <c r="SNV775" s="298"/>
      <c r="SNW775" s="298"/>
      <c r="SNX775" s="298"/>
      <c r="SNY775" s="298"/>
      <c r="SNZ775" s="298"/>
      <c r="SOA775" s="298"/>
      <c r="SOB775" s="298"/>
      <c r="SOC775" s="298"/>
      <c r="SOD775" s="298"/>
      <c r="SOE775" s="298"/>
      <c r="SOF775" s="298"/>
      <c r="SOG775" s="298"/>
      <c r="SOH775" s="298"/>
      <c r="SOI775" s="298"/>
      <c r="SOJ775" s="298"/>
      <c r="SOK775" s="298"/>
      <c r="SOL775" s="298"/>
      <c r="SOM775" s="298"/>
      <c r="SON775" s="298"/>
      <c r="SOO775" s="298"/>
      <c r="SOP775" s="298"/>
      <c r="SOQ775" s="298"/>
      <c r="SOR775" s="298"/>
      <c r="SOS775" s="298"/>
      <c r="SOT775" s="298"/>
      <c r="SOU775" s="298"/>
      <c r="SOV775" s="298"/>
      <c r="SOW775" s="298"/>
      <c r="SOX775" s="298"/>
      <c r="SOY775" s="298"/>
      <c r="SOZ775" s="298"/>
      <c r="SPA775" s="298"/>
      <c r="SPB775" s="298"/>
      <c r="SPC775" s="298"/>
      <c r="SPD775" s="298"/>
      <c r="SPE775" s="298"/>
      <c r="SPF775" s="298"/>
      <c r="SPG775" s="298"/>
      <c r="SPH775" s="298"/>
      <c r="SPI775" s="298"/>
      <c r="SPJ775" s="298"/>
      <c r="SPK775" s="298"/>
      <c r="SPL775" s="298"/>
      <c r="SPM775" s="298"/>
      <c r="SPN775" s="298"/>
      <c r="SPO775" s="298"/>
      <c r="SPP775" s="298"/>
      <c r="SPQ775" s="298"/>
      <c r="SPR775" s="298"/>
      <c r="SPS775" s="298"/>
      <c r="SPT775" s="298"/>
      <c r="SPU775" s="298"/>
      <c r="SPV775" s="298"/>
      <c r="SPW775" s="298"/>
      <c r="SPX775" s="298"/>
      <c r="SPY775" s="298"/>
      <c r="SPZ775" s="298"/>
      <c r="SQA775" s="298"/>
      <c r="SQB775" s="298"/>
      <c r="SQC775" s="298"/>
      <c r="SQD775" s="298"/>
      <c r="SQE775" s="298"/>
      <c r="SQF775" s="298"/>
      <c r="SQG775" s="298"/>
      <c r="SQH775" s="298"/>
      <c r="SQI775" s="298"/>
      <c r="SQJ775" s="298"/>
      <c r="SQK775" s="298"/>
      <c r="SQL775" s="298"/>
      <c r="SQM775" s="298"/>
      <c r="SQN775" s="298"/>
      <c r="SQO775" s="298"/>
      <c r="SQP775" s="298"/>
      <c r="SQQ775" s="298"/>
      <c r="SQR775" s="298"/>
      <c r="SQS775" s="298"/>
      <c r="SQT775" s="298"/>
      <c r="SQU775" s="298"/>
      <c r="SQV775" s="298"/>
      <c r="SQW775" s="298"/>
      <c r="SQX775" s="298"/>
      <c r="SQY775" s="298"/>
      <c r="SQZ775" s="298"/>
      <c r="SRA775" s="298"/>
      <c r="SRB775" s="298"/>
      <c r="SRC775" s="298"/>
      <c r="SRD775" s="298"/>
      <c r="SRE775" s="298"/>
      <c r="SRF775" s="298"/>
      <c r="SRG775" s="298"/>
      <c r="SRH775" s="298"/>
      <c r="SRI775" s="298"/>
      <c r="SRJ775" s="298"/>
      <c r="SRK775" s="298"/>
      <c r="SRL775" s="298"/>
      <c r="SRM775" s="298"/>
      <c r="SRN775" s="298"/>
      <c r="SRO775" s="298"/>
      <c r="SRP775" s="298"/>
      <c r="SRQ775" s="298"/>
      <c r="SRR775" s="298"/>
      <c r="SRS775" s="298"/>
      <c r="SRT775" s="298"/>
      <c r="SRU775" s="298"/>
      <c r="SRV775" s="298"/>
      <c r="SRW775" s="298"/>
      <c r="SRX775" s="298"/>
      <c r="SRY775" s="298"/>
      <c r="SRZ775" s="298"/>
      <c r="SSA775" s="298"/>
      <c r="SSB775" s="298"/>
      <c r="SSC775" s="298"/>
      <c r="SSD775" s="298"/>
      <c r="SSE775" s="298"/>
      <c r="SSF775" s="298"/>
      <c r="SSG775" s="298"/>
      <c r="SSH775" s="298"/>
      <c r="SSI775" s="298"/>
      <c r="SSJ775" s="298"/>
      <c r="SSK775" s="298"/>
      <c r="SSL775" s="298"/>
      <c r="SSM775" s="298"/>
      <c r="SSN775" s="298"/>
      <c r="SSO775" s="298"/>
      <c r="SSP775" s="298"/>
      <c r="SSQ775" s="298"/>
      <c r="SSR775" s="298"/>
      <c r="SSS775" s="298"/>
      <c r="SST775" s="298"/>
      <c r="SSU775" s="298"/>
      <c r="SSV775" s="298"/>
      <c r="SSW775" s="298"/>
      <c r="SSX775" s="298"/>
      <c r="SSY775" s="298"/>
      <c r="SSZ775" s="298"/>
      <c r="STA775" s="298"/>
      <c r="STB775" s="298"/>
      <c r="STC775" s="298"/>
      <c r="STD775" s="298"/>
      <c r="STE775" s="298"/>
      <c r="STF775" s="298"/>
      <c r="STG775" s="298"/>
      <c r="STH775" s="298"/>
      <c r="STI775" s="298"/>
      <c r="STJ775" s="298"/>
      <c r="STK775" s="298"/>
      <c r="STL775" s="298"/>
      <c r="STM775" s="298"/>
      <c r="STN775" s="298"/>
      <c r="STO775" s="298"/>
      <c r="STP775" s="298"/>
      <c r="STQ775" s="298"/>
      <c r="STR775" s="298"/>
      <c r="STS775" s="298"/>
      <c r="STT775" s="298"/>
      <c r="STU775" s="298"/>
      <c r="STV775" s="298"/>
      <c r="STW775" s="298"/>
      <c r="STX775" s="298"/>
      <c r="STY775" s="298"/>
      <c r="STZ775" s="298"/>
      <c r="SUA775" s="298"/>
      <c r="SUB775" s="298"/>
      <c r="SUC775" s="298"/>
      <c r="SUD775" s="298"/>
      <c r="SUE775" s="298"/>
      <c r="SUF775" s="298"/>
      <c r="SUG775" s="298"/>
      <c r="SUH775" s="298"/>
      <c r="SUI775" s="298"/>
      <c r="SUJ775" s="298"/>
      <c r="SUK775" s="298"/>
      <c r="SUL775" s="298"/>
      <c r="SUM775" s="298"/>
      <c r="SUN775" s="298"/>
      <c r="SUO775" s="298"/>
      <c r="SUP775" s="298"/>
      <c r="SUQ775" s="298"/>
      <c r="SUR775" s="298"/>
      <c r="SUS775" s="298"/>
      <c r="SUT775" s="298"/>
      <c r="SUU775" s="298"/>
      <c r="SUV775" s="298"/>
      <c r="SUW775" s="298"/>
      <c r="SUX775" s="298"/>
      <c r="SUY775" s="298"/>
      <c r="SUZ775" s="298"/>
      <c r="SVA775" s="298"/>
      <c r="SVB775" s="298"/>
      <c r="SVC775" s="298"/>
      <c r="SVD775" s="298"/>
      <c r="SVE775" s="298"/>
      <c r="SVF775" s="298"/>
      <c r="SVG775" s="298"/>
      <c r="SVH775" s="298"/>
      <c r="SVI775" s="298"/>
      <c r="SVJ775" s="298"/>
      <c r="SVK775" s="298"/>
      <c r="SVL775" s="298"/>
      <c r="SVM775" s="298"/>
      <c r="SVN775" s="298"/>
      <c r="SVO775" s="298"/>
      <c r="SVP775" s="298"/>
      <c r="SVQ775" s="298"/>
      <c r="SVR775" s="298"/>
      <c r="SVS775" s="298"/>
      <c r="SVT775" s="298"/>
      <c r="SVU775" s="298"/>
      <c r="SVV775" s="298"/>
      <c r="SVW775" s="298"/>
      <c r="SVX775" s="298"/>
      <c r="SVY775" s="298"/>
      <c r="SVZ775" s="298"/>
      <c r="SWA775" s="298"/>
      <c r="SWB775" s="298"/>
      <c r="SWC775" s="298"/>
      <c r="SWD775" s="298"/>
      <c r="SWE775" s="298"/>
      <c r="SWF775" s="298"/>
      <c r="SWG775" s="298"/>
      <c r="SWH775" s="298"/>
      <c r="SWI775" s="298"/>
      <c r="SWJ775" s="298"/>
      <c r="SWK775" s="298"/>
      <c r="SWL775" s="298"/>
      <c r="SWM775" s="298"/>
      <c r="SWN775" s="298"/>
      <c r="SWO775" s="298"/>
      <c r="SWP775" s="298"/>
      <c r="SWQ775" s="298"/>
      <c r="SWR775" s="298"/>
      <c r="SWS775" s="298"/>
      <c r="SWT775" s="298"/>
      <c r="SWU775" s="298"/>
      <c r="SWV775" s="298"/>
      <c r="SWW775" s="298"/>
      <c r="SWX775" s="298"/>
      <c r="SWY775" s="298"/>
      <c r="SWZ775" s="298"/>
      <c r="SXA775" s="298"/>
      <c r="SXB775" s="298"/>
      <c r="SXC775" s="298"/>
      <c r="SXD775" s="298"/>
      <c r="SXE775" s="298"/>
      <c r="SXF775" s="298"/>
      <c r="SXG775" s="298"/>
      <c r="SXH775" s="298"/>
      <c r="SXI775" s="298"/>
      <c r="SXJ775" s="298"/>
      <c r="SXK775" s="298"/>
      <c r="SXL775" s="298"/>
      <c r="SXM775" s="298"/>
      <c r="SXN775" s="298"/>
      <c r="SXO775" s="298"/>
      <c r="SXP775" s="298"/>
      <c r="SXQ775" s="298"/>
      <c r="SXR775" s="298"/>
      <c r="SXS775" s="298"/>
      <c r="SXT775" s="298"/>
      <c r="SXU775" s="298"/>
      <c r="SXV775" s="298"/>
      <c r="SXW775" s="298"/>
      <c r="SXX775" s="298"/>
      <c r="SXY775" s="298"/>
      <c r="SXZ775" s="298"/>
      <c r="SYA775" s="298"/>
      <c r="SYB775" s="298"/>
      <c r="SYC775" s="298"/>
      <c r="SYD775" s="298"/>
      <c r="SYE775" s="298"/>
      <c r="SYF775" s="298"/>
      <c r="SYG775" s="298"/>
      <c r="SYH775" s="298"/>
      <c r="SYI775" s="298"/>
      <c r="SYJ775" s="298"/>
      <c r="SYK775" s="298"/>
      <c r="SYL775" s="298"/>
      <c r="SYM775" s="298"/>
      <c r="SYN775" s="298"/>
      <c r="SYO775" s="298"/>
      <c r="SYP775" s="298"/>
      <c r="SYQ775" s="298"/>
      <c r="SYR775" s="298"/>
      <c r="SYS775" s="298"/>
      <c r="SYT775" s="298"/>
      <c r="SYU775" s="298"/>
      <c r="SYV775" s="298"/>
      <c r="SYW775" s="298"/>
      <c r="SYX775" s="298"/>
      <c r="SYY775" s="298"/>
      <c r="SYZ775" s="298"/>
      <c r="SZA775" s="298"/>
      <c r="SZB775" s="298"/>
      <c r="SZC775" s="298"/>
      <c r="SZD775" s="298"/>
      <c r="SZE775" s="298"/>
      <c r="SZF775" s="298"/>
      <c r="SZG775" s="298"/>
      <c r="SZH775" s="298"/>
      <c r="SZI775" s="298"/>
      <c r="SZJ775" s="298"/>
      <c r="SZK775" s="298"/>
      <c r="SZL775" s="298"/>
      <c r="SZM775" s="298"/>
      <c r="SZN775" s="298"/>
      <c r="SZO775" s="298"/>
      <c r="SZP775" s="298"/>
      <c r="SZQ775" s="298"/>
      <c r="SZR775" s="298"/>
      <c r="SZS775" s="298"/>
      <c r="SZT775" s="298"/>
      <c r="SZU775" s="298"/>
      <c r="SZV775" s="298"/>
      <c r="SZW775" s="298"/>
      <c r="SZX775" s="298"/>
      <c r="SZY775" s="298"/>
      <c r="SZZ775" s="298"/>
      <c r="TAA775" s="298"/>
      <c r="TAB775" s="298"/>
      <c r="TAC775" s="298"/>
      <c r="TAD775" s="298"/>
      <c r="TAE775" s="298"/>
      <c r="TAF775" s="298"/>
      <c r="TAG775" s="298"/>
      <c r="TAH775" s="298"/>
      <c r="TAI775" s="298"/>
      <c r="TAJ775" s="298"/>
      <c r="TAK775" s="298"/>
      <c r="TAL775" s="298"/>
      <c r="TAM775" s="298"/>
      <c r="TAN775" s="298"/>
      <c r="TAO775" s="298"/>
      <c r="TAP775" s="298"/>
      <c r="TAQ775" s="298"/>
      <c r="TAR775" s="298"/>
      <c r="TAS775" s="298"/>
      <c r="TAT775" s="298"/>
      <c r="TAU775" s="298"/>
      <c r="TAV775" s="298"/>
      <c r="TAW775" s="298"/>
      <c r="TAX775" s="298"/>
      <c r="TAY775" s="298"/>
      <c r="TAZ775" s="298"/>
      <c r="TBA775" s="298"/>
      <c r="TBB775" s="298"/>
      <c r="TBC775" s="298"/>
      <c r="TBD775" s="298"/>
      <c r="TBE775" s="298"/>
      <c r="TBF775" s="298"/>
      <c r="TBG775" s="298"/>
      <c r="TBH775" s="298"/>
      <c r="TBI775" s="298"/>
      <c r="TBJ775" s="298"/>
      <c r="TBK775" s="298"/>
      <c r="TBL775" s="298"/>
      <c r="TBM775" s="298"/>
      <c r="TBN775" s="298"/>
      <c r="TBO775" s="298"/>
      <c r="TBP775" s="298"/>
      <c r="TBQ775" s="298"/>
      <c r="TBR775" s="298"/>
      <c r="TBS775" s="298"/>
      <c r="TBT775" s="298"/>
      <c r="TBU775" s="298"/>
      <c r="TBV775" s="298"/>
      <c r="TBW775" s="298"/>
      <c r="TBX775" s="298"/>
      <c r="TBY775" s="298"/>
      <c r="TBZ775" s="298"/>
      <c r="TCA775" s="298"/>
      <c r="TCB775" s="298"/>
      <c r="TCC775" s="298"/>
      <c r="TCD775" s="298"/>
      <c r="TCE775" s="298"/>
      <c r="TCF775" s="298"/>
      <c r="TCG775" s="298"/>
      <c r="TCH775" s="298"/>
      <c r="TCI775" s="298"/>
      <c r="TCJ775" s="298"/>
      <c r="TCK775" s="298"/>
      <c r="TCL775" s="298"/>
      <c r="TCM775" s="298"/>
      <c r="TCN775" s="298"/>
      <c r="TCO775" s="298"/>
      <c r="TCP775" s="298"/>
      <c r="TCQ775" s="298"/>
      <c r="TCR775" s="298"/>
      <c r="TCS775" s="298"/>
      <c r="TCT775" s="298"/>
      <c r="TCU775" s="298"/>
      <c r="TCV775" s="298"/>
      <c r="TCW775" s="298"/>
      <c r="TCX775" s="298"/>
      <c r="TCY775" s="298"/>
      <c r="TCZ775" s="298"/>
      <c r="TDA775" s="298"/>
      <c r="TDB775" s="298"/>
      <c r="TDC775" s="298"/>
      <c r="TDD775" s="298"/>
      <c r="TDE775" s="298"/>
      <c r="TDF775" s="298"/>
      <c r="TDG775" s="298"/>
      <c r="TDH775" s="298"/>
      <c r="TDI775" s="298"/>
      <c r="TDJ775" s="298"/>
      <c r="TDK775" s="298"/>
      <c r="TDL775" s="298"/>
      <c r="TDM775" s="298"/>
      <c r="TDN775" s="298"/>
      <c r="TDO775" s="298"/>
      <c r="TDP775" s="298"/>
      <c r="TDQ775" s="298"/>
      <c r="TDR775" s="298"/>
      <c r="TDS775" s="298"/>
      <c r="TDT775" s="298"/>
      <c r="TDU775" s="298"/>
      <c r="TDV775" s="298"/>
      <c r="TDW775" s="298"/>
      <c r="TDX775" s="298"/>
      <c r="TDY775" s="298"/>
      <c r="TDZ775" s="298"/>
      <c r="TEA775" s="298"/>
      <c r="TEB775" s="298"/>
      <c r="TEC775" s="298"/>
      <c r="TED775" s="298"/>
      <c r="TEE775" s="298"/>
      <c r="TEF775" s="298"/>
      <c r="TEG775" s="298"/>
      <c r="TEH775" s="298"/>
      <c r="TEI775" s="298"/>
      <c r="TEJ775" s="298"/>
      <c r="TEK775" s="298"/>
      <c r="TEL775" s="298"/>
      <c r="TEM775" s="298"/>
      <c r="TEN775" s="298"/>
      <c r="TEO775" s="298"/>
      <c r="TEP775" s="298"/>
      <c r="TEQ775" s="298"/>
      <c r="TER775" s="298"/>
      <c r="TES775" s="298"/>
      <c r="TET775" s="298"/>
      <c r="TEU775" s="298"/>
      <c r="TEV775" s="298"/>
      <c r="TEW775" s="298"/>
      <c r="TEX775" s="298"/>
      <c r="TEY775" s="298"/>
      <c r="TEZ775" s="298"/>
      <c r="TFA775" s="298"/>
      <c r="TFB775" s="298"/>
      <c r="TFC775" s="298"/>
      <c r="TFD775" s="298"/>
      <c r="TFE775" s="298"/>
      <c r="TFF775" s="298"/>
      <c r="TFG775" s="298"/>
      <c r="TFH775" s="298"/>
      <c r="TFI775" s="298"/>
      <c r="TFJ775" s="298"/>
      <c r="TFK775" s="298"/>
      <c r="TFL775" s="298"/>
      <c r="TFM775" s="298"/>
      <c r="TFN775" s="298"/>
      <c r="TFO775" s="298"/>
      <c r="TFP775" s="298"/>
      <c r="TFQ775" s="298"/>
      <c r="TFR775" s="298"/>
      <c r="TFS775" s="298"/>
      <c r="TFT775" s="298"/>
      <c r="TFU775" s="298"/>
      <c r="TFV775" s="298"/>
      <c r="TFW775" s="298"/>
      <c r="TFX775" s="298"/>
      <c r="TFY775" s="298"/>
      <c r="TFZ775" s="298"/>
      <c r="TGA775" s="298"/>
      <c r="TGB775" s="298"/>
      <c r="TGC775" s="298"/>
      <c r="TGD775" s="298"/>
      <c r="TGE775" s="298"/>
      <c r="TGF775" s="298"/>
      <c r="TGG775" s="298"/>
      <c r="TGH775" s="298"/>
      <c r="TGI775" s="298"/>
      <c r="TGJ775" s="298"/>
      <c r="TGK775" s="298"/>
      <c r="TGL775" s="298"/>
      <c r="TGM775" s="298"/>
      <c r="TGN775" s="298"/>
      <c r="TGO775" s="298"/>
      <c r="TGP775" s="298"/>
      <c r="TGQ775" s="298"/>
      <c r="TGR775" s="298"/>
      <c r="TGS775" s="298"/>
      <c r="TGT775" s="298"/>
      <c r="TGU775" s="298"/>
      <c r="TGV775" s="298"/>
      <c r="TGW775" s="298"/>
      <c r="TGX775" s="298"/>
      <c r="TGY775" s="298"/>
      <c r="TGZ775" s="298"/>
      <c r="THA775" s="298"/>
      <c r="THB775" s="298"/>
      <c r="THC775" s="298"/>
      <c r="THD775" s="298"/>
      <c r="THE775" s="298"/>
      <c r="THF775" s="298"/>
      <c r="THG775" s="298"/>
      <c r="THH775" s="298"/>
      <c r="THI775" s="298"/>
      <c r="THJ775" s="298"/>
      <c r="THK775" s="298"/>
      <c r="THL775" s="298"/>
      <c r="THM775" s="298"/>
      <c r="THN775" s="298"/>
      <c r="THO775" s="298"/>
      <c r="THP775" s="298"/>
      <c r="THQ775" s="298"/>
      <c r="THR775" s="298"/>
      <c r="THS775" s="298"/>
      <c r="THT775" s="298"/>
      <c r="THU775" s="298"/>
      <c r="THV775" s="298"/>
      <c r="THW775" s="298"/>
      <c r="THX775" s="298"/>
      <c r="THY775" s="298"/>
      <c r="THZ775" s="298"/>
      <c r="TIA775" s="298"/>
      <c r="TIB775" s="298"/>
      <c r="TIC775" s="298"/>
      <c r="TID775" s="298"/>
      <c r="TIE775" s="298"/>
      <c r="TIF775" s="298"/>
      <c r="TIG775" s="298"/>
      <c r="TIH775" s="298"/>
      <c r="TII775" s="298"/>
      <c r="TIJ775" s="298"/>
      <c r="TIK775" s="298"/>
      <c r="TIL775" s="298"/>
      <c r="TIM775" s="298"/>
      <c r="TIN775" s="298"/>
      <c r="TIO775" s="298"/>
      <c r="TIP775" s="298"/>
      <c r="TIQ775" s="298"/>
      <c r="TIR775" s="298"/>
      <c r="TIS775" s="298"/>
      <c r="TIT775" s="298"/>
      <c r="TIU775" s="298"/>
      <c r="TIV775" s="298"/>
      <c r="TIW775" s="298"/>
      <c r="TIX775" s="298"/>
      <c r="TIY775" s="298"/>
      <c r="TIZ775" s="298"/>
      <c r="TJA775" s="298"/>
      <c r="TJB775" s="298"/>
      <c r="TJC775" s="298"/>
      <c r="TJD775" s="298"/>
      <c r="TJE775" s="298"/>
      <c r="TJF775" s="298"/>
      <c r="TJG775" s="298"/>
      <c r="TJH775" s="298"/>
      <c r="TJI775" s="298"/>
      <c r="TJJ775" s="298"/>
      <c r="TJK775" s="298"/>
      <c r="TJL775" s="298"/>
      <c r="TJM775" s="298"/>
      <c r="TJN775" s="298"/>
      <c r="TJO775" s="298"/>
      <c r="TJP775" s="298"/>
      <c r="TJQ775" s="298"/>
      <c r="TJR775" s="298"/>
      <c r="TJS775" s="298"/>
      <c r="TJT775" s="298"/>
      <c r="TJU775" s="298"/>
      <c r="TJV775" s="298"/>
      <c r="TJW775" s="298"/>
      <c r="TJX775" s="298"/>
      <c r="TJY775" s="298"/>
      <c r="TJZ775" s="298"/>
      <c r="TKA775" s="298"/>
      <c r="TKB775" s="298"/>
      <c r="TKC775" s="298"/>
      <c r="TKD775" s="298"/>
      <c r="TKE775" s="298"/>
      <c r="TKF775" s="298"/>
      <c r="TKG775" s="298"/>
      <c r="TKH775" s="298"/>
      <c r="TKI775" s="298"/>
      <c r="TKJ775" s="298"/>
      <c r="TKK775" s="298"/>
      <c r="TKL775" s="298"/>
      <c r="TKM775" s="298"/>
      <c r="TKN775" s="298"/>
      <c r="TKO775" s="298"/>
      <c r="TKP775" s="298"/>
      <c r="TKQ775" s="298"/>
      <c r="TKR775" s="298"/>
      <c r="TKS775" s="298"/>
      <c r="TKT775" s="298"/>
      <c r="TKU775" s="298"/>
      <c r="TKV775" s="298"/>
      <c r="TKW775" s="298"/>
      <c r="TKX775" s="298"/>
      <c r="TKY775" s="298"/>
      <c r="TKZ775" s="298"/>
      <c r="TLA775" s="298"/>
      <c r="TLB775" s="298"/>
      <c r="TLC775" s="298"/>
      <c r="TLD775" s="298"/>
      <c r="TLE775" s="298"/>
      <c r="TLF775" s="298"/>
      <c r="TLG775" s="298"/>
      <c r="TLH775" s="298"/>
      <c r="TLI775" s="298"/>
      <c r="TLJ775" s="298"/>
      <c r="TLK775" s="298"/>
      <c r="TLL775" s="298"/>
      <c r="TLM775" s="298"/>
      <c r="TLN775" s="298"/>
      <c r="TLO775" s="298"/>
      <c r="TLP775" s="298"/>
      <c r="TLQ775" s="298"/>
      <c r="TLR775" s="298"/>
      <c r="TLS775" s="298"/>
      <c r="TLT775" s="298"/>
      <c r="TLU775" s="298"/>
      <c r="TLV775" s="298"/>
      <c r="TLW775" s="298"/>
      <c r="TLX775" s="298"/>
      <c r="TLY775" s="298"/>
      <c r="TLZ775" s="298"/>
      <c r="TMA775" s="298"/>
      <c r="TMB775" s="298"/>
      <c r="TMC775" s="298"/>
      <c r="TMD775" s="298"/>
      <c r="TME775" s="298"/>
      <c r="TMF775" s="298"/>
      <c r="TMG775" s="298"/>
      <c r="TMH775" s="298"/>
      <c r="TMI775" s="298"/>
      <c r="TMJ775" s="298"/>
      <c r="TMK775" s="298"/>
      <c r="TML775" s="298"/>
      <c r="TMM775" s="298"/>
      <c r="TMN775" s="298"/>
      <c r="TMO775" s="298"/>
      <c r="TMP775" s="298"/>
      <c r="TMQ775" s="298"/>
      <c r="TMR775" s="298"/>
      <c r="TMS775" s="298"/>
      <c r="TMT775" s="298"/>
      <c r="TMU775" s="298"/>
      <c r="TMV775" s="298"/>
      <c r="TMW775" s="298"/>
      <c r="TMX775" s="298"/>
      <c r="TMY775" s="298"/>
      <c r="TMZ775" s="298"/>
      <c r="TNA775" s="298"/>
      <c r="TNB775" s="298"/>
      <c r="TNC775" s="298"/>
      <c r="TND775" s="298"/>
      <c r="TNE775" s="298"/>
      <c r="TNF775" s="298"/>
      <c r="TNG775" s="298"/>
      <c r="TNH775" s="298"/>
      <c r="TNI775" s="298"/>
      <c r="TNJ775" s="298"/>
      <c r="TNK775" s="298"/>
      <c r="TNL775" s="298"/>
      <c r="TNM775" s="298"/>
      <c r="TNN775" s="298"/>
      <c r="TNO775" s="298"/>
      <c r="TNP775" s="298"/>
      <c r="TNQ775" s="298"/>
      <c r="TNR775" s="298"/>
      <c r="TNS775" s="298"/>
      <c r="TNT775" s="298"/>
      <c r="TNU775" s="298"/>
      <c r="TNV775" s="298"/>
      <c r="TNW775" s="298"/>
      <c r="TNX775" s="298"/>
      <c r="TNY775" s="298"/>
      <c r="TNZ775" s="298"/>
      <c r="TOA775" s="298"/>
      <c r="TOB775" s="298"/>
      <c r="TOC775" s="298"/>
      <c r="TOD775" s="298"/>
      <c r="TOE775" s="298"/>
      <c r="TOF775" s="298"/>
      <c r="TOG775" s="298"/>
      <c r="TOH775" s="298"/>
      <c r="TOI775" s="298"/>
      <c r="TOJ775" s="298"/>
      <c r="TOK775" s="298"/>
      <c r="TOL775" s="298"/>
      <c r="TOM775" s="298"/>
      <c r="TON775" s="298"/>
      <c r="TOO775" s="298"/>
      <c r="TOP775" s="298"/>
      <c r="TOQ775" s="298"/>
      <c r="TOR775" s="298"/>
      <c r="TOS775" s="298"/>
      <c r="TOT775" s="298"/>
      <c r="TOU775" s="298"/>
      <c r="TOV775" s="298"/>
      <c r="TOW775" s="298"/>
      <c r="TOX775" s="298"/>
      <c r="TOY775" s="298"/>
      <c r="TOZ775" s="298"/>
      <c r="TPA775" s="298"/>
      <c r="TPB775" s="298"/>
      <c r="TPC775" s="298"/>
      <c r="TPD775" s="298"/>
      <c r="TPE775" s="298"/>
      <c r="TPF775" s="298"/>
      <c r="TPG775" s="298"/>
      <c r="TPH775" s="298"/>
      <c r="TPI775" s="298"/>
      <c r="TPJ775" s="298"/>
      <c r="TPK775" s="298"/>
      <c r="TPL775" s="298"/>
      <c r="TPM775" s="298"/>
      <c r="TPN775" s="298"/>
      <c r="TPO775" s="298"/>
      <c r="TPP775" s="298"/>
      <c r="TPQ775" s="298"/>
      <c r="TPR775" s="298"/>
      <c r="TPS775" s="298"/>
      <c r="TPT775" s="298"/>
      <c r="TPU775" s="298"/>
      <c r="TPV775" s="298"/>
      <c r="TPW775" s="298"/>
      <c r="TPX775" s="298"/>
      <c r="TPY775" s="298"/>
      <c r="TPZ775" s="298"/>
      <c r="TQA775" s="298"/>
      <c r="TQB775" s="298"/>
      <c r="TQC775" s="298"/>
      <c r="TQD775" s="298"/>
      <c r="TQE775" s="298"/>
      <c r="TQF775" s="298"/>
      <c r="TQG775" s="298"/>
      <c r="TQH775" s="298"/>
      <c r="TQI775" s="298"/>
      <c r="TQJ775" s="298"/>
      <c r="TQK775" s="298"/>
      <c r="TQL775" s="298"/>
      <c r="TQM775" s="298"/>
      <c r="TQN775" s="298"/>
      <c r="TQO775" s="298"/>
      <c r="TQP775" s="298"/>
      <c r="TQQ775" s="298"/>
      <c r="TQR775" s="298"/>
      <c r="TQS775" s="298"/>
      <c r="TQT775" s="298"/>
      <c r="TQU775" s="298"/>
      <c r="TQV775" s="298"/>
      <c r="TQW775" s="298"/>
      <c r="TQX775" s="298"/>
      <c r="TQY775" s="298"/>
      <c r="TQZ775" s="298"/>
      <c r="TRA775" s="298"/>
      <c r="TRB775" s="298"/>
      <c r="TRC775" s="298"/>
      <c r="TRD775" s="298"/>
      <c r="TRE775" s="298"/>
      <c r="TRF775" s="298"/>
      <c r="TRG775" s="298"/>
      <c r="TRH775" s="298"/>
      <c r="TRI775" s="298"/>
      <c r="TRJ775" s="298"/>
      <c r="TRK775" s="298"/>
      <c r="TRL775" s="298"/>
      <c r="TRM775" s="298"/>
      <c r="TRN775" s="298"/>
      <c r="TRO775" s="298"/>
      <c r="TRP775" s="298"/>
      <c r="TRQ775" s="298"/>
      <c r="TRR775" s="298"/>
      <c r="TRS775" s="298"/>
      <c r="TRT775" s="298"/>
      <c r="TRU775" s="298"/>
      <c r="TRV775" s="298"/>
      <c r="TRW775" s="298"/>
      <c r="TRX775" s="298"/>
      <c r="TRY775" s="298"/>
      <c r="TRZ775" s="298"/>
      <c r="TSA775" s="298"/>
      <c r="TSB775" s="298"/>
      <c r="TSC775" s="298"/>
      <c r="TSD775" s="298"/>
      <c r="TSE775" s="298"/>
      <c r="TSF775" s="298"/>
      <c r="TSG775" s="298"/>
      <c r="TSH775" s="298"/>
      <c r="TSI775" s="298"/>
      <c r="TSJ775" s="298"/>
      <c r="TSK775" s="298"/>
      <c r="TSL775" s="298"/>
      <c r="TSM775" s="298"/>
      <c r="TSN775" s="298"/>
      <c r="TSO775" s="298"/>
      <c r="TSP775" s="298"/>
      <c r="TSQ775" s="298"/>
      <c r="TSR775" s="298"/>
      <c r="TSS775" s="298"/>
      <c r="TST775" s="298"/>
      <c r="TSU775" s="298"/>
      <c r="TSV775" s="298"/>
      <c r="TSW775" s="298"/>
      <c r="TSX775" s="298"/>
      <c r="TSY775" s="298"/>
      <c r="TSZ775" s="298"/>
      <c r="TTA775" s="298"/>
      <c r="TTB775" s="298"/>
      <c r="TTC775" s="298"/>
      <c r="TTD775" s="298"/>
      <c r="TTE775" s="298"/>
      <c r="TTF775" s="298"/>
      <c r="TTG775" s="298"/>
      <c r="TTH775" s="298"/>
      <c r="TTI775" s="298"/>
      <c r="TTJ775" s="298"/>
      <c r="TTK775" s="298"/>
      <c r="TTL775" s="298"/>
      <c r="TTM775" s="298"/>
      <c r="TTN775" s="298"/>
      <c r="TTO775" s="298"/>
      <c r="TTP775" s="298"/>
      <c r="TTQ775" s="298"/>
      <c r="TTR775" s="298"/>
      <c r="TTS775" s="298"/>
      <c r="TTT775" s="298"/>
      <c r="TTU775" s="298"/>
      <c r="TTV775" s="298"/>
      <c r="TTW775" s="298"/>
      <c r="TTX775" s="298"/>
      <c r="TTY775" s="298"/>
      <c r="TTZ775" s="298"/>
      <c r="TUA775" s="298"/>
      <c r="TUB775" s="298"/>
      <c r="TUC775" s="298"/>
      <c r="TUD775" s="298"/>
      <c r="TUE775" s="298"/>
      <c r="TUF775" s="298"/>
      <c r="TUG775" s="298"/>
      <c r="TUH775" s="298"/>
      <c r="TUI775" s="298"/>
      <c r="TUJ775" s="298"/>
      <c r="TUK775" s="298"/>
      <c r="TUL775" s="298"/>
      <c r="TUM775" s="298"/>
      <c r="TUN775" s="298"/>
      <c r="TUO775" s="298"/>
      <c r="TUP775" s="298"/>
      <c r="TUQ775" s="298"/>
      <c r="TUR775" s="298"/>
      <c r="TUS775" s="298"/>
      <c r="TUT775" s="298"/>
      <c r="TUU775" s="298"/>
      <c r="TUV775" s="298"/>
      <c r="TUW775" s="298"/>
      <c r="TUX775" s="298"/>
      <c r="TUY775" s="298"/>
      <c r="TUZ775" s="298"/>
      <c r="TVA775" s="298"/>
      <c r="TVB775" s="298"/>
      <c r="TVC775" s="298"/>
      <c r="TVD775" s="298"/>
      <c r="TVE775" s="298"/>
      <c r="TVF775" s="298"/>
      <c r="TVG775" s="298"/>
      <c r="TVH775" s="298"/>
      <c r="TVI775" s="298"/>
      <c r="TVJ775" s="298"/>
      <c r="TVK775" s="298"/>
      <c r="TVL775" s="298"/>
      <c r="TVM775" s="298"/>
      <c r="TVN775" s="298"/>
      <c r="TVO775" s="298"/>
      <c r="TVP775" s="298"/>
      <c r="TVQ775" s="298"/>
      <c r="TVR775" s="298"/>
      <c r="TVS775" s="298"/>
      <c r="TVT775" s="298"/>
      <c r="TVU775" s="298"/>
      <c r="TVV775" s="298"/>
      <c r="TVW775" s="298"/>
      <c r="TVX775" s="298"/>
      <c r="TVY775" s="298"/>
      <c r="TVZ775" s="298"/>
      <c r="TWA775" s="298"/>
      <c r="TWB775" s="298"/>
      <c r="TWC775" s="298"/>
      <c r="TWD775" s="298"/>
      <c r="TWE775" s="298"/>
      <c r="TWF775" s="298"/>
      <c r="TWG775" s="298"/>
      <c r="TWH775" s="298"/>
      <c r="TWI775" s="298"/>
      <c r="TWJ775" s="298"/>
      <c r="TWK775" s="298"/>
      <c r="TWL775" s="298"/>
      <c r="TWM775" s="298"/>
      <c r="TWN775" s="298"/>
      <c r="TWO775" s="298"/>
      <c r="TWP775" s="298"/>
      <c r="TWQ775" s="298"/>
      <c r="TWR775" s="298"/>
      <c r="TWS775" s="298"/>
      <c r="TWT775" s="298"/>
      <c r="TWU775" s="298"/>
      <c r="TWV775" s="298"/>
      <c r="TWW775" s="298"/>
      <c r="TWX775" s="298"/>
      <c r="TWY775" s="298"/>
      <c r="TWZ775" s="298"/>
      <c r="TXA775" s="298"/>
      <c r="TXB775" s="298"/>
      <c r="TXC775" s="298"/>
      <c r="TXD775" s="298"/>
      <c r="TXE775" s="298"/>
      <c r="TXF775" s="298"/>
      <c r="TXG775" s="298"/>
      <c r="TXH775" s="298"/>
      <c r="TXI775" s="298"/>
      <c r="TXJ775" s="298"/>
      <c r="TXK775" s="298"/>
      <c r="TXL775" s="298"/>
      <c r="TXM775" s="298"/>
      <c r="TXN775" s="298"/>
      <c r="TXO775" s="298"/>
      <c r="TXP775" s="298"/>
      <c r="TXQ775" s="298"/>
      <c r="TXR775" s="298"/>
      <c r="TXS775" s="298"/>
      <c r="TXT775" s="298"/>
      <c r="TXU775" s="298"/>
      <c r="TXV775" s="298"/>
      <c r="TXW775" s="298"/>
      <c r="TXX775" s="298"/>
      <c r="TXY775" s="298"/>
      <c r="TXZ775" s="298"/>
      <c r="TYA775" s="298"/>
      <c r="TYB775" s="298"/>
      <c r="TYC775" s="298"/>
      <c r="TYD775" s="298"/>
      <c r="TYE775" s="298"/>
      <c r="TYF775" s="298"/>
      <c r="TYG775" s="298"/>
      <c r="TYH775" s="298"/>
      <c r="TYI775" s="298"/>
      <c r="TYJ775" s="298"/>
      <c r="TYK775" s="298"/>
      <c r="TYL775" s="298"/>
      <c r="TYM775" s="298"/>
      <c r="TYN775" s="298"/>
      <c r="TYO775" s="298"/>
      <c r="TYP775" s="298"/>
      <c r="TYQ775" s="298"/>
      <c r="TYR775" s="298"/>
      <c r="TYS775" s="298"/>
      <c r="TYT775" s="298"/>
      <c r="TYU775" s="298"/>
      <c r="TYV775" s="298"/>
      <c r="TYW775" s="298"/>
      <c r="TYX775" s="298"/>
      <c r="TYY775" s="298"/>
      <c r="TYZ775" s="298"/>
      <c r="TZA775" s="298"/>
      <c r="TZB775" s="298"/>
      <c r="TZC775" s="298"/>
      <c r="TZD775" s="298"/>
      <c r="TZE775" s="298"/>
      <c r="TZF775" s="298"/>
      <c r="TZG775" s="298"/>
      <c r="TZH775" s="298"/>
      <c r="TZI775" s="298"/>
      <c r="TZJ775" s="298"/>
      <c r="TZK775" s="298"/>
      <c r="TZL775" s="298"/>
      <c r="TZM775" s="298"/>
      <c r="TZN775" s="298"/>
      <c r="TZO775" s="298"/>
      <c r="TZP775" s="298"/>
      <c r="TZQ775" s="298"/>
      <c r="TZR775" s="298"/>
      <c r="TZS775" s="298"/>
      <c r="TZT775" s="298"/>
      <c r="TZU775" s="298"/>
      <c r="TZV775" s="298"/>
      <c r="TZW775" s="298"/>
      <c r="TZX775" s="298"/>
      <c r="TZY775" s="298"/>
      <c r="TZZ775" s="298"/>
      <c r="UAA775" s="298"/>
      <c r="UAB775" s="298"/>
      <c r="UAC775" s="298"/>
      <c r="UAD775" s="298"/>
      <c r="UAE775" s="298"/>
      <c r="UAF775" s="298"/>
      <c r="UAG775" s="298"/>
      <c r="UAH775" s="298"/>
      <c r="UAI775" s="298"/>
      <c r="UAJ775" s="298"/>
      <c r="UAK775" s="298"/>
      <c r="UAL775" s="298"/>
      <c r="UAM775" s="298"/>
      <c r="UAN775" s="298"/>
      <c r="UAO775" s="298"/>
      <c r="UAP775" s="298"/>
      <c r="UAQ775" s="298"/>
      <c r="UAR775" s="298"/>
      <c r="UAS775" s="298"/>
      <c r="UAT775" s="298"/>
      <c r="UAU775" s="298"/>
      <c r="UAV775" s="298"/>
      <c r="UAW775" s="298"/>
      <c r="UAX775" s="298"/>
      <c r="UAY775" s="298"/>
      <c r="UAZ775" s="298"/>
      <c r="UBA775" s="298"/>
      <c r="UBB775" s="298"/>
      <c r="UBC775" s="298"/>
      <c r="UBD775" s="298"/>
      <c r="UBE775" s="298"/>
      <c r="UBF775" s="298"/>
      <c r="UBG775" s="298"/>
      <c r="UBH775" s="298"/>
      <c r="UBI775" s="298"/>
      <c r="UBJ775" s="298"/>
      <c r="UBK775" s="298"/>
      <c r="UBL775" s="298"/>
      <c r="UBM775" s="298"/>
      <c r="UBN775" s="298"/>
      <c r="UBO775" s="298"/>
      <c r="UBP775" s="298"/>
      <c r="UBQ775" s="298"/>
      <c r="UBR775" s="298"/>
      <c r="UBS775" s="298"/>
      <c r="UBT775" s="298"/>
      <c r="UBU775" s="298"/>
      <c r="UBV775" s="298"/>
      <c r="UBW775" s="298"/>
      <c r="UBX775" s="298"/>
      <c r="UBY775" s="298"/>
      <c r="UBZ775" s="298"/>
      <c r="UCA775" s="298"/>
      <c r="UCB775" s="298"/>
      <c r="UCC775" s="298"/>
      <c r="UCD775" s="298"/>
      <c r="UCE775" s="298"/>
      <c r="UCF775" s="298"/>
      <c r="UCG775" s="298"/>
      <c r="UCH775" s="298"/>
      <c r="UCI775" s="298"/>
      <c r="UCJ775" s="298"/>
      <c r="UCK775" s="298"/>
      <c r="UCL775" s="298"/>
      <c r="UCM775" s="298"/>
      <c r="UCN775" s="298"/>
      <c r="UCO775" s="298"/>
      <c r="UCP775" s="298"/>
      <c r="UCQ775" s="298"/>
      <c r="UCR775" s="298"/>
      <c r="UCS775" s="298"/>
      <c r="UCT775" s="298"/>
      <c r="UCU775" s="298"/>
      <c r="UCV775" s="298"/>
      <c r="UCW775" s="298"/>
      <c r="UCX775" s="298"/>
      <c r="UCY775" s="298"/>
      <c r="UCZ775" s="298"/>
      <c r="UDA775" s="298"/>
      <c r="UDB775" s="298"/>
      <c r="UDC775" s="298"/>
      <c r="UDD775" s="298"/>
      <c r="UDE775" s="298"/>
      <c r="UDF775" s="298"/>
      <c r="UDG775" s="298"/>
      <c r="UDH775" s="298"/>
      <c r="UDI775" s="298"/>
      <c r="UDJ775" s="298"/>
      <c r="UDK775" s="298"/>
      <c r="UDL775" s="298"/>
      <c r="UDM775" s="298"/>
      <c r="UDN775" s="298"/>
      <c r="UDO775" s="298"/>
      <c r="UDP775" s="298"/>
      <c r="UDQ775" s="298"/>
      <c r="UDR775" s="298"/>
      <c r="UDS775" s="298"/>
      <c r="UDT775" s="298"/>
      <c r="UDU775" s="298"/>
      <c r="UDV775" s="298"/>
      <c r="UDW775" s="298"/>
      <c r="UDX775" s="298"/>
      <c r="UDY775" s="298"/>
      <c r="UDZ775" s="298"/>
      <c r="UEA775" s="298"/>
      <c r="UEB775" s="298"/>
      <c r="UEC775" s="298"/>
      <c r="UED775" s="298"/>
      <c r="UEE775" s="298"/>
      <c r="UEF775" s="298"/>
      <c r="UEG775" s="298"/>
      <c r="UEH775" s="298"/>
      <c r="UEI775" s="298"/>
      <c r="UEJ775" s="298"/>
      <c r="UEK775" s="298"/>
      <c r="UEL775" s="298"/>
      <c r="UEM775" s="298"/>
      <c r="UEN775" s="298"/>
      <c r="UEO775" s="298"/>
      <c r="UEP775" s="298"/>
      <c r="UEQ775" s="298"/>
      <c r="UER775" s="298"/>
      <c r="UES775" s="298"/>
      <c r="UET775" s="298"/>
      <c r="UEU775" s="298"/>
      <c r="UEV775" s="298"/>
      <c r="UEW775" s="298"/>
      <c r="UEX775" s="298"/>
      <c r="UEY775" s="298"/>
      <c r="UEZ775" s="298"/>
      <c r="UFA775" s="298"/>
      <c r="UFB775" s="298"/>
      <c r="UFC775" s="298"/>
      <c r="UFD775" s="298"/>
      <c r="UFE775" s="298"/>
      <c r="UFF775" s="298"/>
      <c r="UFG775" s="298"/>
      <c r="UFH775" s="298"/>
      <c r="UFI775" s="298"/>
      <c r="UFJ775" s="298"/>
      <c r="UFK775" s="298"/>
      <c r="UFL775" s="298"/>
      <c r="UFM775" s="298"/>
      <c r="UFN775" s="298"/>
      <c r="UFO775" s="298"/>
      <c r="UFP775" s="298"/>
      <c r="UFQ775" s="298"/>
      <c r="UFR775" s="298"/>
      <c r="UFS775" s="298"/>
      <c r="UFT775" s="298"/>
      <c r="UFU775" s="298"/>
      <c r="UFV775" s="298"/>
      <c r="UFW775" s="298"/>
      <c r="UFX775" s="298"/>
      <c r="UFY775" s="298"/>
      <c r="UFZ775" s="298"/>
      <c r="UGA775" s="298"/>
      <c r="UGB775" s="298"/>
      <c r="UGC775" s="298"/>
      <c r="UGD775" s="298"/>
      <c r="UGE775" s="298"/>
      <c r="UGF775" s="298"/>
      <c r="UGG775" s="298"/>
      <c r="UGH775" s="298"/>
      <c r="UGI775" s="298"/>
      <c r="UGJ775" s="298"/>
      <c r="UGK775" s="298"/>
      <c r="UGL775" s="298"/>
      <c r="UGM775" s="298"/>
      <c r="UGN775" s="298"/>
      <c r="UGO775" s="298"/>
      <c r="UGP775" s="298"/>
      <c r="UGQ775" s="298"/>
      <c r="UGR775" s="298"/>
      <c r="UGS775" s="298"/>
      <c r="UGT775" s="298"/>
      <c r="UGU775" s="298"/>
      <c r="UGV775" s="298"/>
      <c r="UGW775" s="298"/>
      <c r="UGX775" s="298"/>
      <c r="UGY775" s="298"/>
      <c r="UGZ775" s="298"/>
      <c r="UHA775" s="298"/>
      <c r="UHB775" s="298"/>
      <c r="UHC775" s="298"/>
      <c r="UHD775" s="298"/>
      <c r="UHE775" s="298"/>
      <c r="UHF775" s="298"/>
      <c r="UHG775" s="298"/>
      <c r="UHH775" s="298"/>
      <c r="UHI775" s="298"/>
      <c r="UHJ775" s="298"/>
      <c r="UHK775" s="298"/>
      <c r="UHL775" s="298"/>
      <c r="UHM775" s="298"/>
      <c r="UHN775" s="298"/>
      <c r="UHO775" s="298"/>
      <c r="UHP775" s="298"/>
      <c r="UHQ775" s="298"/>
      <c r="UHR775" s="298"/>
      <c r="UHS775" s="298"/>
      <c r="UHT775" s="298"/>
      <c r="UHU775" s="298"/>
      <c r="UHV775" s="298"/>
      <c r="UHW775" s="298"/>
      <c r="UHX775" s="298"/>
      <c r="UHY775" s="298"/>
      <c r="UHZ775" s="298"/>
      <c r="UIA775" s="298"/>
      <c r="UIB775" s="298"/>
      <c r="UIC775" s="298"/>
      <c r="UID775" s="298"/>
      <c r="UIE775" s="298"/>
      <c r="UIF775" s="298"/>
      <c r="UIG775" s="298"/>
      <c r="UIH775" s="298"/>
      <c r="UII775" s="298"/>
      <c r="UIJ775" s="298"/>
      <c r="UIK775" s="298"/>
      <c r="UIL775" s="298"/>
      <c r="UIM775" s="298"/>
      <c r="UIN775" s="298"/>
      <c r="UIO775" s="298"/>
      <c r="UIP775" s="298"/>
      <c r="UIQ775" s="298"/>
      <c r="UIR775" s="298"/>
      <c r="UIS775" s="298"/>
      <c r="UIT775" s="298"/>
      <c r="UIU775" s="298"/>
      <c r="UIV775" s="298"/>
      <c r="UIW775" s="298"/>
      <c r="UIX775" s="298"/>
      <c r="UIY775" s="298"/>
      <c r="UIZ775" s="298"/>
      <c r="UJA775" s="298"/>
      <c r="UJB775" s="298"/>
      <c r="UJC775" s="298"/>
      <c r="UJD775" s="298"/>
      <c r="UJE775" s="298"/>
      <c r="UJF775" s="298"/>
      <c r="UJG775" s="298"/>
      <c r="UJH775" s="298"/>
      <c r="UJI775" s="298"/>
      <c r="UJJ775" s="298"/>
      <c r="UJK775" s="298"/>
      <c r="UJL775" s="298"/>
      <c r="UJM775" s="298"/>
      <c r="UJN775" s="298"/>
      <c r="UJO775" s="298"/>
      <c r="UJP775" s="298"/>
      <c r="UJQ775" s="298"/>
      <c r="UJR775" s="298"/>
      <c r="UJS775" s="298"/>
      <c r="UJT775" s="298"/>
      <c r="UJU775" s="298"/>
      <c r="UJV775" s="298"/>
      <c r="UJW775" s="298"/>
      <c r="UJX775" s="298"/>
      <c r="UJY775" s="298"/>
      <c r="UJZ775" s="298"/>
      <c r="UKA775" s="298"/>
      <c r="UKB775" s="298"/>
      <c r="UKC775" s="298"/>
      <c r="UKD775" s="298"/>
      <c r="UKE775" s="298"/>
      <c r="UKF775" s="298"/>
      <c r="UKG775" s="298"/>
      <c r="UKH775" s="298"/>
      <c r="UKI775" s="298"/>
      <c r="UKJ775" s="298"/>
      <c r="UKK775" s="298"/>
      <c r="UKL775" s="298"/>
      <c r="UKM775" s="298"/>
      <c r="UKN775" s="298"/>
      <c r="UKO775" s="298"/>
      <c r="UKP775" s="298"/>
      <c r="UKQ775" s="298"/>
      <c r="UKR775" s="298"/>
      <c r="UKS775" s="298"/>
      <c r="UKT775" s="298"/>
      <c r="UKU775" s="298"/>
      <c r="UKV775" s="298"/>
      <c r="UKW775" s="298"/>
      <c r="UKX775" s="298"/>
      <c r="UKY775" s="298"/>
      <c r="UKZ775" s="298"/>
      <c r="ULA775" s="298"/>
      <c r="ULB775" s="298"/>
      <c r="ULC775" s="298"/>
      <c r="ULD775" s="298"/>
      <c r="ULE775" s="298"/>
      <c r="ULF775" s="298"/>
      <c r="ULG775" s="298"/>
      <c r="ULH775" s="298"/>
      <c r="ULI775" s="298"/>
      <c r="ULJ775" s="298"/>
      <c r="ULK775" s="298"/>
      <c r="ULL775" s="298"/>
      <c r="ULM775" s="298"/>
      <c r="ULN775" s="298"/>
      <c r="ULO775" s="298"/>
      <c r="ULP775" s="298"/>
      <c r="ULQ775" s="298"/>
      <c r="ULR775" s="298"/>
      <c r="ULS775" s="298"/>
      <c r="ULT775" s="298"/>
      <c r="ULU775" s="298"/>
      <c r="ULV775" s="298"/>
      <c r="ULW775" s="298"/>
      <c r="ULX775" s="298"/>
      <c r="ULY775" s="298"/>
      <c r="ULZ775" s="298"/>
      <c r="UMA775" s="298"/>
      <c r="UMB775" s="298"/>
      <c r="UMC775" s="298"/>
      <c r="UMD775" s="298"/>
      <c r="UME775" s="298"/>
      <c r="UMF775" s="298"/>
      <c r="UMG775" s="298"/>
      <c r="UMH775" s="298"/>
      <c r="UMI775" s="298"/>
      <c r="UMJ775" s="298"/>
      <c r="UMK775" s="298"/>
      <c r="UML775" s="298"/>
      <c r="UMM775" s="298"/>
      <c r="UMN775" s="298"/>
      <c r="UMO775" s="298"/>
      <c r="UMP775" s="298"/>
      <c r="UMQ775" s="298"/>
      <c r="UMR775" s="298"/>
      <c r="UMS775" s="298"/>
      <c r="UMT775" s="298"/>
      <c r="UMU775" s="298"/>
      <c r="UMV775" s="298"/>
      <c r="UMW775" s="298"/>
      <c r="UMX775" s="298"/>
      <c r="UMY775" s="298"/>
      <c r="UMZ775" s="298"/>
      <c r="UNA775" s="298"/>
      <c r="UNB775" s="298"/>
      <c r="UNC775" s="298"/>
      <c r="UND775" s="298"/>
      <c r="UNE775" s="298"/>
      <c r="UNF775" s="298"/>
      <c r="UNG775" s="298"/>
      <c r="UNH775" s="298"/>
      <c r="UNI775" s="298"/>
      <c r="UNJ775" s="298"/>
      <c r="UNK775" s="298"/>
      <c r="UNL775" s="298"/>
      <c r="UNM775" s="298"/>
      <c r="UNN775" s="298"/>
      <c r="UNO775" s="298"/>
      <c r="UNP775" s="298"/>
      <c r="UNQ775" s="298"/>
      <c r="UNR775" s="298"/>
      <c r="UNS775" s="298"/>
      <c r="UNT775" s="298"/>
      <c r="UNU775" s="298"/>
      <c r="UNV775" s="298"/>
      <c r="UNW775" s="298"/>
      <c r="UNX775" s="298"/>
      <c r="UNY775" s="298"/>
      <c r="UNZ775" s="298"/>
      <c r="UOA775" s="298"/>
      <c r="UOB775" s="298"/>
      <c r="UOC775" s="298"/>
      <c r="UOD775" s="298"/>
      <c r="UOE775" s="298"/>
      <c r="UOF775" s="298"/>
      <c r="UOG775" s="298"/>
      <c r="UOH775" s="298"/>
      <c r="UOI775" s="298"/>
      <c r="UOJ775" s="298"/>
      <c r="UOK775" s="298"/>
      <c r="UOL775" s="298"/>
      <c r="UOM775" s="298"/>
      <c r="UON775" s="298"/>
      <c r="UOO775" s="298"/>
      <c r="UOP775" s="298"/>
      <c r="UOQ775" s="298"/>
      <c r="UOR775" s="298"/>
      <c r="UOS775" s="298"/>
      <c r="UOT775" s="298"/>
      <c r="UOU775" s="298"/>
      <c r="UOV775" s="298"/>
      <c r="UOW775" s="298"/>
      <c r="UOX775" s="298"/>
      <c r="UOY775" s="298"/>
      <c r="UOZ775" s="298"/>
      <c r="UPA775" s="298"/>
      <c r="UPB775" s="298"/>
      <c r="UPC775" s="298"/>
      <c r="UPD775" s="298"/>
      <c r="UPE775" s="298"/>
      <c r="UPF775" s="298"/>
      <c r="UPG775" s="298"/>
      <c r="UPH775" s="298"/>
      <c r="UPI775" s="298"/>
      <c r="UPJ775" s="298"/>
      <c r="UPK775" s="298"/>
      <c r="UPL775" s="298"/>
      <c r="UPM775" s="298"/>
      <c r="UPN775" s="298"/>
      <c r="UPO775" s="298"/>
      <c r="UPP775" s="298"/>
      <c r="UPQ775" s="298"/>
      <c r="UPR775" s="298"/>
      <c r="UPS775" s="298"/>
      <c r="UPT775" s="298"/>
      <c r="UPU775" s="298"/>
      <c r="UPV775" s="298"/>
      <c r="UPW775" s="298"/>
      <c r="UPX775" s="298"/>
      <c r="UPY775" s="298"/>
      <c r="UPZ775" s="298"/>
      <c r="UQA775" s="298"/>
      <c r="UQB775" s="298"/>
      <c r="UQC775" s="298"/>
      <c r="UQD775" s="298"/>
      <c r="UQE775" s="298"/>
      <c r="UQF775" s="298"/>
      <c r="UQG775" s="298"/>
      <c r="UQH775" s="298"/>
      <c r="UQI775" s="298"/>
      <c r="UQJ775" s="298"/>
      <c r="UQK775" s="298"/>
      <c r="UQL775" s="298"/>
      <c r="UQM775" s="298"/>
      <c r="UQN775" s="298"/>
      <c r="UQO775" s="298"/>
      <c r="UQP775" s="298"/>
      <c r="UQQ775" s="298"/>
      <c r="UQR775" s="298"/>
      <c r="UQS775" s="298"/>
      <c r="UQT775" s="298"/>
      <c r="UQU775" s="298"/>
      <c r="UQV775" s="298"/>
      <c r="UQW775" s="298"/>
      <c r="UQX775" s="298"/>
      <c r="UQY775" s="298"/>
      <c r="UQZ775" s="298"/>
      <c r="URA775" s="298"/>
      <c r="URB775" s="298"/>
      <c r="URC775" s="298"/>
      <c r="URD775" s="298"/>
      <c r="URE775" s="298"/>
      <c r="URF775" s="298"/>
      <c r="URG775" s="298"/>
      <c r="URH775" s="298"/>
      <c r="URI775" s="298"/>
      <c r="URJ775" s="298"/>
      <c r="URK775" s="298"/>
      <c r="URL775" s="298"/>
      <c r="URM775" s="298"/>
      <c r="URN775" s="298"/>
      <c r="URO775" s="298"/>
      <c r="URP775" s="298"/>
      <c r="URQ775" s="298"/>
      <c r="URR775" s="298"/>
      <c r="URS775" s="298"/>
      <c r="URT775" s="298"/>
      <c r="URU775" s="298"/>
      <c r="URV775" s="298"/>
      <c r="URW775" s="298"/>
      <c r="URX775" s="298"/>
      <c r="URY775" s="298"/>
      <c r="URZ775" s="298"/>
      <c r="USA775" s="298"/>
      <c r="USB775" s="298"/>
      <c r="USC775" s="298"/>
      <c r="USD775" s="298"/>
      <c r="USE775" s="298"/>
      <c r="USF775" s="298"/>
      <c r="USG775" s="298"/>
      <c r="USH775" s="298"/>
      <c r="USI775" s="298"/>
      <c r="USJ775" s="298"/>
      <c r="USK775" s="298"/>
      <c r="USL775" s="298"/>
      <c r="USM775" s="298"/>
      <c r="USN775" s="298"/>
      <c r="USO775" s="298"/>
      <c r="USP775" s="298"/>
      <c r="USQ775" s="298"/>
      <c r="USR775" s="298"/>
      <c r="USS775" s="298"/>
      <c r="UST775" s="298"/>
      <c r="USU775" s="298"/>
      <c r="USV775" s="298"/>
      <c r="USW775" s="298"/>
      <c r="USX775" s="298"/>
      <c r="USY775" s="298"/>
      <c r="USZ775" s="298"/>
      <c r="UTA775" s="298"/>
      <c r="UTB775" s="298"/>
      <c r="UTC775" s="298"/>
      <c r="UTD775" s="298"/>
      <c r="UTE775" s="298"/>
      <c r="UTF775" s="298"/>
      <c r="UTG775" s="298"/>
      <c r="UTH775" s="298"/>
      <c r="UTI775" s="298"/>
      <c r="UTJ775" s="298"/>
      <c r="UTK775" s="298"/>
      <c r="UTL775" s="298"/>
      <c r="UTM775" s="298"/>
      <c r="UTN775" s="298"/>
      <c r="UTO775" s="298"/>
      <c r="UTP775" s="298"/>
      <c r="UTQ775" s="298"/>
      <c r="UTR775" s="298"/>
      <c r="UTS775" s="298"/>
      <c r="UTT775" s="298"/>
      <c r="UTU775" s="298"/>
      <c r="UTV775" s="298"/>
      <c r="UTW775" s="298"/>
      <c r="UTX775" s="298"/>
      <c r="UTY775" s="298"/>
      <c r="UTZ775" s="298"/>
      <c r="UUA775" s="298"/>
      <c r="UUB775" s="298"/>
      <c r="UUC775" s="298"/>
      <c r="UUD775" s="298"/>
      <c r="UUE775" s="298"/>
      <c r="UUF775" s="298"/>
      <c r="UUG775" s="298"/>
      <c r="UUH775" s="298"/>
      <c r="UUI775" s="298"/>
      <c r="UUJ775" s="298"/>
      <c r="UUK775" s="298"/>
      <c r="UUL775" s="298"/>
      <c r="UUM775" s="298"/>
      <c r="UUN775" s="298"/>
      <c r="UUO775" s="298"/>
      <c r="UUP775" s="298"/>
      <c r="UUQ775" s="298"/>
      <c r="UUR775" s="298"/>
      <c r="UUS775" s="298"/>
      <c r="UUT775" s="298"/>
      <c r="UUU775" s="298"/>
      <c r="UUV775" s="298"/>
      <c r="UUW775" s="298"/>
      <c r="UUX775" s="298"/>
      <c r="UUY775" s="298"/>
      <c r="UUZ775" s="298"/>
      <c r="UVA775" s="298"/>
      <c r="UVB775" s="298"/>
      <c r="UVC775" s="298"/>
      <c r="UVD775" s="298"/>
      <c r="UVE775" s="298"/>
      <c r="UVF775" s="298"/>
      <c r="UVG775" s="298"/>
      <c r="UVH775" s="298"/>
      <c r="UVI775" s="298"/>
      <c r="UVJ775" s="298"/>
      <c r="UVK775" s="298"/>
      <c r="UVL775" s="298"/>
      <c r="UVM775" s="298"/>
      <c r="UVN775" s="298"/>
      <c r="UVO775" s="298"/>
      <c r="UVP775" s="298"/>
      <c r="UVQ775" s="298"/>
      <c r="UVR775" s="298"/>
      <c r="UVS775" s="298"/>
      <c r="UVT775" s="298"/>
      <c r="UVU775" s="298"/>
      <c r="UVV775" s="298"/>
      <c r="UVW775" s="298"/>
      <c r="UVX775" s="298"/>
      <c r="UVY775" s="298"/>
      <c r="UVZ775" s="298"/>
      <c r="UWA775" s="298"/>
      <c r="UWB775" s="298"/>
      <c r="UWC775" s="298"/>
      <c r="UWD775" s="298"/>
      <c r="UWE775" s="298"/>
      <c r="UWF775" s="298"/>
      <c r="UWG775" s="298"/>
      <c r="UWH775" s="298"/>
      <c r="UWI775" s="298"/>
      <c r="UWJ775" s="298"/>
      <c r="UWK775" s="298"/>
      <c r="UWL775" s="298"/>
      <c r="UWM775" s="298"/>
      <c r="UWN775" s="298"/>
      <c r="UWO775" s="298"/>
      <c r="UWP775" s="298"/>
      <c r="UWQ775" s="298"/>
      <c r="UWR775" s="298"/>
      <c r="UWS775" s="298"/>
      <c r="UWT775" s="298"/>
      <c r="UWU775" s="298"/>
      <c r="UWV775" s="298"/>
      <c r="UWW775" s="298"/>
      <c r="UWX775" s="298"/>
      <c r="UWY775" s="298"/>
      <c r="UWZ775" s="298"/>
      <c r="UXA775" s="298"/>
      <c r="UXB775" s="298"/>
      <c r="UXC775" s="298"/>
      <c r="UXD775" s="298"/>
      <c r="UXE775" s="298"/>
      <c r="UXF775" s="298"/>
      <c r="UXG775" s="298"/>
      <c r="UXH775" s="298"/>
      <c r="UXI775" s="298"/>
      <c r="UXJ775" s="298"/>
      <c r="UXK775" s="298"/>
      <c r="UXL775" s="298"/>
      <c r="UXM775" s="298"/>
      <c r="UXN775" s="298"/>
      <c r="UXO775" s="298"/>
      <c r="UXP775" s="298"/>
      <c r="UXQ775" s="298"/>
      <c r="UXR775" s="298"/>
      <c r="UXS775" s="298"/>
      <c r="UXT775" s="298"/>
      <c r="UXU775" s="298"/>
      <c r="UXV775" s="298"/>
      <c r="UXW775" s="298"/>
      <c r="UXX775" s="298"/>
      <c r="UXY775" s="298"/>
      <c r="UXZ775" s="298"/>
      <c r="UYA775" s="298"/>
      <c r="UYB775" s="298"/>
      <c r="UYC775" s="298"/>
      <c r="UYD775" s="298"/>
      <c r="UYE775" s="298"/>
      <c r="UYF775" s="298"/>
      <c r="UYG775" s="298"/>
      <c r="UYH775" s="298"/>
      <c r="UYI775" s="298"/>
      <c r="UYJ775" s="298"/>
      <c r="UYK775" s="298"/>
      <c r="UYL775" s="298"/>
      <c r="UYM775" s="298"/>
      <c r="UYN775" s="298"/>
      <c r="UYO775" s="298"/>
      <c r="UYP775" s="298"/>
      <c r="UYQ775" s="298"/>
      <c r="UYR775" s="298"/>
      <c r="UYS775" s="298"/>
      <c r="UYT775" s="298"/>
      <c r="UYU775" s="298"/>
      <c r="UYV775" s="298"/>
      <c r="UYW775" s="298"/>
      <c r="UYX775" s="298"/>
      <c r="UYY775" s="298"/>
      <c r="UYZ775" s="298"/>
      <c r="UZA775" s="298"/>
      <c r="UZB775" s="298"/>
      <c r="UZC775" s="298"/>
      <c r="UZD775" s="298"/>
      <c r="UZE775" s="298"/>
      <c r="UZF775" s="298"/>
      <c r="UZG775" s="298"/>
      <c r="UZH775" s="298"/>
      <c r="UZI775" s="298"/>
      <c r="UZJ775" s="298"/>
      <c r="UZK775" s="298"/>
      <c r="UZL775" s="298"/>
      <c r="UZM775" s="298"/>
      <c r="UZN775" s="298"/>
      <c r="UZO775" s="298"/>
      <c r="UZP775" s="298"/>
      <c r="UZQ775" s="298"/>
      <c r="UZR775" s="298"/>
      <c r="UZS775" s="298"/>
      <c r="UZT775" s="298"/>
      <c r="UZU775" s="298"/>
      <c r="UZV775" s="298"/>
      <c r="UZW775" s="298"/>
      <c r="UZX775" s="298"/>
      <c r="UZY775" s="298"/>
      <c r="UZZ775" s="298"/>
      <c r="VAA775" s="298"/>
      <c r="VAB775" s="298"/>
      <c r="VAC775" s="298"/>
      <c r="VAD775" s="298"/>
      <c r="VAE775" s="298"/>
      <c r="VAF775" s="298"/>
      <c r="VAG775" s="298"/>
      <c r="VAH775" s="298"/>
      <c r="VAI775" s="298"/>
      <c r="VAJ775" s="298"/>
      <c r="VAK775" s="298"/>
      <c r="VAL775" s="298"/>
      <c r="VAM775" s="298"/>
      <c r="VAN775" s="298"/>
      <c r="VAO775" s="298"/>
      <c r="VAP775" s="298"/>
      <c r="VAQ775" s="298"/>
      <c r="VAR775" s="298"/>
      <c r="VAS775" s="298"/>
      <c r="VAT775" s="298"/>
      <c r="VAU775" s="298"/>
      <c r="VAV775" s="298"/>
      <c r="VAW775" s="298"/>
      <c r="VAX775" s="298"/>
      <c r="VAY775" s="298"/>
      <c r="VAZ775" s="298"/>
      <c r="VBA775" s="298"/>
      <c r="VBB775" s="298"/>
      <c r="VBC775" s="298"/>
      <c r="VBD775" s="298"/>
      <c r="VBE775" s="298"/>
      <c r="VBF775" s="298"/>
      <c r="VBG775" s="298"/>
      <c r="VBH775" s="298"/>
      <c r="VBI775" s="298"/>
      <c r="VBJ775" s="298"/>
      <c r="VBK775" s="298"/>
      <c r="VBL775" s="298"/>
      <c r="VBM775" s="298"/>
      <c r="VBN775" s="298"/>
      <c r="VBO775" s="298"/>
      <c r="VBP775" s="298"/>
      <c r="VBQ775" s="298"/>
      <c r="VBR775" s="298"/>
      <c r="VBS775" s="298"/>
      <c r="VBT775" s="298"/>
      <c r="VBU775" s="298"/>
      <c r="VBV775" s="298"/>
      <c r="VBW775" s="298"/>
      <c r="VBX775" s="298"/>
      <c r="VBY775" s="298"/>
      <c r="VBZ775" s="298"/>
      <c r="VCA775" s="298"/>
      <c r="VCB775" s="298"/>
      <c r="VCC775" s="298"/>
      <c r="VCD775" s="298"/>
      <c r="VCE775" s="298"/>
      <c r="VCF775" s="298"/>
      <c r="VCG775" s="298"/>
      <c r="VCH775" s="298"/>
      <c r="VCI775" s="298"/>
      <c r="VCJ775" s="298"/>
      <c r="VCK775" s="298"/>
      <c r="VCL775" s="298"/>
      <c r="VCM775" s="298"/>
      <c r="VCN775" s="298"/>
      <c r="VCO775" s="298"/>
      <c r="VCP775" s="298"/>
      <c r="VCQ775" s="298"/>
      <c r="VCR775" s="298"/>
      <c r="VCS775" s="298"/>
      <c r="VCT775" s="298"/>
      <c r="VCU775" s="298"/>
      <c r="VCV775" s="298"/>
      <c r="VCW775" s="298"/>
      <c r="VCX775" s="298"/>
      <c r="VCY775" s="298"/>
      <c r="VCZ775" s="298"/>
      <c r="VDA775" s="298"/>
      <c r="VDB775" s="298"/>
      <c r="VDC775" s="298"/>
      <c r="VDD775" s="298"/>
      <c r="VDE775" s="298"/>
      <c r="VDF775" s="298"/>
      <c r="VDG775" s="298"/>
      <c r="VDH775" s="298"/>
      <c r="VDI775" s="298"/>
      <c r="VDJ775" s="298"/>
      <c r="VDK775" s="298"/>
      <c r="VDL775" s="298"/>
      <c r="VDM775" s="298"/>
      <c r="VDN775" s="298"/>
      <c r="VDO775" s="298"/>
      <c r="VDP775" s="298"/>
      <c r="VDQ775" s="298"/>
      <c r="VDR775" s="298"/>
      <c r="VDS775" s="298"/>
      <c r="VDT775" s="298"/>
      <c r="VDU775" s="298"/>
      <c r="VDV775" s="298"/>
      <c r="VDW775" s="298"/>
      <c r="VDX775" s="298"/>
      <c r="VDY775" s="298"/>
      <c r="VDZ775" s="298"/>
      <c r="VEA775" s="298"/>
      <c r="VEB775" s="298"/>
      <c r="VEC775" s="298"/>
      <c r="VED775" s="298"/>
      <c r="VEE775" s="298"/>
      <c r="VEF775" s="298"/>
      <c r="VEG775" s="298"/>
      <c r="VEH775" s="298"/>
      <c r="VEI775" s="298"/>
      <c r="VEJ775" s="298"/>
      <c r="VEK775" s="298"/>
      <c r="VEL775" s="298"/>
      <c r="VEM775" s="298"/>
      <c r="VEN775" s="298"/>
      <c r="VEO775" s="298"/>
      <c r="VEP775" s="298"/>
      <c r="VEQ775" s="298"/>
      <c r="VER775" s="298"/>
      <c r="VES775" s="298"/>
      <c r="VET775" s="298"/>
      <c r="VEU775" s="298"/>
      <c r="VEV775" s="298"/>
      <c r="VEW775" s="298"/>
      <c r="VEX775" s="298"/>
      <c r="VEY775" s="298"/>
      <c r="VEZ775" s="298"/>
      <c r="VFA775" s="298"/>
      <c r="VFB775" s="298"/>
      <c r="VFC775" s="298"/>
      <c r="VFD775" s="298"/>
      <c r="VFE775" s="298"/>
      <c r="VFF775" s="298"/>
      <c r="VFG775" s="298"/>
      <c r="VFH775" s="298"/>
      <c r="VFI775" s="298"/>
      <c r="VFJ775" s="298"/>
      <c r="VFK775" s="298"/>
      <c r="VFL775" s="298"/>
      <c r="VFM775" s="298"/>
      <c r="VFN775" s="298"/>
      <c r="VFO775" s="298"/>
      <c r="VFP775" s="298"/>
      <c r="VFQ775" s="298"/>
      <c r="VFR775" s="298"/>
      <c r="VFS775" s="298"/>
      <c r="VFT775" s="298"/>
      <c r="VFU775" s="298"/>
      <c r="VFV775" s="298"/>
      <c r="VFW775" s="298"/>
      <c r="VFX775" s="298"/>
      <c r="VFY775" s="298"/>
      <c r="VFZ775" s="298"/>
      <c r="VGA775" s="298"/>
      <c r="VGB775" s="298"/>
      <c r="VGC775" s="298"/>
      <c r="VGD775" s="298"/>
      <c r="VGE775" s="298"/>
      <c r="VGF775" s="298"/>
      <c r="VGG775" s="298"/>
      <c r="VGH775" s="298"/>
      <c r="VGI775" s="298"/>
      <c r="VGJ775" s="298"/>
      <c r="VGK775" s="298"/>
      <c r="VGL775" s="298"/>
      <c r="VGM775" s="298"/>
      <c r="VGN775" s="298"/>
      <c r="VGO775" s="298"/>
      <c r="VGP775" s="298"/>
      <c r="VGQ775" s="298"/>
      <c r="VGR775" s="298"/>
      <c r="VGS775" s="298"/>
      <c r="VGT775" s="298"/>
      <c r="VGU775" s="298"/>
      <c r="VGV775" s="298"/>
      <c r="VGW775" s="298"/>
      <c r="VGX775" s="298"/>
      <c r="VGY775" s="298"/>
      <c r="VGZ775" s="298"/>
      <c r="VHA775" s="298"/>
      <c r="VHB775" s="298"/>
      <c r="VHC775" s="298"/>
      <c r="VHD775" s="298"/>
      <c r="VHE775" s="298"/>
      <c r="VHF775" s="298"/>
      <c r="VHG775" s="298"/>
      <c r="VHH775" s="298"/>
      <c r="VHI775" s="298"/>
      <c r="VHJ775" s="298"/>
      <c r="VHK775" s="298"/>
      <c r="VHL775" s="298"/>
      <c r="VHM775" s="298"/>
      <c r="VHN775" s="298"/>
      <c r="VHO775" s="298"/>
      <c r="VHP775" s="298"/>
      <c r="VHQ775" s="298"/>
      <c r="VHR775" s="298"/>
      <c r="VHS775" s="298"/>
      <c r="VHT775" s="298"/>
      <c r="VHU775" s="298"/>
      <c r="VHV775" s="298"/>
      <c r="VHW775" s="298"/>
      <c r="VHX775" s="298"/>
      <c r="VHY775" s="298"/>
      <c r="VHZ775" s="298"/>
      <c r="VIA775" s="298"/>
      <c r="VIB775" s="298"/>
      <c r="VIC775" s="298"/>
      <c r="VID775" s="298"/>
      <c r="VIE775" s="298"/>
      <c r="VIF775" s="298"/>
      <c r="VIG775" s="298"/>
      <c r="VIH775" s="298"/>
      <c r="VII775" s="298"/>
      <c r="VIJ775" s="298"/>
      <c r="VIK775" s="298"/>
      <c r="VIL775" s="298"/>
      <c r="VIM775" s="298"/>
      <c r="VIN775" s="298"/>
      <c r="VIO775" s="298"/>
      <c r="VIP775" s="298"/>
      <c r="VIQ775" s="298"/>
      <c r="VIR775" s="298"/>
      <c r="VIS775" s="298"/>
      <c r="VIT775" s="298"/>
      <c r="VIU775" s="298"/>
      <c r="VIV775" s="298"/>
      <c r="VIW775" s="298"/>
      <c r="VIX775" s="298"/>
      <c r="VIY775" s="298"/>
      <c r="VIZ775" s="298"/>
      <c r="VJA775" s="298"/>
      <c r="VJB775" s="298"/>
      <c r="VJC775" s="298"/>
      <c r="VJD775" s="298"/>
      <c r="VJE775" s="298"/>
      <c r="VJF775" s="298"/>
      <c r="VJG775" s="298"/>
      <c r="VJH775" s="298"/>
      <c r="VJI775" s="298"/>
      <c r="VJJ775" s="298"/>
      <c r="VJK775" s="298"/>
      <c r="VJL775" s="298"/>
      <c r="VJM775" s="298"/>
      <c r="VJN775" s="298"/>
      <c r="VJO775" s="298"/>
      <c r="VJP775" s="298"/>
      <c r="VJQ775" s="298"/>
      <c r="VJR775" s="298"/>
      <c r="VJS775" s="298"/>
      <c r="VJT775" s="298"/>
      <c r="VJU775" s="298"/>
      <c r="VJV775" s="298"/>
      <c r="VJW775" s="298"/>
      <c r="VJX775" s="298"/>
      <c r="VJY775" s="298"/>
      <c r="VJZ775" s="298"/>
      <c r="VKA775" s="298"/>
      <c r="VKB775" s="298"/>
      <c r="VKC775" s="298"/>
      <c r="VKD775" s="298"/>
      <c r="VKE775" s="298"/>
      <c r="VKF775" s="298"/>
      <c r="VKG775" s="298"/>
      <c r="VKH775" s="298"/>
      <c r="VKI775" s="298"/>
      <c r="VKJ775" s="298"/>
      <c r="VKK775" s="298"/>
      <c r="VKL775" s="298"/>
      <c r="VKM775" s="298"/>
      <c r="VKN775" s="298"/>
      <c r="VKO775" s="298"/>
      <c r="VKP775" s="298"/>
      <c r="VKQ775" s="298"/>
      <c r="VKR775" s="298"/>
      <c r="VKS775" s="298"/>
      <c r="VKT775" s="298"/>
      <c r="VKU775" s="298"/>
      <c r="VKV775" s="298"/>
      <c r="VKW775" s="298"/>
      <c r="VKX775" s="298"/>
      <c r="VKY775" s="298"/>
      <c r="VKZ775" s="298"/>
      <c r="VLA775" s="298"/>
      <c r="VLB775" s="298"/>
      <c r="VLC775" s="298"/>
      <c r="VLD775" s="298"/>
      <c r="VLE775" s="298"/>
      <c r="VLF775" s="298"/>
      <c r="VLG775" s="298"/>
      <c r="VLH775" s="298"/>
      <c r="VLI775" s="298"/>
      <c r="VLJ775" s="298"/>
      <c r="VLK775" s="298"/>
      <c r="VLL775" s="298"/>
      <c r="VLM775" s="298"/>
      <c r="VLN775" s="298"/>
      <c r="VLO775" s="298"/>
      <c r="VLP775" s="298"/>
      <c r="VLQ775" s="298"/>
      <c r="VLR775" s="298"/>
      <c r="VLS775" s="298"/>
      <c r="VLT775" s="298"/>
      <c r="VLU775" s="298"/>
      <c r="VLV775" s="298"/>
      <c r="VLW775" s="298"/>
      <c r="VLX775" s="298"/>
      <c r="VLY775" s="298"/>
      <c r="VLZ775" s="298"/>
      <c r="VMA775" s="298"/>
      <c r="VMB775" s="298"/>
      <c r="VMC775" s="298"/>
      <c r="VMD775" s="298"/>
      <c r="VME775" s="298"/>
      <c r="VMF775" s="298"/>
      <c r="VMG775" s="298"/>
      <c r="VMH775" s="298"/>
      <c r="VMI775" s="298"/>
      <c r="VMJ775" s="298"/>
      <c r="VMK775" s="298"/>
      <c r="VML775" s="298"/>
      <c r="VMM775" s="298"/>
      <c r="VMN775" s="298"/>
      <c r="VMO775" s="298"/>
      <c r="VMP775" s="298"/>
      <c r="VMQ775" s="298"/>
      <c r="VMR775" s="298"/>
      <c r="VMS775" s="298"/>
      <c r="VMT775" s="298"/>
      <c r="VMU775" s="298"/>
      <c r="VMV775" s="298"/>
      <c r="VMW775" s="298"/>
      <c r="VMX775" s="298"/>
      <c r="VMY775" s="298"/>
      <c r="VMZ775" s="298"/>
      <c r="VNA775" s="298"/>
      <c r="VNB775" s="298"/>
      <c r="VNC775" s="298"/>
      <c r="VND775" s="298"/>
      <c r="VNE775" s="298"/>
      <c r="VNF775" s="298"/>
      <c r="VNG775" s="298"/>
      <c r="VNH775" s="298"/>
      <c r="VNI775" s="298"/>
      <c r="VNJ775" s="298"/>
      <c r="VNK775" s="298"/>
      <c r="VNL775" s="298"/>
      <c r="VNM775" s="298"/>
      <c r="VNN775" s="298"/>
      <c r="VNO775" s="298"/>
      <c r="VNP775" s="298"/>
      <c r="VNQ775" s="298"/>
      <c r="VNR775" s="298"/>
      <c r="VNS775" s="298"/>
      <c r="VNT775" s="298"/>
      <c r="VNU775" s="298"/>
      <c r="VNV775" s="298"/>
      <c r="VNW775" s="298"/>
      <c r="VNX775" s="298"/>
      <c r="VNY775" s="298"/>
      <c r="VNZ775" s="298"/>
      <c r="VOA775" s="298"/>
      <c r="VOB775" s="298"/>
      <c r="VOC775" s="298"/>
      <c r="VOD775" s="298"/>
      <c r="VOE775" s="298"/>
      <c r="VOF775" s="298"/>
      <c r="VOG775" s="298"/>
      <c r="VOH775" s="298"/>
      <c r="VOI775" s="298"/>
      <c r="VOJ775" s="298"/>
      <c r="VOK775" s="298"/>
      <c r="VOL775" s="298"/>
      <c r="VOM775" s="298"/>
      <c r="VON775" s="298"/>
      <c r="VOO775" s="298"/>
      <c r="VOP775" s="298"/>
      <c r="VOQ775" s="298"/>
      <c r="VOR775" s="298"/>
      <c r="VOS775" s="298"/>
      <c r="VOT775" s="298"/>
      <c r="VOU775" s="298"/>
      <c r="VOV775" s="298"/>
      <c r="VOW775" s="298"/>
      <c r="VOX775" s="298"/>
      <c r="VOY775" s="298"/>
      <c r="VOZ775" s="298"/>
      <c r="VPA775" s="298"/>
      <c r="VPB775" s="298"/>
      <c r="VPC775" s="298"/>
      <c r="VPD775" s="298"/>
      <c r="VPE775" s="298"/>
      <c r="VPF775" s="298"/>
      <c r="VPG775" s="298"/>
      <c r="VPH775" s="298"/>
      <c r="VPI775" s="298"/>
      <c r="VPJ775" s="298"/>
      <c r="VPK775" s="298"/>
      <c r="VPL775" s="298"/>
      <c r="VPM775" s="298"/>
      <c r="VPN775" s="298"/>
      <c r="VPO775" s="298"/>
      <c r="VPP775" s="298"/>
      <c r="VPQ775" s="298"/>
      <c r="VPR775" s="298"/>
      <c r="VPS775" s="298"/>
      <c r="VPT775" s="298"/>
      <c r="VPU775" s="298"/>
      <c r="VPV775" s="298"/>
      <c r="VPW775" s="298"/>
      <c r="VPX775" s="298"/>
      <c r="VPY775" s="298"/>
      <c r="VPZ775" s="298"/>
      <c r="VQA775" s="298"/>
      <c r="VQB775" s="298"/>
      <c r="VQC775" s="298"/>
      <c r="VQD775" s="298"/>
      <c r="VQE775" s="298"/>
      <c r="VQF775" s="298"/>
      <c r="VQG775" s="298"/>
      <c r="VQH775" s="298"/>
      <c r="VQI775" s="298"/>
      <c r="VQJ775" s="298"/>
      <c r="VQK775" s="298"/>
      <c r="VQL775" s="298"/>
      <c r="VQM775" s="298"/>
      <c r="VQN775" s="298"/>
      <c r="VQO775" s="298"/>
      <c r="VQP775" s="298"/>
      <c r="VQQ775" s="298"/>
      <c r="VQR775" s="298"/>
      <c r="VQS775" s="298"/>
      <c r="VQT775" s="298"/>
      <c r="VQU775" s="298"/>
      <c r="VQV775" s="298"/>
      <c r="VQW775" s="298"/>
      <c r="VQX775" s="298"/>
      <c r="VQY775" s="298"/>
      <c r="VQZ775" s="298"/>
      <c r="VRA775" s="298"/>
      <c r="VRB775" s="298"/>
      <c r="VRC775" s="298"/>
      <c r="VRD775" s="298"/>
      <c r="VRE775" s="298"/>
      <c r="VRF775" s="298"/>
      <c r="VRG775" s="298"/>
      <c r="VRH775" s="298"/>
      <c r="VRI775" s="298"/>
      <c r="VRJ775" s="298"/>
      <c r="VRK775" s="298"/>
      <c r="VRL775" s="298"/>
      <c r="VRM775" s="298"/>
      <c r="VRN775" s="298"/>
      <c r="VRO775" s="298"/>
      <c r="VRP775" s="298"/>
      <c r="VRQ775" s="298"/>
      <c r="VRR775" s="298"/>
      <c r="VRS775" s="298"/>
      <c r="VRT775" s="298"/>
      <c r="VRU775" s="298"/>
      <c r="VRV775" s="298"/>
      <c r="VRW775" s="298"/>
      <c r="VRX775" s="298"/>
      <c r="VRY775" s="298"/>
      <c r="VRZ775" s="298"/>
      <c r="VSA775" s="298"/>
      <c r="VSB775" s="298"/>
      <c r="VSC775" s="298"/>
      <c r="VSD775" s="298"/>
      <c r="VSE775" s="298"/>
      <c r="VSF775" s="298"/>
      <c r="VSG775" s="298"/>
      <c r="VSH775" s="298"/>
      <c r="VSI775" s="298"/>
      <c r="VSJ775" s="298"/>
      <c r="VSK775" s="298"/>
      <c r="VSL775" s="298"/>
      <c r="VSM775" s="298"/>
      <c r="VSN775" s="298"/>
      <c r="VSO775" s="298"/>
      <c r="VSP775" s="298"/>
      <c r="VSQ775" s="298"/>
      <c r="VSR775" s="298"/>
      <c r="VSS775" s="298"/>
      <c r="VST775" s="298"/>
      <c r="VSU775" s="298"/>
      <c r="VSV775" s="298"/>
      <c r="VSW775" s="298"/>
      <c r="VSX775" s="298"/>
      <c r="VSY775" s="298"/>
      <c r="VSZ775" s="298"/>
      <c r="VTA775" s="298"/>
      <c r="VTB775" s="298"/>
      <c r="VTC775" s="298"/>
      <c r="VTD775" s="298"/>
      <c r="VTE775" s="298"/>
      <c r="VTF775" s="298"/>
      <c r="VTG775" s="298"/>
      <c r="VTH775" s="298"/>
      <c r="VTI775" s="298"/>
      <c r="VTJ775" s="298"/>
      <c r="VTK775" s="298"/>
      <c r="VTL775" s="298"/>
      <c r="VTM775" s="298"/>
      <c r="VTN775" s="298"/>
      <c r="VTO775" s="298"/>
      <c r="VTP775" s="298"/>
      <c r="VTQ775" s="298"/>
      <c r="VTR775" s="298"/>
      <c r="VTS775" s="298"/>
      <c r="VTT775" s="298"/>
      <c r="VTU775" s="298"/>
      <c r="VTV775" s="298"/>
      <c r="VTW775" s="298"/>
      <c r="VTX775" s="298"/>
      <c r="VTY775" s="298"/>
      <c r="VTZ775" s="298"/>
      <c r="VUA775" s="298"/>
      <c r="VUB775" s="298"/>
      <c r="VUC775" s="298"/>
      <c r="VUD775" s="298"/>
      <c r="VUE775" s="298"/>
      <c r="VUF775" s="298"/>
      <c r="VUG775" s="298"/>
      <c r="VUH775" s="298"/>
      <c r="VUI775" s="298"/>
      <c r="VUJ775" s="298"/>
      <c r="VUK775" s="298"/>
      <c r="VUL775" s="298"/>
      <c r="VUM775" s="298"/>
      <c r="VUN775" s="298"/>
      <c r="VUO775" s="298"/>
      <c r="VUP775" s="298"/>
      <c r="VUQ775" s="298"/>
      <c r="VUR775" s="298"/>
      <c r="VUS775" s="298"/>
      <c r="VUT775" s="298"/>
      <c r="VUU775" s="298"/>
      <c r="VUV775" s="298"/>
      <c r="VUW775" s="298"/>
      <c r="VUX775" s="298"/>
      <c r="VUY775" s="298"/>
      <c r="VUZ775" s="298"/>
      <c r="VVA775" s="298"/>
      <c r="VVB775" s="298"/>
      <c r="VVC775" s="298"/>
      <c r="VVD775" s="298"/>
      <c r="VVE775" s="298"/>
      <c r="VVF775" s="298"/>
      <c r="VVG775" s="298"/>
      <c r="VVH775" s="298"/>
      <c r="VVI775" s="298"/>
      <c r="VVJ775" s="298"/>
      <c r="VVK775" s="298"/>
      <c r="VVL775" s="298"/>
      <c r="VVM775" s="298"/>
      <c r="VVN775" s="298"/>
      <c r="VVO775" s="298"/>
      <c r="VVP775" s="298"/>
      <c r="VVQ775" s="298"/>
      <c r="VVR775" s="298"/>
      <c r="VVS775" s="298"/>
      <c r="VVT775" s="298"/>
      <c r="VVU775" s="298"/>
      <c r="VVV775" s="298"/>
      <c r="VVW775" s="298"/>
      <c r="VVX775" s="298"/>
      <c r="VVY775" s="298"/>
      <c r="VVZ775" s="298"/>
      <c r="VWA775" s="298"/>
      <c r="VWB775" s="298"/>
      <c r="VWC775" s="298"/>
      <c r="VWD775" s="298"/>
      <c r="VWE775" s="298"/>
      <c r="VWF775" s="298"/>
      <c r="VWG775" s="298"/>
      <c r="VWH775" s="298"/>
      <c r="VWI775" s="298"/>
      <c r="VWJ775" s="298"/>
      <c r="VWK775" s="298"/>
      <c r="VWL775" s="298"/>
      <c r="VWM775" s="298"/>
      <c r="VWN775" s="298"/>
      <c r="VWO775" s="298"/>
      <c r="VWP775" s="298"/>
      <c r="VWQ775" s="298"/>
      <c r="VWR775" s="298"/>
      <c r="VWS775" s="298"/>
      <c r="VWT775" s="298"/>
      <c r="VWU775" s="298"/>
      <c r="VWV775" s="298"/>
      <c r="VWW775" s="298"/>
      <c r="VWX775" s="298"/>
      <c r="VWY775" s="298"/>
      <c r="VWZ775" s="298"/>
      <c r="VXA775" s="298"/>
      <c r="VXB775" s="298"/>
      <c r="VXC775" s="298"/>
      <c r="VXD775" s="298"/>
      <c r="VXE775" s="298"/>
      <c r="VXF775" s="298"/>
      <c r="VXG775" s="298"/>
      <c r="VXH775" s="298"/>
      <c r="VXI775" s="298"/>
      <c r="VXJ775" s="298"/>
      <c r="VXK775" s="298"/>
      <c r="VXL775" s="298"/>
      <c r="VXM775" s="298"/>
      <c r="VXN775" s="298"/>
      <c r="VXO775" s="298"/>
      <c r="VXP775" s="298"/>
      <c r="VXQ775" s="298"/>
      <c r="VXR775" s="298"/>
      <c r="VXS775" s="298"/>
      <c r="VXT775" s="298"/>
      <c r="VXU775" s="298"/>
      <c r="VXV775" s="298"/>
      <c r="VXW775" s="298"/>
      <c r="VXX775" s="298"/>
      <c r="VXY775" s="298"/>
      <c r="VXZ775" s="298"/>
      <c r="VYA775" s="298"/>
      <c r="VYB775" s="298"/>
      <c r="VYC775" s="298"/>
      <c r="VYD775" s="298"/>
      <c r="VYE775" s="298"/>
      <c r="VYF775" s="298"/>
      <c r="VYG775" s="298"/>
      <c r="VYH775" s="298"/>
      <c r="VYI775" s="298"/>
      <c r="VYJ775" s="298"/>
      <c r="VYK775" s="298"/>
      <c r="VYL775" s="298"/>
      <c r="VYM775" s="298"/>
      <c r="VYN775" s="298"/>
      <c r="VYO775" s="298"/>
      <c r="VYP775" s="298"/>
      <c r="VYQ775" s="298"/>
      <c r="VYR775" s="298"/>
      <c r="VYS775" s="298"/>
      <c r="VYT775" s="298"/>
      <c r="VYU775" s="298"/>
      <c r="VYV775" s="298"/>
      <c r="VYW775" s="298"/>
      <c r="VYX775" s="298"/>
      <c r="VYY775" s="298"/>
      <c r="VYZ775" s="298"/>
      <c r="VZA775" s="298"/>
      <c r="VZB775" s="298"/>
      <c r="VZC775" s="298"/>
      <c r="VZD775" s="298"/>
      <c r="VZE775" s="298"/>
      <c r="VZF775" s="298"/>
      <c r="VZG775" s="298"/>
      <c r="VZH775" s="298"/>
      <c r="VZI775" s="298"/>
      <c r="VZJ775" s="298"/>
      <c r="VZK775" s="298"/>
      <c r="VZL775" s="298"/>
      <c r="VZM775" s="298"/>
      <c r="VZN775" s="298"/>
      <c r="VZO775" s="298"/>
      <c r="VZP775" s="298"/>
      <c r="VZQ775" s="298"/>
      <c r="VZR775" s="298"/>
      <c r="VZS775" s="298"/>
      <c r="VZT775" s="298"/>
      <c r="VZU775" s="298"/>
      <c r="VZV775" s="298"/>
      <c r="VZW775" s="298"/>
      <c r="VZX775" s="298"/>
      <c r="VZY775" s="298"/>
      <c r="VZZ775" s="298"/>
      <c r="WAA775" s="298"/>
      <c r="WAB775" s="298"/>
      <c r="WAC775" s="298"/>
      <c r="WAD775" s="298"/>
      <c r="WAE775" s="298"/>
      <c r="WAF775" s="298"/>
      <c r="WAG775" s="298"/>
      <c r="WAH775" s="298"/>
      <c r="WAI775" s="298"/>
      <c r="WAJ775" s="298"/>
      <c r="WAK775" s="298"/>
      <c r="WAL775" s="298"/>
      <c r="WAM775" s="298"/>
      <c r="WAN775" s="298"/>
      <c r="WAO775" s="298"/>
      <c r="WAP775" s="298"/>
      <c r="WAQ775" s="298"/>
      <c r="WAR775" s="298"/>
      <c r="WAS775" s="298"/>
      <c r="WAT775" s="298"/>
      <c r="WAU775" s="298"/>
      <c r="WAV775" s="298"/>
      <c r="WAW775" s="298"/>
      <c r="WAX775" s="298"/>
      <c r="WAY775" s="298"/>
      <c r="WAZ775" s="298"/>
      <c r="WBA775" s="298"/>
      <c r="WBB775" s="298"/>
      <c r="WBC775" s="298"/>
      <c r="WBD775" s="298"/>
      <c r="WBE775" s="298"/>
      <c r="WBF775" s="298"/>
      <c r="WBG775" s="298"/>
      <c r="WBH775" s="298"/>
      <c r="WBI775" s="298"/>
      <c r="WBJ775" s="298"/>
      <c r="WBK775" s="298"/>
      <c r="WBL775" s="298"/>
      <c r="WBM775" s="298"/>
      <c r="WBN775" s="298"/>
      <c r="WBO775" s="298"/>
      <c r="WBP775" s="298"/>
      <c r="WBQ775" s="298"/>
      <c r="WBR775" s="298"/>
      <c r="WBS775" s="298"/>
      <c r="WBT775" s="298"/>
      <c r="WBU775" s="298"/>
      <c r="WBV775" s="298"/>
      <c r="WBW775" s="298"/>
      <c r="WBX775" s="298"/>
      <c r="WBY775" s="298"/>
      <c r="WBZ775" s="298"/>
      <c r="WCA775" s="298"/>
      <c r="WCB775" s="298"/>
      <c r="WCC775" s="298"/>
      <c r="WCD775" s="298"/>
      <c r="WCE775" s="298"/>
      <c r="WCF775" s="298"/>
      <c r="WCG775" s="298"/>
      <c r="WCH775" s="298"/>
      <c r="WCI775" s="298"/>
      <c r="WCJ775" s="298"/>
      <c r="WCK775" s="298"/>
      <c r="WCL775" s="298"/>
      <c r="WCM775" s="298"/>
      <c r="WCN775" s="298"/>
      <c r="WCO775" s="298"/>
      <c r="WCP775" s="298"/>
      <c r="WCQ775" s="298"/>
      <c r="WCR775" s="298"/>
      <c r="WCS775" s="298"/>
      <c r="WCT775" s="298"/>
      <c r="WCU775" s="298"/>
      <c r="WCV775" s="298"/>
      <c r="WCW775" s="298"/>
      <c r="WCX775" s="298"/>
      <c r="WCY775" s="298"/>
      <c r="WCZ775" s="298"/>
      <c r="WDA775" s="298"/>
      <c r="WDB775" s="298"/>
      <c r="WDC775" s="298"/>
      <c r="WDD775" s="298"/>
      <c r="WDE775" s="298"/>
      <c r="WDF775" s="298"/>
      <c r="WDG775" s="298"/>
      <c r="WDH775" s="298"/>
      <c r="WDI775" s="298"/>
      <c r="WDJ775" s="298"/>
      <c r="WDK775" s="298"/>
      <c r="WDL775" s="298"/>
      <c r="WDM775" s="298"/>
      <c r="WDN775" s="298"/>
      <c r="WDO775" s="298"/>
      <c r="WDP775" s="298"/>
      <c r="WDQ775" s="298"/>
      <c r="WDR775" s="298"/>
      <c r="WDS775" s="298"/>
      <c r="WDT775" s="298"/>
      <c r="WDU775" s="298"/>
      <c r="WDV775" s="298"/>
      <c r="WDW775" s="298"/>
      <c r="WDX775" s="298"/>
      <c r="WDY775" s="298"/>
      <c r="WDZ775" s="298"/>
      <c r="WEA775" s="298"/>
      <c r="WEB775" s="298"/>
      <c r="WEC775" s="298"/>
      <c r="WED775" s="298"/>
      <c r="WEE775" s="298"/>
      <c r="WEF775" s="298"/>
      <c r="WEG775" s="298"/>
      <c r="WEH775" s="298"/>
      <c r="WEI775" s="298"/>
      <c r="WEJ775" s="298"/>
      <c r="WEK775" s="298"/>
      <c r="WEL775" s="298"/>
      <c r="WEM775" s="298"/>
      <c r="WEN775" s="298"/>
      <c r="WEO775" s="298"/>
      <c r="WEP775" s="298"/>
      <c r="WEQ775" s="298"/>
      <c r="WER775" s="298"/>
      <c r="WES775" s="298"/>
      <c r="WET775" s="298"/>
      <c r="WEU775" s="298"/>
      <c r="WEV775" s="298"/>
      <c r="WEW775" s="298"/>
      <c r="WEX775" s="298"/>
      <c r="WEY775" s="298"/>
      <c r="WEZ775" s="298"/>
      <c r="WFA775" s="298"/>
      <c r="WFB775" s="298"/>
      <c r="WFC775" s="298"/>
      <c r="WFD775" s="298"/>
      <c r="WFE775" s="298"/>
      <c r="WFF775" s="298"/>
      <c r="WFG775" s="298"/>
      <c r="WFH775" s="298"/>
      <c r="WFI775" s="298"/>
      <c r="WFJ775" s="298"/>
      <c r="WFK775" s="298"/>
      <c r="WFL775" s="298"/>
      <c r="WFM775" s="298"/>
      <c r="WFN775" s="298"/>
      <c r="WFO775" s="298"/>
      <c r="WFP775" s="298"/>
      <c r="WFQ775" s="298"/>
      <c r="WFR775" s="298"/>
      <c r="WFS775" s="298"/>
      <c r="WFT775" s="298"/>
      <c r="WFU775" s="298"/>
      <c r="WFV775" s="298"/>
      <c r="WFW775" s="298"/>
      <c r="WFX775" s="298"/>
      <c r="WFY775" s="298"/>
      <c r="WFZ775" s="298"/>
      <c r="WGA775" s="298"/>
      <c r="WGB775" s="298"/>
      <c r="WGC775" s="298"/>
      <c r="WGD775" s="298"/>
      <c r="WGE775" s="298"/>
      <c r="WGF775" s="298"/>
      <c r="WGG775" s="298"/>
      <c r="WGH775" s="298"/>
      <c r="WGI775" s="298"/>
      <c r="WGJ775" s="298"/>
      <c r="WGK775" s="298"/>
      <c r="WGL775" s="298"/>
      <c r="WGM775" s="298"/>
      <c r="WGN775" s="298"/>
      <c r="WGO775" s="298"/>
      <c r="WGP775" s="298"/>
      <c r="WGQ775" s="298"/>
      <c r="WGR775" s="298"/>
      <c r="WGS775" s="298"/>
      <c r="WGT775" s="298"/>
      <c r="WGU775" s="298"/>
      <c r="WGV775" s="298"/>
      <c r="WGW775" s="298"/>
      <c r="WGX775" s="298"/>
      <c r="WGY775" s="298"/>
      <c r="WGZ775" s="298"/>
      <c r="WHA775" s="298"/>
      <c r="WHB775" s="298"/>
      <c r="WHC775" s="298"/>
      <c r="WHD775" s="298"/>
      <c r="WHE775" s="298"/>
      <c r="WHF775" s="298"/>
      <c r="WHG775" s="298"/>
      <c r="WHH775" s="298"/>
      <c r="WHI775" s="298"/>
      <c r="WHJ775" s="298"/>
      <c r="WHK775" s="298"/>
      <c r="WHL775" s="298"/>
      <c r="WHM775" s="298"/>
      <c r="WHN775" s="298"/>
      <c r="WHO775" s="298"/>
      <c r="WHP775" s="298"/>
      <c r="WHQ775" s="298"/>
      <c r="WHR775" s="298"/>
      <c r="WHS775" s="298"/>
      <c r="WHT775" s="298"/>
      <c r="WHU775" s="298"/>
      <c r="WHV775" s="298"/>
      <c r="WHW775" s="298"/>
      <c r="WHX775" s="298"/>
      <c r="WHY775" s="298"/>
      <c r="WHZ775" s="298"/>
      <c r="WIA775" s="298"/>
      <c r="WIB775" s="298"/>
      <c r="WIC775" s="298"/>
      <c r="WID775" s="298"/>
      <c r="WIE775" s="298"/>
      <c r="WIF775" s="298"/>
      <c r="WIG775" s="298"/>
      <c r="WIH775" s="298"/>
      <c r="WII775" s="298"/>
      <c r="WIJ775" s="298"/>
      <c r="WIK775" s="298"/>
      <c r="WIL775" s="298"/>
      <c r="WIM775" s="298"/>
      <c r="WIN775" s="298"/>
      <c r="WIO775" s="298"/>
      <c r="WIP775" s="298"/>
      <c r="WIQ775" s="298"/>
      <c r="WIR775" s="298"/>
      <c r="WIS775" s="298"/>
      <c r="WIT775" s="298"/>
      <c r="WIU775" s="298"/>
      <c r="WIV775" s="298"/>
      <c r="WIW775" s="298"/>
      <c r="WIX775" s="298"/>
      <c r="WIY775" s="298"/>
      <c r="WIZ775" s="298"/>
      <c r="WJA775" s="298"/>
      <c r="WJB775" s="298"/>
      <c r="WJC775" s="298"/>
      <c r="WJD775" s="298"/>
      <c r="WJE775" s="298"/>
      <c r="WJF775" s="298"/>
      <c r="WJG775" s="298"/>
      <c r="WJH775" s="298"/>
      <c r="WJI775" s="298"/>
      <c r="WJJ775" s="298"/>
      <c r="WJK775" s="298"/>
      <c r="WJL775" s="298"/>
      <c r="WJM775" s="298"/>
      <c r="WJN775" s="298"/>
      <c r="WJO775" s="298"/>
      <c r="WJP775" s="298"/>
      <c r="WJQ775" s="298"/>
      <c r="WJR775" s="298"/>
      <c r="WJS775" s="298"/>
      <c r="WJT775" s="298"/>
      <c r="WJU775" s="298"/>
      <c r="WJV775" s="298"/>
      <c r="WJW775" s="298"/>
      <c r="WJX775" s="298"/>
      <c r="WJY775" s="298"/>
      <c r="WJZ775" s="298"/>
      <c r="WKA775" s="298"/>
      <c r="WKB775" s="298"/>
      <c r="WKC775" s="298"/>
      <c r="WKD775" s="298"/>
      <c r="WKE775" s="298"/>
      <c r="WKF775" s="298"/>
      <c r="WKG775" s="298"/>
      <c r="WKH775" s="298"/>
      <c r="WKI775" s="298"/>
      <c r="WKJ775" s="298"/>
      <c r="WKK775" s="298"/>
      <c r="WKL775" s="298"/>
      <c r="WKM775" s="298"/>
      <c r="WKN775" s="298"/>
      <c r="WKO775" s="298"/>
      <c r="WKP775" s="298"/>
      <c r="WKQ775" s="298"/>
      <c r="WKR775" s="298"/>
      <c r="WKS775" s="298"/>
      <c r="WKT775" s="298"/>
      <c r="WKU775" s="298"/>
      <c r="WKV775" s="298"/>
      <c r="WKW775" s="298"/>
      <c r="WKX775" s="298"/>
      <c r="WKY775" s="298"/>
      <c r="WKZ775" s="298"/>
      <c r="WLA775" s="298"/>
      <c r="WLB775" s="298"/>
      <c r="WLC775" s="298"/>
      <c r="WLD775" s="298"/>
      <c r="WLE775" s="298"/>
      <c r="WLF775" s="298"/>
      <c r="WLG775" s="298"/>
      <c r="WLH775" s="298"/>
      <c r="WLI775" s="298"/>
      <c r="WLJ775" s="298"/>
      <c r="WLK775" s="298"/>
      <c r="WLL775" s="298"/>
      <c r="WLM775" s="298"/>
      <c r="WLN775" s="298"/>
      <c r="WLO775" s="298"/>
      <c r="WLP775" s="298"/>
      <c r="WLQ775" s="298"/>
      <c r="WLR775" s="298"/>
      <c r="WLS775" s="298"/>
      <c r="WLT775" s="298"/>
      <c r="WLU775" s="298"/>
      <c r="WLV775" s="298"/>
      <c r="WLW775" s="298"/>
      <c r="WLX775" s="298"/>
      <c r="WLY775" s="298"/>
      <c r="WLZ775" s="298"/>
      <c r="WMA775" s="298"/>
      <c r="WMB775" s="298"/>
      <c r="WMC775" s="298"/>
      <c r="WMD775" s="298"/>
      <c r="WME775" s="298"/>
      <c r="WMF775" s="298"/>
      <c r="WMG775" s="298"/>
      <c r="WMH775" s="298"/>
      <c r="WMI775" s="298"/>
      <c r="WMJ775" s="298"/>
      <c r="WMK775" s="298"/>
      <c r="WML775" s="298"/>
      <c r="WMM775" s="298"/>
      <c r="WMN775" s="298"/>
      <c r="WMO775" s="298"/>
      <c r="WMP775" s="298"/>
      <c r="WMQ775" s="298"/>
      <c r="WMR775" s="298"/>
      <c r="WMS775" s="298"/>
      <c r="WMT775" s="298"/>
      <c r="WMU775" s="298"/>
      <c r="WMV775" s="298"/>
      <c r="WMW775" s="298"/>
      <c r="WMX775" s="298"/>
      <c r="WMY775" s="298"/>
      <c r="WMZ775" s="298"/>
      <c r="WNA775" s="298"/>
      <c r="WNB775" s="298"/>
      <c r="WNC775" s="298"/>
      <c r="WND775" s="298"/>
      <c r="WNE775" s="298"/>
      <c r="WNF775" s="298"/>
      <c r="WNG775" s="298"/>
      <c r="WNH775" s="298"/>
      <c r="WNI775" s="298"/>
      <c r="WNJ775" s="298"/>
      <c r="WNK775" s="298"/>
      <c r="WNL775" s="298"/>
      <c r="WNM775" s="298"/>
      <c r="WNN775" s="298"/>
      <c r="WNO775" s="298"/>
      <c r="WNP775" s="298"/>
      <c r="WNQ775" s="298"/>
      <c r="WNR775" s="298"/>
      <c r="WNS775" s="298"/>
      <c r="WNT775" s="298"/>
      <c r="WNU775" s="298"/>
      <c r="WNV775" s="298"/>
      <c r="WNW775" s="298"/>
      <c r="WNX775" s="298"/>
      <c r="WNY775" s="298"/>
      <c r="WNZ775" s="298"/>
      <c r="WOA775" s="298"/>
      <c r="WOB775" s="298"/>
      <c r="WOC775" s="298"/>
      <c r="WOD775" s="298"/>
      <c r="WOE775" s="298"/>
      <c r="WOF775" s="298"/>
      <c r="WOG775" s="298"/>
      <c r="WOH775" s="298"/>
      <c r="WOI775" s="298"/>
      <c r="WOJ775" s="298"/>
      <c r="WOK775" s="298"/>
      <c r="WOL775" s="298"/>
      <c r="WOM775" s="298"/>
      <c r="WON775" s="298"/>
      <c r="WOO775" s="298"/>
      <c r="WOP775" s="298"/>
      <c r="WOQ775" s="298"/>
      <c r="WOR775" s="298"/>
      <c r="WOS775" s="298"/>
      <c r="WOT775" s="298"/>
      <c r="WOU775" s="298"/>
      <c r="WOV775" s="298"/>
      <c r="WOW775" s="298"/>
      <c r="WOX775" s="298"/>
      <c r="WOY775" s="298"/>
      <c r="WOZ775" s="298"/>
      <c r="WPA775" s="298"/>
      <c r="WPB775" s="298"/>
      <c r="WPC775" s="298"/>
      <c r="WPD775" s="298"/>
      <c r="WPE775" s="298"/>
      <c r="WPF775" s="298"/>
      <c r="WPG775" s="298"/>
      <c r="WPH775" s="298"/>
      <c r="WPI775" s="298"/>
      <c r="WPJ775" s="298"/>
      <c r="WPK775" s="298"/>
      <c r="WPL775" s="298"/>
      <c r="WPM775" s="298"/>
      <c r="WPN775" s="298"/>
      <c r="WPO775" s="298"/>
      <c r="WPP775" s="298"/>
      <c r="WPQ775" s="298"/>
      <c r="WPR775" s="298"/>
      <c r="WPS775" s="298"/>
      <c r="WPT775" s="298"/>
      <c r="WPU775" s="298"/>
      <c r="WPV775" s="298"/>
      <c r="WPW775" s="298"/>
      <c r="WPX775" s="298"/>
      <c r="WPY775" s="298"/>
      <c r="WPZ775" s="298"/>
      <c r="WQA775" s="298"/>
      <c r="WQB775" s="298"/>
      <c r="WQC775" s="298"/>
      <c r="WQD775" s="298"/>
      <c r="WQE775" s="298"/>
      <c r="WQF775" s="298"/>
      <c r="WQG775" s="298"/>
      <c r="WQH775" s="298"/>
      <c r="WQI775" s="298"/>
      <c r="WQJ775" s="298"/>
      <c r="WQK775" s="298"/>
      <c r="WQL775" s="298"/>
      <c r="WQM775" s="298"/>
      <c r="WQN775" s="298"/>
      <c r="WQO775" s="298"/>
      <c r="WQP775" s="298"/>
      <c r="WQQ775" s="298"/>
      <c r="WQR775" s="298"/>
      <c r="WQS775" s="298"/>
      <c r="WQT775" s="298"/>
      <c r="WQU775" s="298"/>
      <c r="WQV775" s="298"/>
      <c r="WQW775" s="298"/>
      <c r="WQX775" s="298"/>
      <c r="WQY775" s="298"/>
      <c r="WQZ775" s="298"/>
      <c r="WRA775" s="298"/>
      <c r="WRB775" s="298"/>
      <c r="WRC775" s="298"/>
      <c r="WRD775" s="298"/>
      <c r="WRE775" s="298"/>
      <c r="WRF775" s="298"/>
      <c r="WRG775" s="298"/>
      <c r="WRH775" s="298"/>
      <c r="WRI775" s="298"/>
      <c r="WRJ775" s="298"/>
      <c r="WRK775" s="298"/>
      <c r="WRL775" s="298"/>
      <c r="WRM775" s="298"/>
      <c r="WRN775" s="298"/>
      <c r="WRO775" s="298"/>
      <c r="WRP775" s="298"/>
      <c r="WRQ775" s="298"/>
      <c r="WRR775" s="298"/>
      <c r="WRS775" s="298"/>
      <c r="WRT775" s="298"/>
      <c r="WRU775" s="298"/>
      <c r="WRV775" s="298"/>
      <c r="WRW775" s="298"/>
      <c r="WRX775" s="298"/>
      <c r="WRY775" s="298"/>
      <c r="WRZ775" s="298"/>
      <c r="WSA775" s="298"/>
      <c r="WSB775" s="298"/>
      <c r="WSC775" s="298"/>
      <c r="WSD775" s="298"/>
      <c r="WSE775" s="298"/>
      <c r="WSF775" s="298"/>
      <c r="WSG775" s="298"/>
      <c r="WSH775" s="298"/>
      <c r="WSI775" s="298"/>
      <c r="WSJ775" s="298"/>
      <c r="WSK775" s="298"/>
      <c r="WSL775" s="298"/>
      <c r="WSM775" s="298"/>
      <c r="WSN775" s="298"/>
      <c r="WSO775" s="298"/>
      <c r="WSP775" s="298"/>
      <c r="WSQ775" s="298"/>
      <c r="WSR775" s="298"/>
      <c r="WSS775" s="298"/>
      <c r="WST775" s="298"/>
      <c r="WSU775" s="298"/>
      <c r="WSV775" s="298"/>
      <c r="WSW775" s="298"/>
      <c r="WSX775" s="298"/>
      <c r="WSY775" s="298"/>
      <c r="WSZ775" s="298"/>
      <c r="WTA775" s="298"/>
      <c r="WTB775" s="298"/>
      <c r="WTC775" s="298"/>
      <c r="WTD775" s="298"/>
      <c r="WTE775" s="298"/>
      <c r="WTF775" s="298"/>
      <c r="WTG775" s="298"/>
      <c r="WTH775" s="298"/>
      <c r="WTI775" s="298"/>
      <c r="WTJ775" s="298"/>
      <c r="WTK775" s="298"/>
      <c r="WTL775" s="298"/>
      <c r="WTM775" s="298"/>
      <c r="WTN775" s="298"/>
      <c r="WTO775" s="298"/>
      <c r="WTP775" s="298"/>
      <c r="WTQ775" s="298"/>
      <c r="WTR775" s="298"/>
      <c r="WTS775" s="298"/>
      <c r="WTT775" s="298"/>
      <c r="WTU775" s="298"/>
      <c r="WTV775" s="298"/>
      <c r="WTW775" s="298"/>
      <c r="WTX775" s="298"/>
      <c r="WTY775" s="298"/>
      <c r="WTZ775" s="298"/>
      <c r="WUA775" s="298"/>
      <c r="WUB775" s="298"/>
      <c r="WUC775" s="298"/>
      <c r="WUD775" s="298"/>
      <c r="WUE775" s="298"/>
      <c r="WUF775" s="298"/>
      <c r="WUG775" s="298"/>
      <c r="WUH775" s="298"/>
      <c r="WUI775" s="298"/>
      <c r="WUJ775" s="298"/>
      <c r="WUK775" s="298"/>
      <c r="WUL775" s="298"/>
      <c r="WUM775" s="298"/>
      <c r="WUN775" s="298"/>
      <c r="WUO775" s="298"/>
      <c r="WUP775" s="298"/>
      <c r="WUQ775" s="298"/>
      <c r="WUR775" s="298"/>
      <c r="WUS775" s="298"/>
      <c r="WUT775" s="298"/>
      <c r="WUU775" s="298"/>
      <c r="WUV775" s="298"/>
      <c r="WUW775" s="298"/>
      <c r="WUX775" s="298"/>
      <c r="WUY775" s="298"/>
      <c r="WUZ775" s="298"/>
      <c r="WVA775" s="298"/>
      <c r="WVB775" s="298"/>
      <c r="WVC775" s="298"/>
      <c r="WVD775" s="298"/>
      <c r="WVE775" s="298"/>
      <c r="WVF775" s="298"/>
      <c r="WVG775" s="298"/>
      <c r="WVH775" s="298"/>
      <c r="WVI775" s="298"/>
      <c r="WVJ775" s="298"/>
      <c r="WVK775" s="298"/>
      <c r="WVL775" s="298"/>
      <c r="WVM775" s="298"/>
      <c r="WVN775" s="298"/>
      <c r="WVO775" s="298"/>
      <c r="WVP775" s="298"/>
      <c r="WVQ775" s="298"/>
      <c r="WVR775" s="298"/>
      <c r="WVS775" s="298"/>
      <c r="WVT775" s="298"/>
      <c r="WVU775" s="298"/>
      <c r="WVV775" s="298"/>
      <c r="WVW775" s="298"/>
      <c r="WVX775" s="298"/>
      <c r="WVY775" s="298"/>
      <c r="WVZ775" s="298"/>
      <c r="WWA775" s="298"/>
      <c r="WWB775" s="298"/>
      <c r="WWC775" s="298"/>
      <c r="WWD775" s="298"/>
      <c r="WWE775" s="298"/>
      <c r="WWF775" s="298"/>
      <c r="WWG775" s="298"/>
      <c r="WWH775" s="298"/>
      <c r="WWI775" s="298"/>
      <c r="WWJ775" s="298"/>
      <c r="WWK775" s="298"/>
      <c r="WWL775" s="298"/>
      <c r="WWM775" s="298"/>
      <c r="WWN775" s="298"/>
      <c r="WWO775" s="298"/>
      <c r="WWP775" s="298"/>
      <c r="WWQ775" s="298"/>
      <c r="WWR775" s="298"/>
      <c r="WWS775" s="298"/>
      <c r="WWT775" s="298"/>
      <c r="WWU775" s="298"/>
      <c r="WWV775" s="298"/>
      <c r="WWW775" s="298"/>
      <c r="WWX775" s="298"/>
      <c r="WWY775" s="298"/>
      <c r="WWZ775" s="298"/>
      <c r="WXA775" s="298"/>
      <c r="WXB775" s="298"/>
      <c r="WXC775" s="298"/>
      <c r="WXD775" s="298"/>
      <c r="WXE775" s="298"/>
      <c r="WXF775" s="298"/>
      <c r="WXG775" s="298"/>
      <c r="WXH775" s="298"/>
      <c r="WXI775" s="298"/>
      <c r="WXJ775" s="298"/>
      <c r="WXK775" s="298"/>
      <c r="WXL775" s="298"/>
      <c r="WXM775" s="298"/>
      <c r="WXN775" s="298"/>
      <c r="WXO775" s="298"/>
      <c r="WXP775" s="298"/>
      <c r="WXQ775" s="298"/>
      <c r="WXR775" s="298"/>
      <c r="WXS775" s="298"/>
      <c r="WXT775" s="298"/>
      <c r="WXU775" s="298"/>
      <c r="WXV775" s="298"/>
      <c r="WXW775" s="298"/>
      <c r="WXX775" s="298"/>
      <c r="WXY775" s="298"/>
      <c r="WXZ775" s="298"/>
      <c r="WYA775" s="298"/>
      <c r="WYB775" s="298"/>
      <c r="WYC775" s="298"/>
      <c r="WYD775" s="298"/>
      <c r="WYE775" s="298"/>
      <c r="WYF775" s="298"/>
      <c r="WYG775" s="298"/>
      <c r="WYH775" s="298"/>
      <c r="WYI775" s="298"/>
      <c r="WYJ775" s="298"/>
      <c r="WYK775" s="298"/>
      <c r="WYL775" s="298"/>
      <c r="WYM775" s="298"/>
      <c r="WYN775" s="298"/>
      <c r="WYO775" s="298"/>
      <c r="WYP775" s="298"/>
      <c r="WYQ775" s="298"/>
      <c r="WYR775" s="298"/>
      <c r="WYS775" s="298"/>
      <c r="WYT775" s="298"/>
      <c r="WYU775" s="298"/>
      <c r="WYV775" s="298"/>
      <c r="WYW775" s="298"/>
      <c r="WYX775" s="298"/>
      <c r="WYY775" s="298"/>
      <c r="WYZ775" s="298"/>
      <c r="WZA775" s="298"/>
      <c r="WZB775" s="298"/>
      <c r="WZC775" s="298"/>
      <c r="WZD775" s="298"/>
      <c r="WZE775" s="298"/>
      <c r="WZF775" s="298"/>
      <c r="WZG775" s="298"/>
      <c r="WZH775" s="298"/>
      <c r="WZI775" s="298"/>
      <c r="WZJ775" s="298"/>
      <c r="WZK775" s="298"/>
      <c r="WZL775" s="298"/>
      <c r="WZM775" s="298"/>
      <c r="WZN775" s="298"/>
      <c r="WZO775" s="298"/>
      <c r="WZP775" s="298"/>
      <c r="WZQ775" s="298"/>
      <c r="WZR775" s="298"/>
      <c r="WZS775" s="298"/>
      <c r="WZT775" s="298"/>
      <c r="WZU775" s="298"/>
      <c r="WZV775" s="298"/>
      <c r="WZW775" s="298"/>
      <c r="WZX775" s="298"/>
      <c r="WZY775" s="298"/>
      <c r="WZZ775" s="298"/>
      <c r="XAA775" s="298"/>
      <c r="XAB775" s="298"/>
      <c r="XAC775" s="298"/>
      <c r="XAD775" s="298"/>
      <c r="XAE775" s="298"/>
      <c r="XAF775" s="298"/>
      <c r="XAG775" s="298"/>
      <c r="XAH775" s="298"/>
      <c r="XAI775" s="298"/>
      <c r="XAJ775" s="298"/>
      <c r="XAK775" s="298"/>
      <c r="XAL775" s="298"/>
      <c r="XAM775" s="298"/>
      <c r="XAN775" s="298"/>
      <c r="XAO775" s="298"/>
      <c r="XAP775" s="298"/>
      <c r="XAQ775" s="298"/>
      <c r="XAR775" s="298"/>
      <c r="XAS775" s="298"/>
      <c r="XAT775" s="298"/>
      <c r="XAU775" s="298"/>
      <c r="XAV775" s="298"/>
      <c r="XAW775" s="298"/>
      <c r="XAX775" s="298"/>
      <c r="XAY775" s="298"/>
      <c r="XAZ775" s="298"/>
      <c r="XBA775" s="298"/>
      <c r="XBB775" s="298"/>
      <c r="XBC775" s="298"/>
      <c r="XBD775" s="298"/>
      <c r="XBE775" s="298"/>
      <c r="XBF775" s="298"/>
      <c r="XBG775" s="298"/>
      <c r="XBH775" s="298"/>
      <c r="XBI775" s="298"/>
      <c r="XBJ775" s="298"/>
      <c r="XBK775" s="298"/>
      <c r="XBL775" s="298"/>
      <c r="XBM775" s="298"/>
      <c r="XBN775" s="298"/>
      <c r="XBO775" s="298"/>
      <c r="XBP775" s="298"/>
      <c r="XBQ775" s="298"/>
      <c r="XBR775" s="298"/>
      <c r="XBS775" s="298"/>
      <c r="XBT775" s="298"/>
      <c r="XBU775" s="298"/>
      <c r="XBV775" s="298"/>
      <c r="XBW775" s="298"/>
      <c r="XBX775" s="298"/>
      <c r="XBY775" s="298"/>
      <c r="XBZ775" s="298"/>
      <c r="XCA775" s="298"/>
      <c r="XCB775" s="298"/>
      <c r="XCC775" s="298"/>
      <c r="XCD775" s="298"/>
      <c r="XCE775" s="298"/>
      <c r="XCF775" s="298"/>
      <c r="XCG775" s="298"/>
      <c r="XCH775" s="298"/>
      <c r="XCI775" s="298"/>
      <c r="XCJ775" s="298"/>
      <c r="XCK775" s="298"/>
      <c r="XCL775" s="298"/>
      <c r="XCM775" s="298"/>
      <c r="XCN775" s="298"/>
      <c r="XCO775" s="298"/>
      <c r="XCP775" s="298"/>
      <c r="XCQ775" s="298"/>
      <c r="XCR775" s="298"/>
      <c r="XCS775" s="486"/>
      <c r="XCT775" s="420"/>
      <c r="XCU775" s="482"/>
      <c r="XCV775" s="482"/>
      <c r="XCW775" s="486"/>
      <c r="XCX775" s="420"/>
      <c r="XCY775" s="420"/>
      <c r="XCZ775" s="420"/>
      <c r="XDA775" s="420"/>
      <c r="XDB775" s="420"/>
      <c r="XDC775" s="483"/>
      <c r="XDD775" s="299"/>
      <c r="XDE775" s="496"/>
      <c r="XDF775" s="509"/>
      <c r="XDG775" s="508"/>
      <c r="XDH775" s="420"/>
      <c r="XDI775" s="481"/>
      <c r="XDJ775" s="414"/>
      <c r="XDK775" s="436"/>
      <c r="XDL775" s="436"/>
      <c r="XDM775" s="436"/>
      <c r="XDN775" s="436"/>
      <c r="XDO775" s="436"/>
      <c r="XDP775" s="436"/>
      <c r="XDQ775" s="436"/>
      <c r="XDR775" s="436"/>
      <c r="XDS775" s="436"/>
      <c r="XDT775" s="436"/>
      <c r="XDU775" s="436"/>
      <c r="XDV775" s="436"/>
      <c r="XDW775" s="486"/>
      <c r="XDX775" s="420"/>
      <c r="XDY775" s="482"/>
      <c r="XDZ775" s="482"/>
      <c r="XEA775" s="486"/>
      <c r="XEB775" s="420"/>
      <c r="XEC775" s="420"/>
      <c r="XED775" s="420"/>
      <c r="XEE775" s="420"/>
      <c r="XEF775" s="420"/>
      <c r="XEG775" s="483"/>
      <c r="XEH775" s="299"/>
      <c r="XEI775" s="496"/>
      <c r="XEJ775" s="509"/>
      <c r="XEK775" s="508"/>
      <c r="XEL775" s="420"/>
      <c r="XEM775" s="481"/>
      <c r="XEN775" s="414"/>
      <c r="XEO775" s="436"/>
      <c r="XEP775" s="436"/>
      <c r="XEQ775" s="436"/>
      <c r="XER775" s="436"/>
      <c r="XES775" s="436"/>
      <c r="XET775" s="436"/>
      <c r="XEU775" s="436"/>
      <c r="XEV775" s="436"/>
      <c r="XEW775" s="436"/>
      <c r="XEX775" s="436"/>
      <c r="XEY775" s="436"/>
      <c r="XEZ775" s="436"/>
      <c r="XFA775" s="436"/>
      <c r="XFB775" s="436"/>
      <c r="XFC775" s="436"/>
      <c r="XFD775" s="436"/>
    </row>
    <row r="776" spans="1:16384" s="510" customFormat="1" ht="90" customHeight="1">
      <c r="A776" s="445" t="s">
        <v>5042</v>
      </c>
      <c r="B776" s="325" t="s">
        <v>4923</v>
      </c>
      <c r="C776" s="497">
        <v>44713</v>
      </c>
      <c r="D776" s="423" t="s">
        <v>4307</v>
      </c>
      <c r="E776" s="445" t="s">
        <v>1029</v>
      </c>
      <c r="F776" s="325" t="s">
        <v>5229</v>
      </c>
      <c r="G776" s="325" t="s">
        <v>4947</v>
      </c>
      <c r="H776" s="325" t="s">
        <v>4951</v>
      </c>
      <c r="I776" s="325" t="s">
        <v>4958</v>
      </c>
      <c r="J776" s="322" t="s">
        <v>4959</v>
      </c>
      <c r="K776" s="426">
        <v>4</v>
      </c>
      <c r="L776" s="838">
        <v>45046</v>
      </c>
      <c r="M776" s="838">
        <v>45412</v>
      </c>
      <c r="N776" s="275">
        <f t="shared" si="27"/>
        <v>53</v>
      </c>
      <c r="O776" s="498">
        <v>0</v>
      </c>
      <c r="P776" s="322" t="s">
        <v>24</v>
      </c>
      <c r="Q776" s="322" t="s">
        <v>4960</v>
      </c>
      <c r="R776" s="322" t="s">
        <v>8769</v>
      </c>
      <c r="S776" s="387">
        <f t="shared" si="28"/>
        <v>102</v>
      </c>
      <c r="T776" s="322"/>
      <c r="U776" s="322"/>
      <c r="V776" s="322"/>
      <c r="W776" s="322"/>
      <c r="X776" s="322"/>
      <c r="Y776" s="322"/>
      <c r="Z776" s="322"/>
      <c r="AA776" s="322"/>
      <c r="AB776" s="322"/>
      <c r="AC776" s="322"/>
      <c r="AD776" s="322"/>
      <c r="AE776" s="322"/>
      <c r="AF776" s="322"/>
      <c r="AG776" s="322" t="s">
        <v>937</v>
      </c>
      <c r="AH776" s="322" t="s">
        <v>937</v>
      </c>
      <c r="AI776" s="322" t="s">
        <v>937</v>
      </c>
      <c r="AJ776" s="322" t="s">
        <v>937</v>
      </c>
      <c r="AK776" s="322" t="s">
        <v>937</v>
      </c>
      <c r="AL776" s="322" t="s">
        <v>937</v>
      </c>
      <c r="AM776" s="322" t="s">
        <v>937</v>
      </c>
      <c r="AN776" s="322" t="s">
        <v>937</v>
      </c>
      <c r="AO776" s="322" t="s">
        <v>937</v>
      </c>
      <c r="AP776" s="322" t="s">
        <v>937</v>
      </c>
      <c r="AQ776" s="322" t="s">
        <v>937</v>
      </c>
      <c r="AR776" s="322" t="s">
        <v>937</v>
      </c>
      <c r="AS776" s="322" t="s">
        <v>937</v>
      </c>
      <c r="AT776" s="322" t="s">
        <v>937</v>
      </c>
      <c r="AU776" s="322" t="s">
        <v>8682</v>
      </c>
      <c r="AV776" s="322" t="s">
        <v>9433</v>
      </c>
      <c r="AW776" s="322" t="s">
        <v>8683</v>
      </c>
      <c r="AX776" s="392" t="s">
        <v>9434</v>
      </c>
      <c r="AY776" s="322" t="s">
        <v>8769</v>
      </c>
      <c r="AZ776" s="269" t="s">
        <v>2588</v>
      </c>
      <c r="BA776" s="336">
        <v>44945</v>
      </c>
      <c r="BB776" s="269" t="s">
        <v>783</v>
      </c>
      <c r="BC776" s="336"/>
      <c r="BD776" s="301"/>
      <c r="BE776" s="141"/>
      <c r="BF776" s="332"/>
      <c r="BG776" s="332"/>
      <c r="BH776" s="141" t="s">
        <v>956</v>
      </c>
      <c r="BI776" s="340"/>
      <c r="BJ776" s="356"/>
      <c r="BL776" s="499"/>
      <c r="BM776" s="322"/>
      <c r="BN776" s="507"/>
      <c r="BO776" s="253" t="s">
        <v>5565</v>
      </c>
      <c r="BP776" s="253" t="s">
        <v>5566</v>
      </c>
      <c r="BQ776" s="253" t="s">
        <v>9448</v>
      </c>
      <c r="BR776" s="322"/>
    </row>
    <row r="777" spans="1:16384" s="421" customFormat="1" ht="90" customHeight="1">
      <c r="A777" s="445" t="s">
        <v>5043</v>
      </c>
      <c r="B777" s="325" t="s">
        <v>4923</v>
      </c>
      <c r="C777" s="497">
        <v>44713</v>
      </c>
      <c r="D777" s="423" t="s">
        <v>5047</v>
      </c>
      <c r="E777" s="445" t="s">
        <v>1030</v>
      </c>
      <c r="F777" s="325" t="s">
        <v>8698</v>
      </c>
      <c r="G777" s="325" t="s">
        <v>5004</v>
      </c>
      <c r="H777" s="325" t="s">
        <v>5005</v>
      </c>
      <c r="I777" s="325" t="s">
        <v>5006</v>
      </c>
      <c r="J777" s="322" t="s">
        <v>5007</v>
      </c>
      <c r="K777" s="426">
        <v>1</v>
      </c>
      <c r="L777" s="838">
        <v>44743</v>
      </c>
      <c r="M777" s="838">
        <v>44925</v>
      </c>
      <c r="N777" s="275">
        <f t="shared" si="27"/>
        <v>26</v>
      </c>
      <c r="O777" s="501">
        <v>1</v>
      </c>
      <c r="P777" s="322" t="s">
        <v>48</v>
      </c>
      <c r="Q777" s="322"/>
      <c r="R777" s="322" t="s">
        <v>8711</v>
      </c>
      <c r="S777" s="387">
        <f t="shared" si="28"/>
        <v>292</v>
      </c>
      <c r="T777" s="322"/>
      <c r="U777" s="322"/>
      <c r="V777" s="322"/>
      <c r="W777" s="322"/>
      <c r="X777" s="322"/>
      <c r="Y777" s="322"/>
      <c r="Z777" s="322"/>
      <c r="AA777" s="322"/>
      <c r="AB777" s="322"/>
      <c r="AC777" s="322"/>
      <c r="AD777" s="322"/>
      <c r="AE777" s="322"/>
      <c r="AF777" s="322"/>
      <c r="AG777" s="322"/>
      <c r="AH777" s="322"/>
      <c r="AI777" s="322"/>
      <c r="AJ777" s="322"/>
      <c r="AK777" s="322"/>
      <c r="AL777" s="322"/>
      <c r="AM777" s="322"/>
      <c r="AN777" s="322"/>
      <c r="AO777" s="322"/>
      <c r="AP777" s="322"/>
      <c r="AQ777" s="322"/>
      <c r="AR777" s="322" t="s">
        <v>937</v>
      </c>
      <c r="AS777" s="322" t="s">
        <v>937</v>
      </c>
      <c r="AT777" s="322" t="s">
        <v>937</v>
      </c>
      <c r="AU777" s="322" t="s">
        <v>8675</v>
      </c>
      <c r="AV777" s="458" t="s">
        <v>9451</v>
      </c>
      <c r="AW777" s="322" t="s">
        <v>8699</v>
      </c>
      <c r="AX777" s="325" t="s">
        <v>9452</v>
      </c>
      <c r="AY777" s="322" t="s">
        <v>8710</v>
      </c>
      <c r="AZ777" s="269" t="s">
        <v>781</v>
      </c>
      <c r="BA777" s="336">
        <v>44936</v>
      </c>
      <c r="BB777" s="269" t="s">
        <v>903</v>
      </c>
      <c r="BC777" s="336"/>
      <c r="BD777" s="301"/>
      <c r="BE777" s="141"/>
      <c r="BF777" s="332"/>
      <c r="BG777" s="332"/>
      <c r="BH777" s="141" t="s">
        <v>956</v>
      </c>
      <c r="BI777" s="340"/>
      <c r="BJ777" s="356"/>
      <c r="BL777" s="499"/>
      <c r="BM777" s="322"/>
      <c r="BN777" s="322"/>
      <c r="BO777" s="384" t="s">
        <v>5567</v>
      </c>
      <c r="BP777" s="384" t="s">
        <v>5568</v>
      </c>
    </row>
    <row r="778" spans="1:16384" s="322" customFormat="1" ht="90" customHeight="1">
      <c r="A778" s="445" t="s">
        <v>5044</v>
      </c>
      <c r="B778" s="325" t="s">
        <v>4923</v>
      </c>
      <c r="C778" s="497">
        <v>44713</v>
      </c>
      <c r="D778" s="423" t="s">
        <v>5047</v>
      </c>
      <c r="E778" s="445" t="s">
        <v>1030</v>
      </c>
      <c r="F778" s="325" t="s">
        <v>8698</v>
      </c>
      <c r="G778" s="325" t="s">
        <v>5004</v>
      </c>
      <c r="H778" s="325" t="s">
        <v>5005</v>
      </c>
      <c r="I778" s="325" t="s">
        <v>5008</v>
      </c>
      <c r="J778" s="322" t="s">
        <v>5007</v>
      </c>
      <c r="K778" s="426">
        <v>1</v>
      </c>
      <c r="L778" s="838">
        <v>44743</v>
      </c>
      <c r="M778" s="838">
        <v>44925</v>
      </c>
      <c r="N778" s="275">
        <f t="shared" si="27"/>
        <v>26</v>
      </c>
      <c r="O778" s="501">
        <v>1</v>
      </c>
      <c r="P778" s="322" t="s">
        <v>48</v>
      </c>
      <c r="R778" s="322" t="s">
        <v>8824</v>
      </c>
      <c r="S778" s="387">
        <f t="shared" si="28"/>
        <v>292</v>
      </c>
      <c r="AR778" s="322" t="s">
        <v>937</v>
      </c>
      <c r="AS778" s="322" t="s">
        <v>937</v>
      </c>
      <c r="AT778" s="322" t="s">
        <v>937</v>
      </c>
      <c r="AU778" s="322" t="s">
        <v>8675</v>
      </c>
      <c r="AV778" s="458" t="s">
        <v>9451</v>
      </c>
      <c r="AW778" s="322" t="s">
        <v>8699</v>
      </c>
      <c r="AX778" s="325" t="s">
        <v>9453</v>
      </c>
      <c r="AY778" s="322" t="s">
        <v>8713</v>
      </c>
      <c r="AZ778" s="269" t="s">
        <v>781</v>
      </c>
      <c r="BA778" s="336">
        <v>44936</v>
      </c>
      <c r="BB778" s="269" t="s">
        <v>903</v>
      </c>
      <c r="BC778" s="336"/>
      <c r="BD778" s="301"/>
      <c r="BE778" s="141"/>
      <c r="BF778" s="332"/>
      <c r="BG778" s="332"/>
      <c r="BH778" s="141" t="s">
        <v>956</v>
      </c>
      <c r="BI778" s="340"/>
      <c r="BJ778" s="356"/>
      <c r="BL778" s="499"/>
      <c r="BO778" s="253" t="s">
        <v>5567</v>
      </c>
      <c r="BP778" s="253" t="s">
        <v>5568</v>
      </c>
    </row>
    <row r="779" spans="1:16384" s="322" customFormat="1" ht="90" customHeight="1">
      <c r="A779" s="445" t="s">
        <v>5045</v>
      </c>
      <c r="B779" s="325" t="s">
        <v>4923</v>
      </c>
      <c r="C779" s="497">
        <v>44713</v>
      </c>
      <c r="D779" s="423" t="s">
        <v>5046</v>
      </c>
      <c r="E779" s="445" t="s">
        <v>1031</v>
      </c>
      <c r="F779" s="325" t="s">
        <v>8700</v>
      </c>
      <c r="G779" s="325" t="s">
        <v>5004</v>
      </c>
      <c r="H779" s="325" t="s">
        <v>5005</v>
      </c>
      <c r="I779" s="325" t="s">
        <v>5009</v>
      </c>
      <c r="J779" s="322" t="s">
        <v>5007</v>
      </c>
      <c r="K779" s="426">
        <v>1</v>
      </c>
      <c r="L779" s="838">
        <v>44743</v>
      </c>
      <c r="M779" s="838">
        <v>44925</v>
      </c>
      <c r="N779" s="275">
        <f t="shared" si="27"/>
        <v>26</v>
      </c>
      <c r="O779" s="501">
        <v>1</v>
      </c>
      <c r="P779" s="322" t="s">
        <v>48</v>
      </c>
      <c r="R779" s="322" t="s">
        <v>8823</v>
      </c>
      <c r="S779" s="387">
        <f t="shared" si="28"/>
        <v>284</v>
      </c>
      <c r="AR779" s="322" t="s">
        <v>937</v>
      </c>
      <c r="AS779" s="322" t="s">
        <v>937</v>
      </c>
      <c r="AT779" s="322" t="s">
        <v>937</v>
      </c>
      <c r="AU779" s="322" t="s">
        <v>8675</v>
      </c>
      <c r="AV779" s="458" t="s">
        <v>9451</v>
      </c>
      <c r="AW779" s="322" t="s">
        <v>8699</v>
      </c>
      <c r="AX779" s="325" t="s">
        <v>9453</v>
      </c>
      <c r="AY779" s="322" t="s">
        <v>8714</v>
      </c>
      <c r="AZ779" s="269" t="s">
        <v>781</v>
      </c>
      <c r="BA779" s="336">
        <v>44936</v>
      </c>
      <c r="BB779" s="269" t="s">
        <v>903</v>
      </c>
      <c r="BC779" s="336"/>
      <c r="BD779" s="301"/>
      <c r="BE779" s="141"/>
      <c r="BF779" s="332"/>
      <c r="BG779" s="332"/>
      <c r="BH779" s="141" t="s">
        <v>956</v>
      </c>
      <c r="BI779" s="340"/>
      <c r="BJ779" s="356"/>
      <c r="BL779" s="499"/>
      <c r="BO779" s="253" t="s">
        <v>5567</v>
      </c>
      <c r="BP779" s="253" t="s">
        <v>5568</v>
      </c>
    </row>
    <row r="780" spans="1:16384" ht="90" hidden="1" customHeight="1">
      <c r="A780" s="342" t="s">
        <v>5198</v>
      </c>
      <c r="B780" s="253" t="s">
        <v>1328</v>
      </c>
      <c r="C780" s="336">
        <v>43991</v>
      </c>
      <c r="D780" s="336" t="s">
        <v>4308</v>
      </c>
      <c r="E780" s="445" t="s">
        <v>1025</v>
      </c>
      <c r="F780" s="44" t="s">
        <v>7534</v>
      </c>
      <c r="G780" s="442" t="s">
        <v>5212</v>
      </c>
      <c r="H780" s="44" t="s">
        <v>5213</v>
      </c>
      <c r="I780" s="44" t="s">
        <v>9499</v>
      </c>
      <c r="J780" s="253" t="s">
        <v>5569</v>
      </c>
      <c r="K780" s="449">
        <v>1</v>
      </c>
      <c r="L780" s="829">
        <v>44741</v>
      </c>
      <c r="M780" s="836">
        <v>44895</v>
      </c>
      <c r="N780" s="275">
        <f t="shared" si="27"/>
        <v>22</v>
      </c>
      <c r="O780" s="391">
        <v>1</v>
      </c>
      <c r="P780" s="271" t="s">
        <v>29</v>
      </c>
      <c r="Q780" s="472"/>
      <c r="R780" s="44" t="s">
        <v>9463</v>
      </c>
      <c r="S780" s="387">
        <f t="shared" si="28"/>
        <v>267</v>
      </c>
      <c r="T780" s="472"/>
      <c r="U780" s="472"/>
      <c r="V780" s="472"/>
      <c r="W780" s="472"/>
      <c r="X780" s="472"/>
      <c r="Y780" s="472"/>
      <c r="Z780" s="472"/>
      <c r="AA780" s="357"/>
      <c r="AB780" s="357"/>
      <c r="AC780" s="357"/>
      <c r="AD780" s="357"/>
      <c r="AE780" s="357"/>
      <c r="AF780" s="357"/>
      <c r="AG780" s="357"/>
      <c r="AH780" s="357"/>
      <c r="AI780" s="357"/>
      <c r="AJ780" s="357"/>
      <c r="AK780" s="357"/>
      <c r="AL780" s="357"/>
      <c r="AM780" s="357"/>
      <c r="AN780" s="297"/>
      <c r="AO780" s="44" t="s">
        <v>1153</v>
      </c>
      <c r="AP780" s="44" t="s">
        <v>1153</v>
      </c>
      <c r="AQ780" s="44" t="s">
        <v>1153</v>
      </c>
      <c r="AR780" s="44" t="s">
        <v>1153</v>
      </c>
      <c r="AS780" s="44" t="s">
        <v>1153</v>
      </c>
      <c r="AT780" s="44" t="s">
        <v>1153</v>
      </c>
      <c r="AU780" s="141" t="s">
        <v>8701</v>
      </c>
      <c r="AV780" s="141" t="s">
        <v>8702</v>
      </c>
      <c r="AW780" s="329" t="s">
        <v>8703</v>
      </c>
      <c r="AX780" s="44" t="s">
        <v>937</v>
      </c>
      <c r="AY780" s="44" t="s">
        <v>5999</v>
      </c>
      <c r="AZ780" s="345" t="s">
        <v>3069</v>
      </c>
      <c r="BA780" s="336">
        <v>44840</v>
      </c>
      <c r="BB780" s="269" t="s">
        <v>903</v>
      </c>
      <c r="BC780" s="356"/>
      <c r="BD780" s="357"/>
      <c r="BE780" s="357"/>
      <c r="BF780" s="357"/>
      <c r="BG780" s="357"/>
      <c r="BH780" s="141" t="s">
        <v>956</v>
      </c>
      <c r="BI780" s="356"/>
      <c r="BJ780" s="356"/>
      <c r="BO780" s="141" t="s">
        <v>5270</v>
      </c>
      <c r="BP780" s="141" t="s">
        <v>9166</v>
      </c>
      <c r="BQ780" s="141" t="s">
        <v>5396</v>
      </c>
      <c r="BR780" s="141"/>
    </row>
    <row r="781" spans="1:16384">
      <c r="R781" s="513"/>
      <c r="AY781" s="513"/>
    </row>
    <row r="782" spans="1:16384">
      <c r="R782" s="513"/>
      <c r="AY782" s="513"/>
    </row>
    <row r="783" spans="1:16384">
      <c r="R783" s="513"/>
      <c r="AY783" s="513"/>
    </row>
    <row r="784" spans="1:16384">
      <c r="R784" s="513"/>
      <c r="AY784" s="513"/>
    </row>
    <row r="785" spans="18:51">
      <c r="R785" s="513"/>
      <c r="AY785" s="513"/>
    </row>
    <row r="786" spans="18:51">
      <c r="R786" s="513"/>
      <c r="AY786" s="513"/>
    </row>
    <row r="787" spans="18:51">
      <c r="R787" s="513"/>
      <c r="AY787" s="513"/>
    </row>
    <row r="788" spans="18:51">
      <c r="R788" s="513"/>
      <c r="AY788" s="513"/>
    </row>
    <row r="789" spans="18:51">
      <c r="R789" s="513"/>
      <c r="AY789" s="513"/>
    </row>
    <row r="790" spans="18:51">
      <c r="R790" s="513"/>
      <c r="AY790" s="513"/>
    </row>
    <row r="791" spans="18:51">
      <c r="R791" s="513"/>
      <c r="AY791" s="513"/>
    </row>
    <row r="792" spans="18:51">
      <c r="R792" s="513"/>
      <c r="AY792" s="513"/>
    </row>
    <row r="793" spans="18:51">
      <c r="R793" s="513"/>
      <c r="AY793" s="513"/>
    </row>
    <row r="794" spans="18:51">
      <c r="R794" s="513"/>
      <c r="AY794" s="513"/>
    </row>
    <row r="795" spans="18:51">
      <c r="R795" s="513"/>
      <c r="AY795" s="513"/>
    </row>
    <row r="796" spans="18:51">
      <c r="R796" s="513"/>
      <c r="AY796" s="513"/>
    </row>
    <row r="797" spans="18:51">
      <c r="R797" s="513"/>
      <c r="AY797" s="513"/>
    </row>
    <row r="798" spans="18:51">
      <c r="R798" s="513"/>
      <c r="AY798" s="513"/>
    </row>
    <row r="799" spans="18:51">
      <c r="R799" s="513"/>
      <c r="AY799" s="513"/>
    </row>
    <row r="800" spans="18:51">
      <c r="R800" s="513"/>
      <c r="AY800" s="513"/>
    </row>
    <row r="801" spans="18:51">
      <c r="R801" s="513"/>
      <c r="AY801" s="513"/>
    </row>
    <row r="802" spans="18:51">
      <c r="R802" s="513"/>
      <c r="AY802" s="513"/>
    </row>
    <row r="803" spans="18:51">
      <c r="R803" s="513"/>
      <c r="AY803" s="513"/>
    </row>
    <row r="804" spans="18:51">
      <c r="R804" s="513"/>
      <c r="AY804" s="513"/>
    </row>
    <row r="805" spans="18:51">
      <c r="R805" s="513"/>
      <c r="AY805" s="513"/>
    </row>
    <row r="806" spans="18:51">
      <c r="R806" s="513"/>
      <c r="AY806" s="513"/>
    </row>
    <row r="807" spans="18:51">
      <c r="R807" s="513"/>
      <c r="AY807" s="513"/>
    </row>
    <row r="808" spans="18:51">
      <c r="R808" s="513"/>
      <c r="AY808" s="513"/>
    </row>
    <row r="809" spans="18:51">
      <c r="R809" s="513"/>
      <c r="AY809" s="513"/>
    </row>
    <row r="810" spans="18:51">
      <c r="R810" s="513"/>
      <c r="AY810" s="513"/>
    </row>
    <row r="811" spans="18:51">
      <c r="R811" s="513"/>
      <c r="AY811" s="513"/>
    </row>
    <row r="812" spans="18:51">
      <c r="R812" s="513"/>
      <c r="AY812" s="513"/>
    </row>
    <row r="813" spans="18:51">
      <c r="R813" s="513"/>
      <c r="AY813" s="513"/>
    </row>
    <row r="814" spans="18:51">
      <c r="R814" s="513"/>
      <c r="AY814" s="513"/>
    </row>
    <row r="815" spans="18:51">
      <c r="R815" s="513"/>
      <c r="AY815" s="513"/>
    </row>
    <row r="816" spans="18:51">
      <c r="R816" s="513"/>
      <c r="AY816" s="513"/>
    </row>
    <row r="817" spans="18:51">
      <c r="R817" s="513"/>
      <c r="AY817" s="513"/>
    </row>
    <row r="818" spans="18:51">
      <c r="R818" s="513"/>
      <c r="AY818" s="513"/>
    </row>
    <row r="819" spans="18:51">
      <c r="R819" s="513"/>
      <c r="AY819" s="513"/>
    </row>
    <row r="820" spans="18:51">
      <c r="R820" s="513"/>
      <c r="AY820" s="513"/>
    </row>
    <row r="821" spans="18:51">
      <c r="R821" s="513"/>
      <c r="AY821" s="513"/>
    </row>
    <row r="822" spans="18:51">
      <c r="R822" s="513"/>
      <c r="AY822" s="513"/>
    </row>
    <row r="823" spans="18:51">
      <c r="R823" s="513"/>
      <c r="AY823" s="513"/>
    </row>
    <row r="824" spans="18:51">
      <c r="R824" s="513"/>
      <c r="AY824" s="513"/>
    </row>
    <row r="825" spans="18:51">
      <c r="R825" s="513"/>
      <c r="AY825" s="513"/>
    </row>
    <row r="826" spans="18:51">
      <c r="R826" s="513"/>
      <c r="AY826" s="513"/>
    </row>
    <row r="827" spans="18:51">
      <c r="R827" s="513"/>
      <c r="AY827" s="513"/>
    </row>
    <row r="828" spans="18:51">
      <c r="R828" s="513"/>
      <c r="AY828" s="513"/>
    </row>
    <row r="829" spans="18:51">
      <c r="R829" s="513"/>
      <c r="AY829" s="513"/>
    </row>
    <row r="830" spans="18:51">
      <c r="R830" s="513"/>
      <c r="AY830" s="513"/>
    </row>
    <row r="831" spans="18:51">
      <c r="R831" s="513"/>
      <c r="AY831" s="513"/>
    </row>
    <row r="832" spans="18:51">
      <c r="R832" s="513"/>
      <c r="AY832" s="513"/>
    </row>
    <row r="833" spans="18:51">
      <c r="R833" s="513"/>
      <c r="AY833" s="513"/>
    </row>
    <row r="834" spans="18:51">
      <c r="R834" s="513"/>
      <c r="AY834" s="513"/>
    </row>
    <row r="835" spans="18:51">
      <c r="R835" s="513"/>
      <c r="AY835" s="513"/>
    </row>
    <row r="836" spans="18:51">
      <c r="R836" s="513"/>
      <c r="AY836" s="513"/>
    </row>
    <row r="837" spans="18:51">
      <c r="R837" s="513"/>
      <c r="AY837" s="513"/>
    </row>
    <row r="838" spans="18:51">
      <c r="R838" s="513"/>
      <c r="AY838" s="513"/>
    </row>
    <row r="839" spans="18:51">
      <c r="R839" s="513"/>
      <c r="AY839" s="513"/>
    </row>
    <row r="840" spans="18:51">
      <c r="R840" s="513"/>
      <c r="AY840" s="513"/>
    </row>
    <row r="841" spans="18:51">
      <c r="R841" s="513"/>
      <c r="AY841" s="513"/>
    </row>
    <row r="842" spans="18:51">
      <c r="R842" s="513"/>
      <c r="AY842" s="513"/>
    </row>
    <row r="843" spans="18:51">
      <c r="R843" s="513"/>
      <c r="AY843" s="513"/>
    </row>
    <row r="844" spans="18:51">
      <c r="R844" s="513"/>
      <c r="AY844" s="513"/>
    </row>
    <row r="845" spans="18:51">
      <c r="R845" s="513"/>
      <c r="AY845" s="513"/>
    </row>
    <row r="846" spans="18:51">
      <c r="R846" s="513"/>
      <c r="AY846" s="513"/>
    </row>
    <row r="847" spans="18:51">
      <c r="R847" s="513"/>
      <c r="AY847" s="513"/>
    </row>
    <row r="848" spans="18:51">
      <c r="R848" s="513"/>
      <c r="AY848" s="513"/>
    </row>
    <row r="849" spans="18:51">
      <c r="R849" s="513"/>
      <c r="AY849" s="513"/>
    </row>
    <row r="850" spans="18:51">
      <c r="R850" s="513"/>
      <c r="AY850" s="513"/>
    </row>
    <row r="851" spans="18:51">
      <c r="R851" s="513"/>
      <c r="AY851" s="513"/>
    </row>
    <row r="852" spans="18:51">
      <c r="R852" s="513"/>
      <c r="AY852" s="513"/>
    </row>
    <row r="853" spans="18:51">
      <c r="R853" s="513"/>
      <c r="AY853" s="513"/>
    </row>
    <row r="854" spans="18:51">
      <c r="R854" s="513"/>
      <c r="AY854" s="513"/>
    </row>
    <row r="855" spans="18:51">
      <c r="R855" s="513"/>
      <c r="AY855" s="513"/>
    </row>
    <row r="856" spans="18:51">
      <c r="R856" s="513"/>
      <c r="AY856" s="513"/>
    </row>
    <row r="857" spans="18:51">
      <c r="R857" s="513"/>
      <c r="AY857" s="513"/>
    </row>
    <row r="858" spans="18:51">
      <c r="R858" s="513"/>
      <c r="AY858" s="513"/>
    </row>
    <row r="859" spans="18:51">
      <c r="R859" s="513"/>
      <c r="AY859" s="513"/>
    </row>
    <row r="860" spans="18:51">
      <c r="R860" s="513"/>
      <c r="AY860" s="513"/>
    </row>
    <row r="861" spans="18:51">
      <c r="R861" s="513"/>
      <c r="AY861" s="513"/>
    </row>
    <row r="862" spans="18:51">
      <c r="R862" s="513"/>
      <c r="AY862" s="513"/>
    </row>
    <row r="863" spans="18:51">
      <c r="R863" s="513"/>
      <c r="AY863" s="513"/>
    </row>
    <row r="864" spans="18:51">
      <c r="R864" s="513"/>
      <c r="AY864" s="513"/>
    </row>
    <row r="865" spans="18:51">
      <c r="R865" s="513"/>
      <c r="AY865" s="513"/>
    </row>
    <row r="866" spans="18:51">
      <c r="R866" s="513"/>
      <c r="AY866" s="513"/>
    </row>
    <row r="867" spans="18:51">
      <c r="R867" s="513"/>
      <c r="AY867" s="513"/>
    </row>
    <row r="868" spans="18:51">
      <c r="R868" s="513"/>
      <c r="AY868" s="513"/>
    </row>
    <row r="869" spans="18:51">
      <c r="R869" s="513"/>
      <c r="AY869" s="513"/>
    </row>
    <row r="870" spans="18:51">
      <c r="R870" s="513"/>
      <c r="AY870" s="513"/>
    </row>
    <row r="871" spans="18:51">
      <c r="R871" s="513"/>
      <c r="AY871" s="513"/>
    </row>
    <row r="872" spans="18:51">
      <c r="R872" s="513"/>
      <c r="AY872" s="513"/>
    </row>
    <row r="873" spans="18:51">
      <c r="R873" s="513"/>
      <c r="AY873" s="513"/>
    </row>
    <row r="874" spans="18:51">
      <c r="R874" s="513"/>
      <c r="AY874" s="513"/>
    </row>
    <row r="875" spans="18:51">
      <c r="R875" s="513"/>
      <c r="AY875" s="513"/>
    </row>
    <row r="876" spans="18:51">
      <c r="R876" s="513"/>
      <c r="AY876" s="513"/>
    </row>
    <row r="877" spans="18:51">
      <c r="R877" s="513"/>
      <c r="AY877" s="513"/>
    </row>
    <row r="878" spans="18:51">
      <c r="R878" s="513"/>
      <c r="AY878" s="513"/>
    </row>
    <row r="879" spans="18:51">
      <c r="R879" s="513"/>
      <c r="AY879" s="513"/>
    </row>
    <row r="880" spans="18:51">
      <c r="R880" s="513"/>
      <c r="AY880" s="513"/>
    </row>
    <row r="881" spans="18:51">
      <c r="R881" s="513"/>
      <c r="AY881" s="513"/>
    </row>
    <row r="882" spans="18:51">
      <c r="R882" s="513"/>
      <c r="AY882" s="513"/>
    </row>
    <row r="883" spans="18:51">
      <c r="R883" s="513"/>
      <c r="AY883" s="513"/>
    </row>
    <row r="884" spans="18:51">
      <c r="R884" s="513"/>
      <c r="AY884" s="513"/>
    </row>
    <row r="885" spans="18:51">
      <c r="R885" s="513"/>
      <c r="AY885" s="513"/>
    </row>
    <row r="886" spans="18:51">
      <c r="R886" s="513"/>
      <c r="AY886" s="513"/>
    </row>
    <row r="887" spans="18:51">
      <c r="R887" s="513"/>
      <c r="AY887" s="513"/>
    </row>
    <row r="888" spans="18:51">
      <c r="R888" s="513"/>
      <c r="AY888" s="513"/>
    </row>
    <row r="889" spans="18:51">
      <c r="R889" s="513"/>
      <c r="AY889" s="513"/>
    </row>
    <row r="890" spans="18:51">
      <c r="R890" s="513"/>
      <c r="AY890" s="513"/>
    </row>
    <row r="891" spans="18:51">
      <c r="R891" s="513"/>
      <c r="AY891" s="513"/>
    </row>
    <row r="892" spans="18:51">
      <c r="R892" s="513"/>
      <c r="AY892" s="513"/>
    </row>
    <row r="893" spans="18:51">
      <c r="R893" s="513"/>
      <c r="AY893" s="513"/>
    </row>
    <row r="894" spans="18:51">
      <c r="R894" s="513"/>
      <c r="AY894" s="513"/>
    </row>
    <row r="895" spans="18:51">
      <c r="R895" s="513"/>
      <c r="AY895" s="513"/>
    </row>
    <row r="896" spans="18:51">
      <c r="R896" s="513"/>
      <c r="AY896" s="513"/>
    </row>
    <row r="897" spans="18:51">
      <c r="R897" s="513"/>
      <c r="AY897" s="513"/>
    </row>
    <row r="898" spans="18:51">
      <c r="R898" s="513"/>
      <c r="AY898" s="513"/>
    </row>
    <row r="899" spans="18:51">
      <c r="R899" s="513"/>
      <c r="AY899" s="513"/>
    </row>
    <row r="900" spans="18:51">
      <c r="R900" s="513"/>
      <c r="AY900" s="513"/>
    </row>
    <row r="901" spans="18:51">
      <c r="R901" s="513"/>
      <c r="AY901" s="513"/>
    </row>
    <row r="902" spans="18:51">
      <c r="R902" s="513"/>
      <c r="AY902" s="513"/>
    </row>
    <row r="903" spans="18:51">
      <c r="R903" s="513"/>
      <c r="AY903" s="513"/>
    </row>
    <row r="904" spans="18:51">
      <c r="R904" s="513"/>
      <c r="AY904" s="513"/>
    </row>
    <row r="905" spans="18:51">
      <c r="R905" s="513"/>
      <c r="AY905" s="513"/>
    </row>
    <row r="906" spans="18:51">
      <c r="R906" s="513"/>
      <c r="AY906" s="513"/>
    </row>
    <row r="907" spans="18:51">
      <c r="R907" s="513"/>
      <c r="AY907" s="513"/>
    </row>
    <row r="908" spans="18:51">
      <c r="R908" s="513"/>
      <c r="AY908" s="513"/>
    </row>
    <row r="909" spans="18:51">
      <c r="R909" s="513"/>
      <c r="AY909" s="513"/>
    </row>
    <row r="910" spans="18:51">
      <c r="R910" s="513"/>
      <c r="AY910" s="513"/>
    </row>
    <row r="911" spans="18:51">
      <c r="R911" s="513"/>
      <c r="AY911" s="513"/>
    </row>
    <row r="912" spans="18:51">
      <c r="R912" s="513"/>
      <c r="AY912" s="513"/>
    </row>
    <row r="913" spans="18:51">
      <c r="R913" s="513"/>
      <c r="AY913" s="513"/>
    </row>
    <row r="914" spans="18:51">
      <c r="R914" s="513"/>
      <c r="AY914" s="513"/>
    </row>
    <row r="915" spans="18:51">
      <c r="R915" s="513"/>
      <c r="AY915" s="513"/>
    </row>
    <row r="916" spans="18:51">
      <c r="R916" s="513"/>
      <c r="AY916" s="513"/>
    </row>
    <row r="917" spans="18:51">
      <c r="R917" s="513"/>
      <c r="AY917" s="513"/>
    </row>
    <row r="918" spans="18:51">
      <c r="R918" s="513"/>
      <c r="AY918" s="513"/>
    </row>
    <row r="919" spans="18:51">
      <c r="R919" s="513"/>
      <c r="AY919" s="513"/>
    </row>
    <row r="920" spans="18:51">
      <c r="R920" s="513"/>
      <c r="AY920" s="513"/>
    </row>
    <row r="921" spans="18:51">
      <c r="R921" s="513"/>
      <c r="AY921" s="513"/>
    </row>
    <row r="922" spans="18:51">
      <c r="R922" s="513"/>
      <c r="AY922" s="513"/>
    </row>
    <row r="923" spans="18:51">
      <c r="R923" s="513"/>
      <c r="AY923" s="513"/>
    </row>
    <row r="924" spans="18:51">
      <c r="R924" s="513"/>
      <c r="AY924" s="513"/>
    </row>
    <row r="925" spans="18:51">
      <c r="R925" s="513"/>
      <c r="AY925" s="513"/>
    </row>
    <row r="926" spans="18:51">
      <c r="R926" s="513"/>
      <c r="AY926" s="513"/>
    </row>
    <row r="927" spans="18:51">
      <c r="R927" s="513"/>
      <c r="AY927" s="513"/>
    </row>
    <row r="928" spans="18:51">
      <c r="R928" s="513"/>
      <c r="AY928" s="513"/>
    </row>
    <row r="929" spans="18:51">
      <c r="R929" s="513"/>
      <c r="AY929" s="513"/>
    </row>
    <row r="930" spans="18:51">
      <c r="R930" s="513"/>
      <c r="AY930" s="513"/>
    </row>
    <row r="931" spans="18:51">
      <c r="R931" s="513"/>
      <c r="AY931" s="513"/>
    </row>
    <row r="932" spans="18:51">
      <c r="R932" s="513"/>
      <c r="AY932" s="513"/>
    </row>
    <row r="933" spans="18:51">
      <c r="R933" s="513"/>
      <c r="AY933" s="513"/>
    </row>
    <row r="934" spans="18:51">
      <c r="R934" s="513"/>
      <c r="AY934" s="513"/>
    </row>
    <row r="935" spans="18:51">
      <c r="R935" s="513"/>
      <c r="AY935" s="513"/>
    </row>
    <row r="936" spans="18:51">
      <c r="R936" s="513"/>
      <c r="AY936" s="513"/>
    </row>
    <row r="937" spans="18:51">
      <c r="R937" s="513"/>
      <c r="AY937" s="513"/>
    </row>
    <row r="938" spans="18:51">
      <c r="R938" s="513"/>
      <c r="AY938" s="513"/>
    </row>
    <row r="939" spans="18:51">
      <c r="R939" s="513"/>
      <c r="AY939" s="513"/>
    </row>
    <row r="940" spans="18:51">
      <c r="R940" s="513"/>
      <c r="AY940" s="513"/>
    </row>
    <row r="941" spans="18:51">
      <c r="R941" s="513"/>
      <c r="AY941" s="513"/>
    </row>
    <row r="942" spans="18:51">
      <c r="R942" s="513"/>
      <c r="AY942" s="513"/>
    </row>
    <row r="943" spans="18:51">
      <c r="R943" s="513"/>
      <c r="AY943" s="513"/>
    </row>
    <row r="944" spans="18:51">
      <c r="R944" s="513"/>
      <c r="AY944" s="513"/>
    </row>
    <row r="945" spans="18:51">
      <c r="R945" s="513"/>
      <c r="AY945" s="513"/>
    </row>
    <row r="946" spans="18:51">
      <c r="R946" s="513"/>
      <c r="AY946" s="513"/>
    </row>
    <row r="947" spans="18:51">
      <c r="R947" s="513"/>
      <c r="AY947" s="513"/>
    </row>
    <row r="948" spans="18:51">
      <c r="R948" s="513"/>
      <c r="AY948" s="513"/>
    </row>
    <row r="949" spans="18:51">
      <c r="R949" s="513"/>
      <c r="AY949" s="513"/>
    </row>
    <row r="950" spans="18:51">
      <c r="R950" s="513"/>
      <c r="AY950" s="513"/>
    </row>
    <row r="951" spans="18:51">
      <c r="R951" s="513"/>
      <c r="AY951" s="513"/>
    </row>
    <row r="952" spans="18:51">
      <c r="R952" s="513"/>
      <c r="AY952" s="513"/>
    </row>
    <row r="953" spans="18:51">
      <c r="R953" s="513"/>
      <c r="AY953" s="513"/>
    </row>
    <row r="954" spans="18:51">
      <c r="R954" s="513"/>
      <c r="AY954" s="513"/>
    </row>
    <row r="955" spans="18:51">
      <c r="R955" s="513"/>
      <c r="AY955" s="513"/>
    </row>
    <row r="956" spans="18:51">
      <c r="R956" s="513"/>
      <c r="AY956" s="513"/>
    </row>
    <row r="957" spans="18:51">
      <c r="R957" s="513"/>
      <c r="AY957" s="513"/>
    </row>
    <row r="958" spans="18:51">
      <c r="R958" s="513"/>
      <c r="AY958" s="513"/>
    </row>
    <row r="959" spans="18:51">
      <c r="R959" s="513"/>
      <c r="AY959" s="513"/>
    </row>
    <row r="960" spans="18:51">
      <c r="R960" s="513"/>
      <c r="AY960" s="513"/>
    </row>
    <row r="961" spans="18:51">
      <c r="R961" s="513"/>
      <c r="AY961" s="513"/>
    </row>
    <row r="962" spans="18:51">
      <c r="R962" s="513"/>
      <c r="AY962" s="513"/>
    </row>
    <row r="963" spans="18:51">
      <c r="R963" s="513"/>
      <c r="AY963" s="513"/>
    </row>
    <row r="964" spans="18:51">
      <c r="R964" s="513"/>
      <c r="AY964" s="513"/>
    </row>
    <row r="965" spans="18:51">
      <c r="R965" s="513"/>
      <c r="AY965" s="513"/>
    </row>
    <row r="966" spans="18:51">
      <c r="R966" s="513"/>
      <c r="AY966" s="513"/>
    </row>
    <row r="967" spans="18:51">
      <c r="R967" s="513"/>
      <c r="AY967" s="513"/>
    </row>
    <row r="968" spans="18:51">
      <c r="R968" s="513"/>
      <c r="AY968" s="513"/>
    </row>
    <row r="969" spans="18:51">
      <c r="R969" s="513"/>
      <c r="AY969" s="513"/>
    </row>
    <row r="970" spans="18:51">
      <c r="R970" s="513"/>
      <c r="AY970" s="513"/>
    </row>
    <row r="971" spans="18:51">
      <c r="R971" s="513"/>
      <c r="AY971" s="513"/>
    </row>
    <row r="972" spans="18:51">
      <c r="R972" s="513"/>
      <c r="AY972" s="513"/>
    </row>
    <row r="973" spans="18:51">
      <c r="R973" s="513"/>
      <c r="AY973" s="513"/>
    </row>
    <row r="974" spans="18:51">
      <c r="R974" s="513"/>
      <c r="AY974" s="513"/>
    </row>
    <row r="975" spans="18:51">
      <c r="R975" s="513"/>
      <c r="AY975" s="513"/>
    </row>
    <row r="976" spans="18:51">
      <c r="R976" s="513"/>
      <c r="AY976" s="513"/>
    </row>
    <row r="977" spans="18:51">
      <c r="R977" s="513"/>
      <c r="AY977" s="513"/>
    </row>
    <row r="978" spans="18:51">
      <c r="R978" s="513"/>
      <c r="AY978" s="513"/>
    </row>
    <row r="979" spans="18:51">
      <c r="R979" s="513"/>
      <c r="AY979" s="513"/>
    </row>
    <row r="980" spans="18:51">
      <c r="R980" s="513"/>
      <c r="AY980" s="513"/>
    </row>
    <row r="981" spans="18:51">
      <c r="R981" s="513"/>
      <c r="AY981" s="513"/>
    </row>
    <row r="982" spans="18:51">
      <c r="R982" s="513"/>
      <c r="AY982" s="513"/>
    </row>
    <row r="983" spans="18:51">
      <c r="R983" s="513"/>
      <c r="AY983" s="513"/>
    </row>
    <row r="984" spans="18:51">
      <c r="R984" s="513"/>
      <c r="AY984" s="513"/>
    </row>
    <row r="985" spans="18:51">
      <c r="R985" s="513"/>
      <c r="AY985" s="513"/>
    </row>
    <row r="986" spans="18:51">
      <c r="R986" s="513"/>
      <c r="AY986" s="513"/>
    </row>
    <row r="987" spans="18:51">
      <c r="R987" s="513"/>
      <c r="AY987" s="513"/>
    </row>
    <row r="988" spans="18:51">
      <c r="R988" s="513"/>
      <c r="AY988" s="513"/>
    </row>
    <row r="989" spans="18:51">
      <c r="R989" s="513"/>
      <c r="AY989" s="513"/>
    </row>
    <row r="990" spans="18:51">
      <c r="R990" s="513"/>
      <c r="AY990" s="513"/>
    </row>
    <row r="991" spans="18:51">
      <c r="R991" s="513"/>
      <c r="AY991" s="513"/>
    </row>
    <row r="992" spans="18:51">
      <c r="R992" s="513"/>
      <c r="AY992" s="513"/>
    </row>
    <row r="993" spans="18:51">
      <c r="R993" s="513"/>
      <c r="AY993" s="513"/>
    </row>
    <row r="994" spans="18:51">
      <c r="R994" s="513"/>
      <c r="AY994" s="513"/>
    </row>
    <row r="995" spans="18:51">
      <c r="R995" s="513"/>
      <c r="AY995" s="513"/>
    </row>
    <row r="996" spans="18:51">
      <c r="R996" s="513"/>
      <c r="AY996" s="513"/>
    </row>
    <row r="997" spans="18:51">
      <c r="R997" s="513"/>
      <c r="AY997" s="513"/>
    </row>
    <row r="998" spans="18:51">
      <c r="R998" s="513"/>
      <c r="AY998" s="513"/>
    </row>
    <row r="999" spans="18:51">
      <c r="R999" s="513"/>
      <c r="AY999" s="513"/>
    </row>
    <row r="1000" spans="18:51">
      <c r="R1000" s="513"/>
      <c r="AY1000" s="513"/>
    </row>
    <row r="1001" spans="18:51">
      <c r="R1001" s="513"/>
      <c r="AY1001" s="513"/>
    </row>
    <row r="1002" spans="18:51">
      <c r="R1002" s="513"/>
      <c r="AY1002" s="513"/>
    </row>
    <row r="1003" spans="18:51">
      <c r="R1003" s="513"/>
      <c r="AY1003" s="513"/>
    </row>
    <row r="1004" spans="18:51">
      <c r="R1004" s="513"/>
      <c r="AY1004" s="513"/>
    </row>
    <row r="1005" spans="18:51">
      <c r="R1005" s="513"/>
      <c r="AY1005" s="513"/>
    </row>
    <row r="1006" spans="18:51">
      <c r="R1006" s="513"/>
      <c r="AY1006" s="513"/>
    </row>
    <row r="1007" spans="18:51">
      <c r="R1007" s="513"/>
      <c r="AY1007" s="513"/>
    </row>
    <row r="1008" spans="18:51">
      <c r="R1008" s="513"/>
      <c r="AY1008" s="513"/>
    </row>
    <row r="1009" spans="18:51">
      <c r="R1009" s="513"/>
      <c r="AY1009" s="513"/>
    </row>
    <row r="1010" spans="18:51">
      <c r="R1010" s="513"/>
      <c r="AY1010" s="513"/>
    </row>
    <row r="1011" spans="18:51">
      <c r="R1011" s="513"/>
      <c r="AY1011" s="513"/>
    </row>
    <row r="1012" spans="18:51">
      <c r="R1012" s="513"/>
      <c r="AY1012" s="513"/>
    </row>
    <row r="1013" spans="18:51">
      <c r="R1013" s="513"/>
      <c r="AY1013" s="513"/>
    </row>
    <row r="1014" spans="18:51">
      <c r="R1014" s="513"/>
      <c r="AY1014" s="513"/>
    </row>
    <row r="1015" spans="18:51">
      <c r="R1015" s="513"/>
      <c r="AY1015" s="513"/>
    </row>
    <row r="1016" spans="18:51">
      <c r="R1016" s="513"/>
      <c r="AY1016" s="513"/>
    </row>
    <row r="1017" spans="18:51">
      <c r="R1017" s="513"/>
      <c r="AY1017" s="513"/>
    </row>
    <row r="1018" spans="18:51">
      <c r="R1018" s="513"/>
      <c r="AY1018" s="513"/>
    </row>
    <row r="1019" spans="18:51">
      <c r="R1019" s="513"/>
      <c r="AY1019" s="513"/>
    </row>
    <row r="1020" spans="18:51">
      <c r="R1020" s="513"/>
      <c r="AY1020" s="513"/>
    </row>
    <row r="1021" spans="18:51">
      <c r="R1021" s="513"/>
      <c r="AY1021" s="513"/>
    </row>
    <row r="1022" spans="18:51">
      <c r="R1022" s="513"/>
      <c r="AY1022" s="513"/>
    </row>
    <row r="1023" spans="18:51">
      <c r="R1023" s="513"/>
      <c r="AY1023" s="513"/>
    </row>
    <row r="1024" spans="18:51">
      <c r="R1024" s="513"/>
      <c r="AY1024" s="513"/>
    </row>
    <row r="1025" spans="18:51">
      <c r="R1025" s="513"/>
      <c r="AY1025" s="513"/>
    </row>
    <row r="1026" spans="18:51">
      <c r="R1026" s="513"/>
      <c r="AY1026" s="513"/>
    </row>
    <row r="1027" spans="18:51">
      <c r="R1027" s="513"/>
      <c r="AY1027" s="513"/>
    </row>
    <row r="1028" spans="18:51">
      <c r="R1028" s="513"/>
      <c r="AY1028" s="513"/>
    </row>
    <row r="1029" spans="18:51">
      <c r="R1029" s="513"/>
      <c r="AY1029" s="513"/>
    </row>
    <row r="1030" spans="18:51">
      <c r="R1030" s="513"/>
      <c r="AY1030" s="513"/>
    </row>
    <row r="1031" spans="18:51">
      <c r="R1031" s="513"/>
      <c r="AY1031" s="513"/>
    </row>
    <row r="1032" spans="18:51">
      <c r="R1032" s="513"/>
      <c r="AY1032" s="513"/>
    </row>
    <row r="1033" spans="18:51">
      <c r="R1033" s="513"/>
      <c r="AY1033" s="513"/>
    </row>
    <row r="1034" spans="18:51">
      <c r="R1034" s="513"/>
      <c r="AY1034" s="513"/>
    </row>
    <row r="1035" spans="18:51">
      <c r="R1035" s="513"/>
      <c r="AY1035" s="513"/>
    </row>
    <row r="1036" spans="18:51">
      <c r="R1036" s="513"/>
      <c r="AY1036" s="513"/>
    </row>
    <row r="1037" spans="18:51">
      <c r="R1037" s="513"/>
      <c r="AY1037" s="513"/>
    </row>
    <row r="1038" spans="18:51">
      <c r="R1038" s="513"/>
      <c r="AY1038" s="513"/>
    </row>
    <row r="1039" spans="18:51">
      <c r="R1039" s="513"/>
      <c r="AY1039" s="513"/>
    </row>
    <row r="1040" spans="18:51">
      <c r="R1040" s="513"/>
      <c r="AY1040" s="513"/>
    </row>
    <row r="1041" spans="18:51">
      <c r="R1041" s="513"/>
      <c r="AY1041" s="513"/>
    </row>
    <row r="1042" spans="18:51">
      <c r="R1042" s="513"/>
      <c r="AY1042" s="513"/>
    </row>
    <row r="1043" spans="18:51">
      <c r="R1043" s="513"/>
      <c r="AY1043" s="513"/>
    </row>
    <row r="1044" spans="18:51">
      <c r="R1044" s="513"/>
      <c r="AY1044" s="513"/>
    </row>
    <row r="1045" spans="18:51">
      <c r="R1045" s="513"/>
      <c r="AY1045" s="513"/>
    </row>
    <row r="1046" spans="18:51">
      <c r="R1046" s="513"/>
      <c r="AY1046" s="513"/>
    </row>
    <row r="1047" spans="18:51">
      <c r="R1047" s="513"/>
      <c r="AY1047" s="513"/>
    </row>
    <row r="1048" spans="18:51">
      <c r="R1048" s="513"/>
      <c r="AY1048" s="513"/>
    </row>
    <row r="1049" spans="18:51">
      <c r="R1049" s="513"/>
      <c r="AY1049" s="513"/>
    </row>
    <row r="1050" spans="18:51">
      <c r="R1050" s="513"/>
      <c r="AY1050" s="513"/>
    </row>
    <row r="1051" spans="18:51">
      <c r="R1051" s="513"/>
      <c r="AY1051" s="513"/>
    </row>
    <row r="1052" spans="18:51">
      <c r="R1052" s="513"/>
      <c r="AY1052" s="513"/>
    </row>
    <row r="1053" spans="18:51">
      <c r="R1053" s="513"/>
      <c r="AY1053" s="513"/>
    </row>
    <row r="1054" spans="18:51">
      <c r="R1054" s="513"/>
      <c r="AY1054" s="513"/>
    </row>
    <row r="1055" spans="18:51">
      <c r="R1055" s="513"/>
      <c r="AY1055" s="513"/>
    </row>
    <row r="1056" spans="18:51">
      <c r="R1056" s="513"/>
      <c r="AY1056" s="513"/>
    </row>
    <row r="1057" spans="18:51">
      <c r="R1057" s="513"/>
      <c r="AY1057" s="513"/>
    </row>
    <row r="1058" spans="18:51">
      <c r="R1058" s="513"/>
      <c r="AY1058" s="513"/>
    </row>
    <row r="1059" spans="18:51">
      <c r="R1059" s="513"/>
      <c r="AY1059" s="513"/>
    </row>
    <row r="1060" spans="18:51">
      <c r="R1060" s="513"/>
      <c r="AY1060" s="513"/>
    </row>
    <row r="1061" spans="18:51">
      <c r="R1061" s="513"/>
      <c r="AY1061" s="513"/>
    </row>
    <row r="1062" spans="18:51">
      <c r="R1062" s="513"/>
      <c r="AY1062" s="513"/>
    </row>
    <row r="1063" spans="18:51">
      <c r="R1063" s="513"/>
      <c r="AY1063" s="513"/>
    </row>
    <row r="1064" spans="18:51">
      <c r="R1064" s="513"/>
      <c r="AY1064" s="513"/>
    </row>
    <row r="1065" spans="18:51">
      <c r="R1065" s="513"/>
      <c r="AY1065" s="513"/>
    </row>
    <row r="1066" spans="18:51">
      <c r="R1066" s="513"/>
      <c r="AY1066" s="513"/>
    </row>
    <row r="1067" spans="18:51">
      <c r="R1067" s="513"/>
      <c r="AY1067" s="513"/>
    </row>
    <row r="1068" spans="18:51">
      <c r="R1068" s="513"/>
      <c r="AY1068" s="513"/>
    </row>
    <row r="1069" spans="18:51">
      <c r="R1069" s="513"/>
      <c r="AY1069" s="513"/>
    </row>
    <row r="1070" spans="18:51">
      <c r="R1070" s="513"/>
      <c r="AY1070" s="513"/>
    </row>
    <row r="1071" spans="18:51">
      <c r="R1071" s="513"/>
      <c r="AY1071" s="513"/>
    </row>
    <row r="1072" spans="18:51">
      <c r="R1072" s="513"/>
      <c r="AY1072" s="513"/>
    </row>
    <row r="1073" spans="18:51">
      <c r="R1073" s="513"/>
      <c r="AY1073" s="513"/>
    </row>
    <row r="1074" spans="18:51">
      <c r="R1074" s="513"/>
      <c r="AY1074" s="513"/>
    </row>
    <row r="1075" spans="18:51">
      <c r="R1075" s="513"/>
      <c r="AY1075" s="513"/>
    </row>
    <row r="1076" spans="18:51">
      <c r="R1076" s="513"/>
      <c r="AY1076" s="513"/>
    </row>
    <row r="1077" spans="18:51">
      <c r="R1077" s="513"/>
      <c r="AY1077" s="513"/>
    </row>
    <row r="1078" spans="18:51">
      <c r="R1078" s="513"/>
      <c r="AY1078" s="513"/>
    </row>
    <row r="1079" spans="18:51">
      <c r="R1079" s="513"/>
      <c r="AY1079" s="513"/>
    </row>
    <row r="1080" spans="18:51">
      <c r="R1080" s="513"/>
      <c r="AY1080" s="513"/>
    </row>
    <row r="1081" spans="18:51">
      <c r="R1081" s="513"/>
      <c r="AY1081" s="513"/>
    </row>
    <row r="1082" spans="18:51">
      <c r="R1082" s="513"/>
      <c r="AY1082" s="513"/>
    </row>
    <row r="1083" spans="18:51">
      <c r="R1083" s="513"/>
      <c r="AY1083" s="513"/>
    </row>
    <row r="1084" spans="18:51">
      <c r="R1084" s="513"/>
      <c r="AY1084" s="513"/>
    </row>
    <row r="1085" spans="18:51">
      <c r="R1085" s="513"/>
      <c r="AY1085" s="513"/>
    </row>
    <row r="1086" spans="18:51">
      <c r="R1086" s="513"/>
      <c r="AY1086" s="513"/>
    </row>
    <row r="1087" spans="18:51">
      <c r="R1087" s="513"/>
      <c r="AY1087" s="513"/>
    </row>
    <row r="1088" spans="18:51">
      <c r="R1088" s="513"/>
      <c r="AY1088" s="513"/>
    </row>
    <row r="1089" spans="18:51">
      <c r="R1089" s="513"/>
      <c r="AY1089" s="513"/>
    </row>
    <row r="1090" spans="18:51">
      <c r="R1090" s="513"/>
      <c r="AY1090" s="513"/>
    </row>
    <row r="1091" spans="18:51">
      <c r="R1091" s="513"/>
      <c r="AY1091" s="513"/>
    </row>
    <row r="1092" spans="18:51">
      <c r="R1092" s="513"/>
      <c r="AY1092" s="513"/>
    </row>
    <row r="1093" spans="18:51">
      <c r="R1093" s="513"/>
      <c r="AY1093" s="513"/>
    </row>
    <row r="1094" spans="18:51">
      <c r="R1094" s="513"/>
      <c r="AY1094" s="513"/>
    </row>
    <row r="1095" spans="18:51">
      <c r="R1095" s="513"/>
      <c r="AY1095" s="513"/>
    </row>
    <row r="1096" spans="18:51">
      <c r="R1096" s="513"/>
      <c r="AY1096" s="513"/>
    </row>
    <row r="1097" spans="18:51">
      <c r="R1097" s="513"/>
      <c r="AY1097" s="513"/>
    </row>
    <row r="1098" spans="18:51">
      <c r="R1098" s="513"/>
      <c r="AY1098" s="513"/>
    </row>
    <row r="1099" spans="18:51">
      <c r="R1099" s="513"/>
      <c r="AY1099" s="513"/>
    </row>
    <row r="1100" spans="18:51">
      <c r="R1100" s="513"/>
      <c r="AY1100" s="513"/>
    </row>
    <row r="1101" spans="18:51">
      <c r="R1101" s="513"/>
      <c r="AY1101" s="513"/>
    </row>
    <row r="1102" spans="18:51">
      <c r="R1102" s="513"/>
      <c r="AY1102" s="513"/>
    </row>
    <row r="1103" spans="18:51">
      <c r="R1103" s="513"/>
      <c r="AY1103" s="513"/>
    </row>
    <row r="1104" spans="18:51">
      <c r="R1104" s="513"/>
      <c r="AY1104" s="513"/>
    </row>
    <row r="1105" spans="18:51">
      <c r="R1105" s="513"/>
      <c r="AY1105" s="513"/>
    </row>
    <row r="1106" spans="18:51">
      <c r="R1106" s="513"/>
      <c r="AY1106" s="513"/>
    </row>
    <row r="1107" spans="18:51">
      <c r="R1107" s="513"/>
      <c r="AY1107" s="513"/>
    </row>
    <row r="1108" spans="18:51">
      <c r="R1108" s="513"/>
      <c r="AY1108" s="513"/>
    </row>
    <row r="1109" spans="18:51">
      <c r="R1109" s="513"/>
      <c r="AY1109" s="513"/>
    </row>
    <row r="1110" spans="18:51">
      <c r="R1110" s="513"/>
      <c r="AY1110" s="513"/>
    </row>
    <row r="1111" spans="18:51">
      <c r="R1111" s="513"/>
      <c r="AY1111" s="513"/>
    </row>
    <row r="1112" spans="18:51">
      <c r="R1112" s="513"/>
      <c r="AY1112" s="513"/>
    </row>
    <row r="1113" spans="18:51">
      <c r="R1113" s="513"/>
      <c r="AY1113" s="513"/>
    </row>
    <row r="1114" spans="18:51">
      <c r="R1114" s="513"/>
      <c r="AY1114" s="513"/>
    </row>
    <row r="1115" spans="18:51">
      <c r="R1115" s="513"/>
      <c r="AY1115" s="513"/>
    </row>
    <row r="1116" spans="18:51">
      <c r="R1116" s="513"/>
      <c r="AY1116" s="513"/>
    </row>
    <row r="1117" spans="18:51">
      <c r="R1117" s="513"/>
      <c r="AY1117" s="513"/>
    </row>
    <row r="1118" spans="18:51">
      <c r="R1118" s="513"/>
      <c r="AY1118" s="513"/>
    </row>
    <row r="1119" spans="18:51">
      <c r="R1119" s="513"/>
      <c r="AY1119" s="513"/>
    </row>
    <row r="1120" spans="18:51">
      <c r="R1120" s="513"/>
      <c r="AY1120" s="513"/>
    </row>
    <row r="1121" spans="18:51">
      <c r="R1121" s="513"/>
      <c r="AY1121" s="513"/>
    </row>
    <row r="1122" spans="18:51">
      <c r="R1122" s="513"/>
      <c r="AY1122" s="513"/>
    </row>
    <row r="1123" spans="18:51">
      <c r="R1123" s="513"/>
      <c r="AY1123" s="513"/>
    </row>
    <row r="1124" spans="18:51">
      <c r="R1124" s="513"/>
      <c r="AY1124" s="513"/>
    </row>
    <row r="1125" spans="18:51">
      <c r="R1125" s="513"/>
      <c r="AY1125" s="513"/>
    </row>
    <row r="1126" spans="18:51">
      <c r="R1126" s="513"/>
      <c r="AY1126" s="513"/>
    </row>
    <row r="1127" spans="18:51">
      <c r="R1127" s="513"/>
      <c r="AY1127" s="513"/>
    </row>
    <row r="1128" spans="18:51">
      <c r="R1128" s="513"/>
      <c r="AY1128" s="513"/>
    </row>
    <row r="1129" spans="18:51">
      <c r="R1129" s="513"/>
      <c r="AY1129" s="513"/>
    </row>
    <row r="1130" spans="18:51">
      <c r="R1130" s="513"/>
      <c r="AY1130" s="513"/>
    </row>
    <row r="1131" spans="18:51">
      <c r="R1131" s="513"/>
      <c r="AY1131" s="513"/>
    </row>
    <row r="1132" spans="18:51">
      <c r="R1132" s="513"/>
      <c r="AY1132" s="513"/>
    </row>
    <row r="1133" spans="18:51">
      <c r="R1133" s="513"/>
      <c r="AY1133" s="513"/>
    </row>
    <row r="1134" spans="18:51">
      <c r="R1134" s="513"/>
      <c r="AY1134" s="513"/>
    </row>
    <row r="1135" spans="18:51">
      <c r="R1135" s="513"/>
      <c r="AY1135" s="513"/>
    </row>
    <row r="1136" spans="18:51">
      <c r="R1136" s="513"/>
      <c r="AY1136" s="513"/>
    </row>
    <row r="1137" spans="18:51">
      <c r="R1137" s="513"/>
      <c r="AY1137" s="513"/>
    </row>
    <row r="1138" spans="18:51">
      <c r="R1138" s="513"/>
      <c r="AY1138" s="513"/>
    </row>
    <row r="1139" spans="18:51">
      <c r="R1139" s="513"/>
      <c r="AY1139" s="513"/>
    </row>
    <row r="1140" spans="18:51">
      <c r="R1140" s="513"/>
      <c r="AY1140" s="513"/>
    </row>
    <row r="1141" spans="18:51">
      <c r="R1141" s="513"/>
      <c r="AY1141" s="513"/>
    </row>
    <row r="1142" spans="18:51">
      <c r="R1142" s="513"/>
      <c r="AY1142" s="513"/>
    </row>
    <row r="1143" spans="18:51">
      <c r="R1143" s="513"/>
      <c r="AY1143" s="513"/>
    </row>
    <row r="1144" spans="18:51">
      <c r="R1144" s="513"/>
      <c r="AY1144" s="513"/>
    </row>
    <row r="1145" spans="18:51">
      <c r="R1145" s="513"/>
      <c r="AY1145" s="513"/>
    </row>
    <row r="1146" spans="18:51">
      <c r="R1146" s="513"/>
      <c r="AY1146" s="513"/>
    </row>
    <row r="1147" spans="18:51">
      <c r="R1147" s="513"/>
      <c r="AY1147" s="513"/>
    </row>
    <row r="1148" spans="18:51">
      <c r="R1148" s="513"/>
      <c r="AY1148" s="513"/>
    </row>
    <row r="1149" spans="18:51">
      <c r="R1149" s="513"/>
      <c r="AY1149" s="513"/>
    </row>
    <row r="1150" spans="18:51">
      <c r="R1150" s="513"/>
      <c r="AY1150" s="513"/>
    </row>
    <row r="1151" spans="18:51">
      <c r="R1151" s="513"/>
      <c r="AY1151" s="513"/>
    </row>
    <row r="1152" spans="18:51">
      <c r="R1152" s="513"/>
      <c r="AY1152" s="513"/>
    </row>
    <row r="1153" spans="18:51">
      <c r="R1153" s="513"/>
      <c r="AY1153" s="513"/>
    </row>
    <row r="1154" spans="18:51">
      <c r="R1154" s="513"/>
      <c r="AY1154" s="513"/>
    </row>
    <row r="1155" spans="18:51">
      <c r="R1155" s="513"/>
      <c r="AY1155" s="513"/>
    </row>
    <row r="1156" spans="18:51">
      <c r="R1156" s="513"/>
      <c r="AY1156" s="513"/>
    </row>
    <row r="1157" spans="18:51">
      <c r="R1157" s="513"/>
      <c r="AY1157" s="513"/>
    </row>
    <row r="1158" spans="18:51">
      <c r="R1158" s="513"/>
      <c r="AY1158" s="513"/>
    </row>
    <row r="1159" spans="18:51">
      <c r="R1159" s="513"/>
      <c r="AY1159" s="513"/>
    </row>
    <row r="1160" spans="18:51">
      <c r="R1160" s="513"/>
      <c r="AY1160" s="513"/>
    </row>
    <row r="1161" spans="18:51">
      <c r="R1161" s="513"/>
      <c r="AY1161" s="513"/>
    </row>
    <row r="1162" spans="18:51">
      <c r="R1162" s="513"/>
      <c r="AY1162" s="513"/>
    </row>
    <row r="1163" spans="18:51">
      <c r="R1163" s="513"/>
      <c r="AY1163" s="513"/>
    </row>
    <row r="1164" spans="18:51">
      <c r="R1164" s="513"/>
      <c r="AY1164" s="513"/>
    </row>
    <row r="1165" spans="18:51">
      <c r="R1165" s="513"/>
      <c r="AY1165" s="513"/>
    </row>
    <row r="1166" spans="18:51">
      <c r="R1166" s="513"/>
      <c r="AY1166" s="513"/>
    </row>
    <row r="1167" spans="18:51">
      <c r="R1167" s="513"/>
      <c r="AY1167" s="513"/>
    </row>
    <row r="1168" spans="18:51">
      <c r="R1168" s="513"/>
      <c r="AY1168" s="513"/>
    </row>
    <row r="1169" spans="18:51">
      <c r="R1169" s="513"/>
      <c r="AY1169" s="513"/>
    </row>
    <row r="1170" spans="18:51">
      <c r="R1170" s="513"/>
      <c r="AY1170" s="513"/>
    </row>
    <row r="1171" spans="18:51">
      <c r="R1171" s="513"/>
      <c r="AY1171" s="513"/>
    </row>
    <row r="1172" spans="18:51">
      <c r="R1172" s="513"/>
      <c r="AY1172" s="513"/>
    </row>
    <row r="1173" spans="18:51">
      <c r="R1173" s="513"/>
      <c r="AY1173" s="513"/>
    </row>
    <row r="1174" spans="18:51">
      <c r="R1174" s="513"/>
      <c r="AY1174" s="513"/>
    </row>
    <row r="1175" spans="18:51">
      <c r="R1175" s="513"/>
      <c r="AY1175" s="513"/>
    </row>
    <row r="1176" spans="18:51">
      <c r="R1176" s="513"/>
      <c r="AY1176" s="513"/>
    </row>
    <row r="1177" spans="18:51">
      <c r="R1177" s="513"/>
      <c r="AY1177" s="513"/>
    </row>
    <row r="1178" spans="18:51">
      <c r="R1178" s="513"/>
      <c r="AY1178" s="513"/>
    </row>
    <row r="1179" spans="18:51">
      <c r="R1179" s="513"/>
      <c r="AY1179" s="513"/>
    </row>
    <row r="1180" spans="18:51">
      <c r="R1180" s="513"/>
      <c r="AY1180" s="513"/>
    </row>
    <row r="1181" spans="18:51">
      <c r="R1181" s="513"/>
      <c r="AY1181" s="513"/>
    </row>
    <row r="1182" spans="18:51">
      <c r="R1182" s="513"/>
      <c r="AY1182" s="513"/>
    </row>
    <row r="1183" spans="18:51">
      <c r="R1183" s="513"/>
      <c r="AY1183" s="513"/>
    </row>
    <row r="1184" spans="18:51">
      <c r="R1184" s="513"/>
      <c r="AY1184" s="513"/>
    </row>
    <row r="1185" spans="18:51">
      <c r="R1185" s="513"/>
      <c r="AY1185" s="513"/>
    </row>
    <row r="1186" spans="18:51">
      <c r="R1186" s="513"/>
      <c r="AY1186" s="513"/>
    </row>
    <row r="1187" spans="18:51">
      <c r="R1187" s="513"/>
      <c r="AY1187" s="513"/>
    </row>
    <row r="1188" spans="18:51">
      <c r="R1188" s="513"/>
      <c r="AY1188" s="513"/>
    </row>
    <row r="1189" spans="18:51">
      <c r="R1189" s="513"/>
      <c r="AY1189" s="513"/>
    </row>
    <row r="1190" spans="18:51">
      <c r="R1190" s="513"/>
      <c r="AY1190" s="513"/>
    </row>
    <row r="1191" spans="18:51">
      <c r="R1191" s="513"/>
      <c r="AY1191" s="513"/>
    </row>
    <row r="1192" spans="18:51">
      <c r="R1192" s="513"/>
      <c r="AY1192" s="513"/>
    </row>
    <row r="1193" spans="18:51">
      <c r="R1193" s="513"/>
      <c r="AY1193" s="513"/>
    </row>
    <row r="1194" spans="18:51">
      <c r="R1194" s="513"/>
      <c r="AY1194" s="513"/>
    </row>
    <row r="1195" spans="18:51">
      <c r="R1195" s="513"/>
      <c r="AY1195" s="513"/>
    </row>
    <row r="1196" spans="18:51">
      <c r="R1196" s="513"/>
      <c r="AY1196" s="513"/>
    </row>
    <row r="1197" spans="18:51">
      <c r="R1197" s="513"/>
      <c r="AY1197" s="513"/>
    </row>
    <row r="1198" spans="18:51">
      <c r="R1198" s="513"/>
      <c r="AY1198" s="513"/>
    </row>
    <row r="1199" spans="18:51">
      <c r="R1199" s="513"/>
      <c r="AY1199" s="513"/>
    </row>
    <row r="1200" spans="18:51">
      <c r="R1200" s="513"/>
      <c r="AY1200" s="513"/>
    </row>
    <row r="1201" spans="18:51">
      <c r="R1201" s="513"/>
      <c r="AY1201" s="513"/>
    </row>
    <row r="1202" spans="18:51">
      <c r="R1202" s="513"/>
      <c r="AY1202" s="513"/>
    </row>
    <row r="1203" spans="18:51">
      <c r="R1203" s="513"/>
      <c r="AY1203" s="513"/>
    </row>
    <row r="1204" spans="18:51">
      <c r="R1204" s="513"/>
      <c r="AY1204" s="513"/>
    </row>
    <row r="1205" spans="18:51">
      <c r="R1205" s="513"/>
      <c r="AY1205" s="513"/>
    </row>
    <row r="1206" spans="18:51">
      <c r="R1206" s="513"/>
      <c r="AY1206" s="513"/>
    </row>
    <row r="1207" spans="18:51">
      <c r="R1207" s="513"/>
      <c r="AY1207" s="513"/>
    </row>
    <row r="1208" spans="18:51">
      <c r="R1208" s="513"/>
      <c r="AY1208" s="513"/>
    </row>
    <row r="1209" spans="18:51">
      <c r="R1209" s="513"/>
      <c r="AY1209" s="513"/>
    </row>
    <row r="1210" spans="18:51">
      <c r="R1210" s="513"/>
      <c r="AY1210" s="513"/>
    </row>
    <row r="1211" spans="18:51">
      <c r="R1211" s="513"/>
      <c r="AY1211" s="513"/>
    </row>
    <row r="1212" spans="18:51">
      <c r="R1212" s="513"/>
      <c r="AY1212" s="513"/>
    </row>
    <row r="1213" spans="18:51">
      <c r="R1213" s="513"/>
      <c r="AY1213" s="513"/>
    </row>
    <row r="1214" spans="18:51">
      <c r="R1214" s="513"/>
      <c r="AY1214" s="513"/>
    </row>
    <row r="1215" spans="18:51">
      <c r="R1215" s="513"/>
      <c r="AY1215" s="513"/>
    </row>
    <row r="1216" spans="18:51">
      <c r="R1216" s="513"/>
      <c r="AY1216" s="513"/>
    </row>
    <row r="1217" spans="18:51">
      <c r="R1217" s="513"/>
      <c r="AY1217" s="513"/>
    </row>
    <row r="1218" spans="18:51">
      <c r="R1218" s="513"/>
      <c r="AY1218" s="513"/>
    </row>
    <row r="1219" spans="18:51">
      <c r="R1219" s="513"/>
      <c r="AY1219" s="513"/>
    </row>
    <row r="1220" spans="18:51">
      <c r="R1220" s="513"/>
      <c r="AY1220" s="513"/>
    </row>
    <row r="1221" spans="18:51">
      <c r="R1221" s="513"/>
      <c r="AY1221" s="513"/>
    </row>
    <row r="1222" spans="18:51">
      <c r="R1222" s="513"/>
      <c r="AY1222" s="513"/>
    </row>
    <row r="1223" spans="18:51">
      <c r="R1223" s="513"/>
      <c r="AY1223" s="513"/>
    </row>
    <row r="1224" spans="18:51">
      <c r="R1224" s="513"/>
      <c r="AY1224" s="513"/>
    </row>
    <row r="1225" spans="18:51">
      <c r="R1225" s="513"/>
      <c r="AY1225" s="513"/>
    </row>
    <row r="1226" spans="18:51">
      <c r="R1226" s="513"/>
      <c r="AY1226" s="513"/>
    </row>
    <row r="1227" spans="18:51">
      <c r="R1227" s="513"/>
      <c r="AY1227" s="513"/>
    </row>
    <row r="1228" spans="18:51">
      <c r="R1228" s="513"/>
      <c r="AY1228" s="513"/>
    </row>
    <row r="1229" spans="18:51">
      <c r="R1229" s="513"/>
      <c r="AY1229" s="513"/>
    </row>
    <row r="1230" spans="18:51">
      <c r="R1230" s="513"/>
      <c r="AY1230" s="513"/>
    </row>
    <row r="1231" spans="18:51">
      <c r="R1231" s="513"/>
      <c r="AY1231" s="513"/>
    </row>
    <row r="1232" spans="18:51">
      <c r="R1232" s="513"/>
      <c r="AY1232" s="513"/>
    </row>
    <row r="1233" spans="18:51">
      <c r="R1233" s="513"/>
      <c r="AY1233" s="513"/>
    </row>
    <row r="1234" spans="18:51">
      <c r="R1234" s="513"/>
      <c r="AY1234" s="513"/>
    </row>
    <row r="1235" spans="18:51">
      <c r="R1235" s="513"/>
      <c r="AY1235" s="513"/>
    </row>
    <row r="1236" spans="18:51">
      <c r="R1236" s="513"/>
      <c r="AY1236" s="513"/>
    </row>
    <row r="1237" spans="18:51">
      <c r="R1237" s="513"/>
      <c r="AY1237" s="513"/>
    </row>
    <row r="1238" spans="18:51">
      <c r="R1238" s="513"/>
      <c r="AY1238" s="513"/>
    </row>
    <row r="1239" spans="18:51">
      <c r="R1239" s="513"/>
      <c r="AY1239" s="513"/>
    </row>
    <row r="1240" spans="18:51">
      <c r="R1240" s="513"/>
      <c r="AY1240" s="513"/>
    </row>
    <row r="1241" spans="18:51">
      <c r="R1241" s="513"/>
      <c r="AY1241" s="513"/>
    </row>
    <row r="1242" spans="18:51">
      <c r="R1242" s="513"/>
      <c r="AY1242" s="513"/>
    </row>
    <row r="1243" spans="18:51">
      <c r="R1243" s="513"/>
      <c r="AY1243" s="513"/>
    </row>
    <row r="1244" spans="18:51">
      <c r="R1244" s="513"/>
      <c r="AY1244" s="513"/>
    </row>
    <row r="1245" spans="18:51">
      <c r="R1245" s="513"/>
      <c r="AY1245" s="513"/>
    </row>
    <row r="1246" spans="18:51">
      <c r="R1246" s="513"/>
      <c r="AY1246" s="513"/>
    </row>
    <row r="1247" spans="18:51">
      <c r="R1247" s="513"/>
      <c r="AY1247" s="513"/>
    </row>
    <row r="1248" spans="18:51">
      <c r="R1248" s="513"/>
      <c r="AY1248" s="513"/>
    </row>
    <row r="1249" spans="18:51">
      <c r="R1249" s="513"/>
      <c r="AY1249" s="513"/>
    </row>
    <row r="1250" spans="18:51">
      <c r="R1250" s="513"/>
      <c r="AY1250" s="513"/>
    </row>
    <row r="1251" spans="18:51">
      <c r="R1251" s="513"/>
      <c r="AY1251" s="513"/>
    </row>
    <row r="1252" spans="18:51">
      <c r="R1252" s="513"/>
      <c r="AY1252" s="513"/>
    </row>
    <row r="1253" spans="18:51">
      <c r="R1253" s="513"/>
      <c r="AY1253" s="513"/>
    </row>
    <row r="1254" spans="18:51">
      <c r="R1254" s="513"/>
      <c r="AY1254" s="513"/>
    </row>
    <row r="1255" spans="18:51">
      <c r="R1255" s="513"/>
      <c r="AY1255" s="513"/>
    </row>
    <row r="1256" spans="18:51">
      <c r="R1256" s="513"/>
      <c r="AY1256" s="513"/>
    </row>
    <row r="1257" spans="18:51">
      <c r="R1257" s="513"/>
      <c r="AY1257" s="513"/>
    </row>
    <row r="1258" spans="18:51">
      <c r="R1258" s="513"/>
      <c r="AY1258" s="513"/>
    </row>
    <row r="1259" spans="18:51">
      <c r="R1259" s="513"/>
      <c r="AY1259" s="513"/>
    </row>
    <row r="1260" spans="18:51">
      <c r="R1260" s="513"/>
      <c r="AY1260" s="513"/>
    </row>
    <row r="1261" spans="18:51">
      <c r="R1261" s="513"/>
      <c r="AY1261" s="513"/>
    </row>
    <row r="1262" spans="18:51">
      <c r="R1262" s="513"/>
      <c r="AY1262" s="513"/>
    </row>
    <row r="1263" spans="18:51">
      <c r="R1263" s="513"/>
      <c r="AY1263" s="513"/>
    </row>
    <row r="1264" spans="18:51">
      <c r="R1264" s="513"/>
      <c r="AY1264" s="513"/>
    </row>
    <row r="1265" spans="18:51">
      <c r="R1265" s="513"/>
      <c r="AY1265" s="513"/>
    </row>
    <row r="1266" spans="18:51">
      <c r="R1266" s="513"/>
      <c r="AY1266" s="513"/>
    </row>
    <row r="1267" spans="18:51">
      <c r="R1267" s="513"/>
      <c r="AY1267" s="513"/>
    </row>
    <row r="1268" spans="18:51">
      <c r="R1268" s="513"/>
      <c r="AY1268" s="513"/>
    </row>
    <row r="1269" spans="18:51">
      <c r="R1269" s="513"/>
      <c r="AY1269" s="513"/>
    </row>
    <row r="1270" spans="18:51">
      <c r="R1270" s="513"/>
      <c r="AY1270" s="513"/>
    </row>
    <row r="1271" spans="18:51">
      <c r="R1271" s="513"/>
      <c r="AY1271" s="513"/>
    </row>
    <row r="1272" spans="18:51">
      <c r="R1272" s="513"/>
      <c r="AY1272" s="513"/>
    </row>
    <row r="1273" spans="18:51">
      <c r="R1273" s="513"/>
      <c r="AY1273" s="513"/>
    </row>
    <row r="1274" spans="18:51">
      <c r="R1274" s="513"/>
      <c r="AY1274" s="513"/>
    </row>
    <row r="1275" spans="18:51">
      <c r="R1275" s="513"/>
      <c r="AY1275" s="513"/>
    </row>
    <row r="1276" spans="18:51">
      <c r="R1276" s="513"/>
      <c r="AY1276" s="513"/>
    </row>
    <row r="1277" spans="18:51">
      <c r="R1277" s="513"/>
      <c r="AY1277" s="513"/>
    </row>
    <row r="1278" spans="18:51">
      <c r="R1278" s="513"/>
      <c r="AY1278" s="513"/>
    </row>
    <row r="1279" spans="18:51">
      <c r="R1279" s="513"/>
      <c r="AY1279" s="513"/>
    </row>
    <row r="1280" spans="18:51">
      <c r="R1280" s="513"/>
      <c r="AY1280" s="513"/>
    </row>
    <row r="1281" spans="18:51">
      <c r="R1281" s="513"/>
      <c r="AY1281" s="513"/>
    </row>
    <row r="1282" spans="18:51">
      <c r="R1282" s="513"/>
      <c r="AY1282" s="513"/>
    </row>
    <row r="1283" spans="18:51">
      <c r="R1283" s="513"/>
      <c r="AY1283" s="513"/>
    </row>
    <row r="1284" spans="18:51">
      <c r="R1284" s="513"/>
      <c r="AY1284" s="513"/>
    </row>
    <row r="1285" spans="18:51">
      <c r="R1285" s="513"/>
      <c r="AY1285" s="513"/>
    </row>
    <row r="1286" spans="18:51">
      <c r="R1286" s="513"/>
      <c r="AY1286" s="513"/>
    </row>
    <row r="1287" spans="18:51">
      <c r="R1287" s="513"/>
      <c r="AY1287" s="513"/>
    </row>
    <row r="1288" spans="18:51">
      <c r="R1288" s="513"/>
      <c r="AY1288" s="513"/>
    </row>
    <row r="1289" spans="18:51">
      <c r="R1289" s="513"/>
      <c r="AY1289" s="513"/>
    </row>
    <row r="1290" spans="18:51">
      <c r="R1290" s="513"/>
      <c r="AY1290" s="513"/>
    </row>
    <row r="1291" spans="18:51">
      <c r="R1291" s="513"/>
      <c r="AY1291" s="513"/>
    </row>
    <row r="1292" spans="18:51">
      <c r="R1292" s="513"/>
      <c r="AY1292" s="513"/>
    </row>
    <row r="1293" spans="18:51">
      <c r="R1293" s="513"/>
      <c r="AY1293" s="513"/>
    </row>
    <row r="1294" spans="18:51">
      <c r="R1294" s="513"/>
      <c r="AY1294" s="513"/>
    </row>
    <row r="1295" spans="18:51">
      <c r="R1295" s="513"/>
      <c r="AY1295" s="513"/>
    </row>
    <row r="1296" spans="18:51">
      <c r="R1296" s="513"/>
      <c r="AY1296" s="513"/>
    </row>
    <row r="1297" spans="18:51">
      <c r="R1297" s="513"/>
      <c r="AY1297" s="513"/>
    </row>
    <row r="1298" spans="18:51">
      <c r="R1298" s="513"/>
      <c r="AY1298" s="513"/>
    </row>
    <row r="1299" spans="18:51">
      <c r="R1299" s="513"/>
      <c r="AY1299" s="513"/>
    </row>
    <row r="1300" spans="18:51">
      <c r="R1300" s="513"/>
      <c r="AY1300" s="513"/>
    </row>
    <row r="1301" spans="18:51">
      <c r="R1301" s="513"/>
      <c r="AY1301" s="513"/>
    </row>
    <row r="1302" spans="18:51">
      <c r="R1302" s="513"/>
      <c r="AY1302" s="513"/>
    </row>
    <row r="1303" spans="18:51">
      <c r="R1303" s="513"/>
      <c r="AY1303" s="513"/>
    </row>
    <row r="1304" spans="18:51">
      <c r="R1304" s="513"/>
      <c r="AY1304" s="513"/>
    </row>
    <row r="1305" spans="18:51">
      <c r="R1305" s="513"/>
      <c r="AY1305" s="513"/>
    </row>
    <row r="1306" spans="18:51">
      <c r="R1306" s="513"/>
      <c r="AY1306" s="513"/>
    </row>
    <row r="1307" spans="18:51">
      <c r="R1307" s="513"/>
      <c r="AY1307" s="513"/>
    </row>
    <row r="1308" spans="18:51">
      <c r="R1308" s="513"/>
      <c r="AY1308" s="513"/>
    </row>
    <row r="1309" spans="18:51">
      <c r="R1309" s="513"/>
      <c r="AY1309" s="513"/>
    </row>
    <row r="1310" spans="18:51">
      <c r="R1310" s="513"/>
      <c r="AY1310" s="513"/>
    </row>
    <row r="1311" spans="18:51">
      <c r="R1311" s="513"/>
      <c r="AY1311" s="513"/>
    </row>
    <row r="1312" spans="18:51">
      <c r="R1312" s="513"/>
      <c r="AY1312" s="513"/>
    </row>
    <row r="1313" spans="18:51">
      <c r="R1313" s="513"/>
      <c r="AY1313" s="513"/>
    </row>
    <row r="1314" spans="18:51">
      <c r="R1314" s="513"/>
      <c r="AY1314" s="513"/>
    </row>
    <row r="1315" spans="18:51">
      <c r="R1315" s="513"/>
      <c r="AY1315" s="513"/>
    </row>
    <row r="1316" spans="18:51">
      <c r="R1316" s="513"/>
      <c r="AY1316" s="513"/>
    </row>
    <row r="1317" spans="18:51">
      <c r="R1317" s="513"/>
      <c r="AY1317" s="513"/>
    </row>
    <row r="1318" spans="18:51">
      <c r="R1318" s="513"/>
      <c r="AY1318" s="513"/>
    </row>
    <row r="1319" spans="18:51">
      <c r="R1319" s="513"/>
      <c r="AY1319" s="513"/>
    </row>
    <row r="1320" spans="18:51">
      <c r="R1320" s="513"/>
      <c r="AY1320" s="513"/>
    </row>
    <row r="1321" spans="18:51">
      <c r="R1321" s="513"/>
      <c r="AY1321" s="513"/>
    </row>
    <row r="1322" spans="18:51">
      <c r="R1322" s="513"/>
      <c r="AY1322" s="513"/>
    </row>
    <row r="1323" spans="18:51">
      <c r="R1323" s="513"/>
      <c r="AY1323" s="513"/>
    </row>
    <row r="1324" spans="18:51">
      <c r="R1324" s="513"/>
      <c r="AY1324" s="513"/>
    </row>
    <row r="1325" spans="18:51">
      <c r="R1325" s="513"/>
      <c r="AY1325" s="513"/>
    </row>
    <row r="1326" spans="18:51">
      <c r="R1326" s="513"/>
      <c r="AY1326" s="513"/>
    </row>
    <row r="1327" spans="18:51">
      <c r="R1327" s="513"/>
      <c r="AY1327" s="513"/>
    </row>
    <row r="1328" spans="18:51">
      <c r="AY1328" s="513"/>
    </row>
    <row r="1329" spans="51:51">
      <c r="AY1329" s="513"/>
    </row>
    <row r="1330" spans="51:51">
      <c r="AY1330" s="513"/>
    </row>
    <row r="1331" spans="51:51">
      <c r="AY1331" s="513"/>
    </row>
    <row r="1332" spans="51:51">
      <c r="AY1332" s="513"/>
    </row>
    <row r="1333" spans="51:51">
      <c r="AY1333" s="513"/>
    </row>
    <row r="1334" spans="51:51">
      <c r="AY1334" s="513"/>
    </row>
    <row r="1335" spans="51:51">
      <c r="AY1335" s="513"/>
    </row>
    <row r="1336" spans="51:51">
      <c r="AY1336" s="513"/>
    </row>
    <row r="1337" spans="51:51">
      <c r="AY1337" s="513"/>
    </row>
    <row r="1338" spans="51:51">
      <c r="AY1338" s="513"/>
    </row>
    <row r="1339" spans="51:51">
      <c r="AY1339" s="513"/>
    </row>
    <row r="1340" spans="51:51">
      <c r="AY1340" s="513"/>
    </row>
    <row r="1341" spans="51:51">
      <c r="AY1341" s="513"/>
    </row>
    <row r="1342" spans="51:51">
      <c r="AY1342" s="513"/>
    </row>
    <row r="1343" spans="51:51">
      <c r="AY1343" s="513"/>
    </row>
    <row r="1344" spans="51:51">
      <c r="AY1344" s="513"/>
    </row>
    <row r="1345" spans="51:51">
      <c r="AY1345" s="513"/>
    </row>
    <row r="1346" spans="51:51">
      <c r="AY1346" s="513"/>
    </row>
    <row r="1347" spans="51:51">
      <c r="AY1347" s="513"/>
    </row>
    <row r="1348" spans="51:51">
      <c r="AY1348" s="513"/>
    </row>
    <row r="1349" spans="51:51">
      <c r="AY1349" s="513"/>
    </row>
    <row r="1350" spans="51:51">
      <c r="AY1350" s="513"/>
    </row>
    <row r="1351" spans="51:51">
      <c r="AY1351" s="513"/>
    </row>
    <row r="1352" spans="51:51">
      <c r="AY1352" s="513"/>
    </row>
    <row r="1353" spans="51:51">
      <c r="AY1353" s="513"/>
    </row>
    <row r="1354" spans="51:51">
      <c r="AY1354" s="513"/>
    </row>
    <row r="1355" spans="51:51">
      <c r="AY1355" s="513"/>
    </row>
    <row r="1356" spans="51:51">
      <c r="AY1356" s="513"/>
    </row>
    <row r="1357" spans="51:51">
      <c r="AY1357" s="513"/>
    </row>
    <row r="1358" spans="51:51">
      <c r="AY1358" s="513"/>
    </row>
    <row r="1359" spans="51:51">
      <c r="AY1359" s="513"/>
    </row>
    <row r="1360" spans="51:51">
      <c r="AY1360" s="513"/>
    </row>
    <row r="1361" spans="51:51">
      <c r="AY1361" s="513"/>
    </row>
    <row r="1362" spans="51:51">
      <c r="AY1362" s="513"/>
    </row>
    <row r="1363" spans="51:51">
      <c r="AY1363" s="513"/>
    </row>
    <row r="1364" spans="51:51">
      <c r="AY1364" s="513"/>
    </row>
    <row r="1365" spans="51:51">
      <c r="AY1365" s="513"/>
    </row>
    <row r="1366" spans="51:51">
      <c r="AY1366" s="513"/>
    </row>
    <row r="1367" spans="51:51">
      <c r="AY1367" s="513"/>
    </row>
    <row r="1368" spans="51:51">
      <c r="AY1368" s="513"/>
    </row>
    <row r="1369" spans="51:51">
      <c r="AY1369" s="513"/>
    </row>
    <row r="1370" spans="51:51">
      <c r="AY1370" s="513"/>
    </row>
    <row r="1371" spans="51:51">
      <c r="AY1371" s="513"/>
    </row>
    <row r="1372" spans="51:51">
      <c r="AY1372" s="513"/>
    </row>
    <row r="1373" spans="51:51">
      <c r="AY1373" s="513"/>
    </row>
    <row r="1374" spans="51:51">
      <c r="AY1374" s="513"/>
    </row>
    <row r="1375" spans="51:51">
      <c r="AY1375" s="513"/>
    </row>
    <row r="1376" spans="51:51">
      <c r="AY1376" s="513"/>
    </row>
    <row r="1377" spans="51:51">
      <c r="AY1377" s="513"/>
    </row>
    <row r="1378" spans="51:51">
      <c r="AY1378" s="513"/>
    </row>
    <row r="1379" spans="51:51">
      <c r="AY1379" s="513"/>
    </row>
    <row r="1380" spans="51:51">
      <c r="AY1380" s="513"/>
    </row>
    <row r="1381" spans="51:51">
      <c r="AY1381" s="513"/>
    </row>
    <row r="1382" spans="51:51">
      <c r="AY1382" s="513"/>
    </row>
    <row r="1383" spans="51:51">
      <c r="AY1383" s="513"/>
    </row>
    <row r="1384" spans="51:51">
      <c r="AY1384" s="513"/>
    </row>
    <row r="1385" spans="51:51">
      <c r="AY1385" s="513"/>
    </row>
    <row r="1386" spans="51:51">
      <c r="AY1386" s="513"/>
    </row>
    <row r="1387" spans="51:51">
      <c r="AY1387" s="513"/>
    </row>
    <row r="1388" spans="51:51">
      <c r="AY1388" s="513"/>
    </row>
    <row r="1389" spans="51:51">
      <c r="AY1389" s="513"/>
    </row>
    <row r="1390" spans="51:51">
      <c r="AY1390" s="513"/>
    </row>
    <row r="1391" spans="51:51">
      <c r="AY1391" s="513"/>
    </row>
    <row r="1392" spans="51:51">
      <c r="AY1392" s="513"/>
    </row>
    <row r="1393" spans="51:51">
      <c r="AY1393" s="513"/>
    </row>
    <row r="1394" spans="51:51">
      <c r="AY1394" s="513"/>
    </row>
    <row r="1395" spans="51:51">
      <c r="AY1395" s="513"/>
    </row>
    <row r="1396" spans="51:51">
      <c r="AY1396" s="513"/>
    </row>
    <row r="1397" spans="51:51">
      <c r="AY1397" s="513"/>
    </row>
    <row r="1398" spans="51:51">
      <c r="AY1398" s="513"/>
    </row>
    <row r="1399" spans="51:51">
      <c r="AY1399" s="513"/>
    </row>
    <row r="1400" spans="51:51">
      <c r="AY1400" s="513"/>
    </row>
    <row r="1401" spans="51:51">
      <c r="AY1401" s="513"/>
    </row>
    <row r="1402" spans="51:51">
      <c r="AY1402" s="513"/>
    </row>
    <row r="1403" spans="51:51">
      <c r="AY1403" s="513"/>
    </row>
    <row r="1404" spans="51:51">
      <c r="AY1404" s="513"/>
    </row>
    <row r="1405" spans="51:51">
      <c r="AY1405" s="513"/>
    </row>
    <row r="1406" spans="51:51">
      <c r="AY1406" s="513"/>
    </row>
    <row r="1407" spans="51:51">
      <c r="AY1407" s="513"/>
    </row>
    <row r="1408" spans="51:51">
      <c r="AY1408" s="513"/>
    </row>
    <row r="1409" spans="51:51">
      <c r="AY1409" s="513"/>
    </row>
    <row r="1410" spans="51:51">
      <c r="AY1410" s="513"/>
    </row>
    <row r="1411" spans="51:51">
      <c r="AY1411" s="513"/>
    </row>
    <row r="1412" spans="51:51">
      <c r="AY1412" s="513"/>
    </row>
    <row r="1413" spans="51:51">
      <c r="AY1413" s="513"/>
    </row>
    <row r="1414" spans="51:51">
      <c r="AY1414" s="513"/>
    </row>
    <row r="1415" spans="51:51">
      <c r="AY1415" s="513"/>
    </row>
    <row r="1416" spans="51:51">
      <c r="AY1416" s="513"/>
    </row>
    <row r="1417" spans="51:51">
      <c r="AY1417" s="513"/>
    </row>
    <row r="1418" spans="51:51">
      <c r="AY1418" s="513"/>
    </row>
    <row r="1419" spans="51:51">
      <c r="AY1419" s="513"/>
    </row>
    <row r="1420" spans="51:51">
      <c r="AY1420" s="513"/>
    </row>
    <row r="1421" spans="51:51">
      <c r="AY1421" s="513"/>
    </row>
    <row r="1422" spans="51:51">
      <c r="AY1422" s="513"/>
    </row>
    <row r="1423" spans="51:51">
      <c r="AY1423" s="513"/>
    </row>
    <row r="1424" spans="51:51">
      <c r="AY1424" s="513"/>
    </row>
    <row r="1425" spans="51:51">
      <c r="AY1425" s="513"/>
    </row>
    <row r="1426" spans="51:51">
      <c r="AY1426" s="513"/>
    </row>
    <row r="1427" spans="51:51">
      <c r="AY1427" s="513"/>
    </row>
    <row r="1428" spans="51:51">
      <c r="AY1428" s="513"/>
    </row>
    <row r="1429" spans="51:51">
      <c r="AY1429" s="513"/>
    </row>
    <row r="1430" spans="51:51">
      <c r="AY1430" s="513"/>
    </row>
    <row r="1431" spans="51:51">
      <c r="AY1431" s="513"/>
    </row>
    <row r="1432" spans="51:51">
      <c r="AY1432" s="513"/>
    </row>
    <row r="1433" spans="51:51">
      <c r="AY1433" s="513"/>
    </row>
    <row r="1434" spans="51:51">
      <c r="AY1434" s="513"/>
    </row>
    <row r="1435" spans="51:51">
      <c r="AY1435" s="513"/>
    </row>
    <row r="1436" spans="51:51">
      <c r="AY1436" s="513"/>
    </row>
    <row r="1437" spans="51:51">
      <c r="AY1437" s="513"/>
    </row>
    <row r="1438" spans="51:51">
      <c r="AY1438" s="513"/>
    </row>
    <row r="1439" spans="51:51">
      <c r="AY1439" s="513"/>
    </row>
    <row r="1440" spans="51:51">
      <c r="AY1440" s="513"/>
    </row>
    <row r="1441" spans="51:51">
      <c r="AY1441" s="513"/>
    </row>
    <row r="1442" spans="51:51">
      <c r="AY1442" s="513"/>
    </row>
    <row r="1443" spans="51:51">
      <c r="AY1443" s="513"/>
    </row>
    <row r="1444" spans="51:51">
      <c r="AY1444" s="513"/>
    </row>
    <row r="1445" spans="51:51">
      <c r="AY1445" s="513"/>
    </row>
    <row r="1446" spans="51:51">
      <c r="AY1446" s="513"/>
    </row>
    <row r="1447" spans="51:51">
      <c r="AY1447" s="513"/>
    </row>
    <row r="1448" spans="51:51">
      <c r="AY1448" s="513"/>
    </row>
    <row r="1449" spans="51:51">
      <c r="AY1449" s="513"/>
    </row>
    <row r="1450" spans="51:51">
      <c r="AY1450" s="513"/>
    </row>
    <row r="1451" spans="51:51">
      <c r="AY1451" s="513"/>
    </row>
    <row r="1452" spans="51:51">
      <c r="AY1452" s="513"/>
    </row>
    <row r="1453" spans="51:51">
      <c r="AY1453" s="513"/>
    </row>
    <row r="1454" spans="51:51">
      <c r="AY1454" s="513"/>
    </row>
    <row r="1455" spans="51:51">
      <c r="AY1455" s="513"/>
    </row>
    <row r="1456" spans="51:51">
      <c r="AY1456" s="513"/>
    </row>
    <row r="1457" spans="51:51">
      <c r="AY1457" s="513"/>
    </row>
    <row r="1458" spans="51:51">
      <c r="AY1458" s="513"/>
    </row>
    <row r="1459" spans="51:51">
      <c r="AY1459" s="513"/>
    </row>
    <row r="1460" spans="51:51">
      <c r="AY1460" s="513"/>
    </row>
    <row r="1461" spans="51:51">
      <c r="AY1461" s="513"/>
    </row>
    <row r="1462" spans="51:51">
      <c r="AY1462" s="513"/>
    </row>
    <row r="1463" spans="51:51">
      <c r="AY1463" s="513"/>
    </row>
    <row r="1464" spans="51:51">
      <c r="AY1464" s="513"/>
    </row>
    <row r="1465" spans="51:51">
      <c r="AY1465" s="513"/>
    </row>
    <row r="1466" spans="51:51">
      <c r="AY1466" s="513"/>
    </row>
    <row r="1467" spans="51:51">
      <c r="AY1467" s="513"/>
    </row>
    <row r="1468" spans="51:51">
      <c r="AY1468" s="513"/>
    </row>
    <row r="1469" spans="51:51">
      <c r="AY1469" s="513"/>
    </row>
    <row r="1470" spans="51:51">
      <c r="AY1470" s="513"/>
    </row>
    <row r="1471" spans="51:51">
      <c r="AY1471" s="513"/>
    </row>
    <row r="1472" spans="51:51">
      <c r="AY1472" s="513"/>
    </row>
    <row r="1473" spans="51:51">
      <c r="AY1473" s="513"/>
    </row>
    <row r="1474" spans="51:51">
      <c r="AY1474" s="513"/>
    </row>
    <row r="1475" spans="51:51">
      <c r="AY1475" s="513"/>
    </row>
    <row r="1476" spans="51:51">
      <c r="AY1476" s="513"/>
    </row>
    <row r="1477" spans="51:51">
      <c r="AY1477" s="513"/>
    </row>
    <row r="1478" spans="51:51">
      <c r="AY1478" s="513"/>
    </row>
    <row r="1479" spans="51:51">
      <c r="AY1479" s="513"/>
    </row>
    <row r="1480" spans="51:51">
      <c r="AY1480" s="513"/>
    </row>
    <row r="1481" spans="51:51">
      <c r="AY1481" s="513"/>
    </row>
    <row r="1482" spans="51:51">
      <c r="AY1482" s="513"/>
    </row>
    <row r="1483" spans="51:51">
      <c r="AY1483" s="513"/>
    </row>
    <row r="1484" spans="51:51">
      <c r="AY1484" s="513"/>
    </row>
    <row r="1485" spans="51:51">
      <c r="AY1485" s="513"/>
    </row>
    <row r="1486" spans="51:51">
      <c r="AY1486" s="513"/>
    </row>
    <row r="1487" spans="51:51">
      <c r="AY1487" s="513"/>
    </row>
    <row r="1488" spans="51:51">
      <c r="AY1488" s="513"/>
    </row>
    <row r="1489" spans="51:51">
      <c r="AY1489" s="513"/>
    </row>
    <row r="1490" spans="51:51">
      <c r="AY1490" s="513"/>
    </row>
    <row r="1491" spans="51:51">
      <c r="AY1491" s="513"/>
    </row>
    <row r="1492" spans="51:51">
      <c r="AY1492" s="513"/>
    </row>
    <row r="1493" spans="51:51">
      <c r="AY1493" s="513"/>
    </row>
    <row r="1494" spans="51:51">
      <c r="AY1494" s="513"/>
    </row>
    <row r="1495" spans="51:51">
      <c r="AY1495" s="513"/>
    </row>
    <row r="1496" spans="51:51">
      <c r="AY1496" s="513"/>
    </row>
    <row r="1497" spans="51:51">
      <c r="AY1497" s="513"/>
    </row>
    <row r="1498" spans="51:51">
      <c r="AY1498" s="513"/>
    </row>
    <row r="1499" spans="51:51">
      <c r="AY1499" s="513"/>
    </row>
    <row r="1500" spans="51:51">
      <c r="AY1500" s="513"/>
    </row>
    <row r="1501" spans="51:51">
      <c r="AY1501" s="513"/>
    </row>
    <row r="1502" spans="51:51">
      <c r="AY1502" s="513"/>
    </row>
    <row r="1503" spans="51:51">
      <c r="AY1503" s="513"/>
    </row>
    <row r="1504" spans="51:51">
      <c r="AY1504" s="513"/>
    </row>
    <row r="1505" spans="51:51">
      <c r="AY1505" s="513"/>
    </row>
    <row r="1506" spans="51:51">
      <c r="AY1506" s="513"/>
    </row>
    <row r="1507" spans="51:51">
      <c r="AY1507" s="513"/>
    </row>
    <row r="1508" spans="51:51">
      <c r="AY1508" s="513"/>
    </row>
    <row r="1509" spans="51:51">
      <c r="AY1509" s="513"/>
    </row>
    <row r="1510" spans="51:51">
      <c r="AY1510" s="513"/>
    </row>
    <row r="1511" spans="51:51">
      <c r="AY1511" s="513"/>
    </row>
    <row r="1512" spans="51:51">
      <c r="AY1512" s="513"/>
    </row>
    <row r="1513" spans="51:51">
      <c r="AY1513" s="513"/>
    </row>
    <row r="1514" spans="51:51">
      <c r="AY1514" s="513"/>
    </row>
    <row r="1515" spans="51:51">
      <c r="AY1515" s="513"/>
    </row>
    <row r="1516" spans="51:51">
      <c r="AY1516" s="513"/>
    </row>
    <row r="1517" spans="51:51">
      <c r="AY1517" s="513"/>
    </row>
    <row r="1518" spans="51:51">
      <c r="AY1518" s="513"/>
    </row>
    <row r="1519" spans="51:51">
      <c r="AY1519" s="513"/>
    </row>
    <row r="1520" spans="51:51">
      <c r="AY1520" s="513"/>
    </row>
    <row r="1521" spans="51:51">
      <c r="AY1521" s="513"/>
    </row>
    <row r="1522" spans="51:51">
      <c r="AY1522" s="513"/>
    </row>
    <row r="1523" spans="51:51">
      <c r="AY1523" s="513"/>
    </row>
    <row r="1524" spans="51:51">
      <c r="AY1524" s="513"/>
    </row>
    <row r="1525" spans="51:51">
      <c r="AY1525" s="513"/>
    </row>
    <row r="1526" spans="51:51">
      <c r="AY1526" s="513"/>
    </row>
    <row r="1527" spans="51:51">
      <c r="AY1527" s="513"/>
    </row>
    <row r="1528" spans="51:51">
      <c r="AY1528" s="513"/>
    </row>
    <row r="1529" spans="51:51">
      <c r="AY1529" s="513"/>
    </row>
    <row r="1530" spans="51:51">
      <c r="AY1530" s="513"/>
    </row>
    <row r="1531" spans="51:51">
      <c r="AY1531" s="513"/>
    </row>
    <row r="1532" spans="51:51">
      <c r="AY1532" s="513"/>
    </row>
    <row r="1533" spans="51:51">
      <c r="AY1533" s="513"/>
    </row>
    <row r="1534" spans="51:51">
      <c r="AY1534" s="513"/>
    </row>
    <row r="1535" spans="51:51">
      <c r="AY1535" s="513"/>
    </row>
    <row r="1536" spans="51:51">
      <c r="AY1536" s="513"/>
    </row>
    <row r="1537" spans="51:51">
      <c r="AY1537" s="513"/>
    </row>
    <row r="1538" spans="51:51">
      <c r="AY1538" s="513"/>
    </row>
    <row r="1539" spans="51:51">
      <c r="AY1539" s="513"/>
    </row>
    <row r="1540" spans="51:51">
      <c r="AY1540" s="513"/>
    </row>
    <row r="1541" spans="51:51">
      <c r="AY1541" s="513"/>
    </row>
    <row r="1542" spans="51:51">
      <c r="AY1542" s="513"/>
    </row>
    <row r="1543" spans="51:51">
      <c r="AY1543" s="513"/>
    </row>
    <row r="1544" spans="51:51">
      <c r="AY1544" s="513"/>
    </row>
    <row r="1545" spans="51:51">
      <c r="AY1545" s="513"/>
    </row>
    <row r="1546" spans="51:51">
      <c r="AY1546" s="513"/>
    </row>
    <row r="1547" spans="51:51">
      <c r="AY1547" s="513"/>
    </row>
    <row r="1548" spans="51:51">
      <c r="AY1548" s="513"/>
    </row>
    <row r="1549" spans="51:51">
      <c r="AY1549" s="513"/>
    </row>
    <row r="1550" spans="51:51">
      <c r="AY1550" s="513"/>
    </row>
    <row r="1551" spans="51:51">
      <c r="AY1551" s="513"/>
    </row>
    <row r="1552" spans="51:51">
      <c r="AY1552" s="513"/>
    </row>
    <row r="1553" spans="51:51">
      <c r="AY1553" s="513"/>
    </row>
    <row r="1554" spans="51:51">
      <c r="AY1554" s="513"/>
    </row>
    <row r="1555" spans="51:51">
      <c r="AY1555" s="513"/>
    </row>
    <row r="1556" spans="51:51">
      <c r="AY1556" s="513"/>
    </row>
    <row r="881722" spans="35:51">
      <c r="AI881722" s="253"/>
      <c r="AJ881722" s="505"/>
      <c r="AK881722" s="505"/>
      <c r="AL881722" s="505"/>
      <c r="AM881722" s="505"/>
      <c r="AN881722" s="505"/>
      <c r="AO881722" s="505"/>
      <c r="AP881722" s="505"/>
      <c r="AQ881722" s="505"/>
      <c r="AR881722" s="505"/>
      <c r="AS881722" s="505"/>
      <c r="AT881722" s="505"/>
      <c r="AU881722" s="505"/>
      <c r="AV881722" s="505"/>
      <c r="AW881722" s="505"/>
      <c r="AX881722" s="505"/>
      <c r="AY881722" s="505"/>
    </row>
  </sheetData>
  <autoFilter ref="A2:XFD780" xr:uid="{00000000-0001-0000-0100-000000000000}">
    <filterColumn colId="52">
      <filters>
        <dateGroupItem year="2023" dateTimeGrouping="year"/>
        <dateGroupItem year="2022" month="12" dateTimeGrouping="month"/>
      </filters>
    </filterColumn>
  </autoFilter>
  <mergeCells count="5">
    <mergeCell ref="A1:F1"/>
    <mergeCell ref="G1:Q1"/>
    <mergeCell ref="R1:BA1"/>
    <mergeCell ref="BB1:BJ1"/>
    <mergeCell ref="BO1:BR1"/>
  </mergeCells>
  <phoneticPr fontId="23" type="noConversion"/>
  <conditionalFormatting sqref="BB1:BB2 BB781:BB1048576">
    <cfRule type="containsText" dxfId="257" priority="1147" operator="containsText" text="No efectiva">
      <formula>NOT(ISERROR(SEARCH("No efectiva",BB1)))</formula>
    </cfRule>
    <cfRule type="containsText" dxfId="256" priority="1148" operator="containsText" text="efectiva">
      <formula>NOT(ISERROR(SEARCH("efectiva",BB1)))</formula>
    </cfRule>
  </conditionalFormatting>
  <conditionalFormatting sqref="A780:A1048576 A325:A327 A392:A394 A396 A398:A408 A410:A420 A388:A390 A422:A426 A1:A266 A271:A323 A330:A334 A428:A430">
    <cfRule type="duplicateValues" dxfId="255" priority="811"/>
  </conditionalFormatting>
  <conditionalFormatting sqref="A324">
    <cfRule type="duplicateValues" dxfId="254" priority="613"/>
  </conditionalFormatting>
  <conditionalFormatting sqref="A391">
    <cfRule type="duplicateValues" dxfId="253" priority="580"/>
  </conditionalFormatting>
  <conditionalFormatting sqref="A395">
    <cfRule type="duplicateValues" dxfId="252" priority="577"/>
  </conditionalFormatting>
  <conditionalFormatting sqref="A397">
    <cfRule type="duplicateValues" dxfId="251" priority="574"/>
  </conditionalFormatting>
  <conditionalFormatting sqref="A409">
    <cfRule type="duplicateValues" dxfId="250" priority="564"/>
  </conditionalFormatting>
  <conditionalFormatting sqref="A427">
    <cfRule type="duplicateValues" dxfId="249" priority="551"/>
  </conditionalFormatting>
  <conditionalFormatting sqref="A421">
    <cfRule type="duplicateValues" dxfId="248" priority="519"/>
  </conditionalFormatting>
  <conditionalFormatting sqref="S2:S1048576">
    <cfRule type="cellIs" dxfId="247" priority="478" operator="greaterThan">
      <formula>390</formula>
    </cfRule>
  </conditionalFormatting>
  <conditionalFormatting sqref="A742">
    <cfRule type="duplicateValues" dxfId="246" priority="226"/>
  </conditionalFormatting>
  <conditionalFormatting sqref="XED693 A693">
    <cfRule type="duplicateValues" dxfId="245" priority="2"/>
  </conditionalFormatting>
  <conditionalFormatting sqref="XEV693">
    <cfRule type="cellIs" dxfId="244" priority="1" operator="greaterThan">
      <formula>390</formula>
    </cfRule>
  </conditionalFormatting>
  <dataValidations xWindow="712" yWindow="654" count="4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282 AJ280 AJ325 AJ682"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1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4:G429 G274 G320:G321 G676:G678 G243:G248 G461:G464 G417:G419 G338:G358 G263 G471:G476 G250:G261 G265:G272 G280 G326 G380 G323:G324 G684:G687 G100 G384:G389 G689 G441:G458" xr:uid="{00000000-0002-0000-0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39:H451 H312 H320:H321 H360 I381 H384:H389 H243:H248 H458 H417:H418 H338:H343 H664:H673 H689 H678:H681 H274:H276 H283 G265 H571:H573 H250:H260 G275:G279 H278:H281 H684:H687 G325 H326 H424:H429 H323:H324 H100 G262 H473:H476 H380:H382 H575:H577 H756"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87 I343 I384:I389 I360:I361 H452:H457 I378 I243:I248 G557:G559 H277 H419 I250:I262 H471:H472 H325 H265:I272 G284:G311 I274:I276 I278:I281 G273 G264 H261:H263 G281:G282 I100 I283 G679:G681 I320:I326 G313:G319 I380 I745:I746 H746 I759 H751:H752 I754:I756 H754:H755 I750:I752"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84 J243:J248 I277 J687 J397 J391 J265:J283 J395 J325:J326 J250:J262 J384:J389 J378:J381" xr:uid="{00000000-0002-0000-01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0:K458 K225:K226 K192:K196 K312 K320:K322 K360 K362 K221 K205 K236 K238:K241 K29 K185 K165 K180 K187:K189 K13:K14 K16 K167:K176 K138 K145 K104 K127:K131 K141 K243:K248 K210 K417:K419 K269 K541:K542 K384:K389 K664:K673 K429 K274:K277 K279:K283 K250:K263 K471:K476 K325:K326 K271:K272 K439:K440 K265:K267 K378:K381 K444:K448 K678:K681 K687 K536:K539 K570:K580" xr:uid="{00000000-0002-0000-01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33 K531 K519:K526" xr:uid="{00000000-0002-0000-01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1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16 H519:H524 H536:H542 H531 H40" xr:uid="{00000000-0002-0000-01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36:G542 G519:G526" xr:uid="{00000000-0002-0000-0100-00000B000000}">
      <formula1>0</formula1>
      <formula2>390</formula2>
    </dataValidation>
    <dataValidation type="whole" operator="greaterThanOrEqual" allowBlank="1" showInputMessage="1" showErrorMessage="1" sqref="O64 O125 O46:O49 O43:O44 O159" xr:uid="{00000000-0002-0000-01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0:M458 M676:M681 M371 M374:M377 M337:M342 M172 M202 M216:M223 M214 M236 M230:M231 M159 M52 M6 M163:M166 M178 M21 M8 M13:M16 M56:M63 M65:M66 M86 M89 M76 M29:M42 M93:M95 M145 M103:M122 M150 M124:M141 M180:M196 M238:M248 M271:M272 M417:M419 M269 M687 M550:M553 M560:M580 M516:M517 M556 M514 M519:M520 M525:M530 M662:M673 L37 M284:M322 M274:M280 M469:M476 M261 M263:M267 M282 M325:M329 M444:M448 M617 M537:M542 M738 M380:M385 M494:M499 M533" xr:uid="{00000000-0002-0000-01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0:L458 L374:L377 L371 L221 L236 L163 M28 L210 L29 L184:L185 L165 L21 L180:L181 L187:L189 L13:L16 L65 L52 L167:L176 L138 L145 L104 L125:L131 L140:L141 L243:L248 L410:L412 L417:L419 L337:L342 L556 L550:L553 L546 L459:M460 L541:L542 L429:M429 L476:M476 L439:M440 L444:M444 L469:L475 M253:M260 L250:L261 M279:M281 M283 L263:L322 L378:M379 L444:L448 L678:L681 L662:L676 L687:L688 L380:L408 L690:M690 L536:L539 L566:L580 L738 M535 M707" xr:uid="{00000000-0002-0000-01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1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100-000011000000}">
      <formula1>0</formula1>
      <formula2>390</formula2>
    </dataValidation>
    <dataValidation type="whole" operator="greaterThanOrEqual" allowBlank="1" showInputMessage="1" showErrorMessage="1" sqref="O45 K64 K43:K49" xr:uid="{00000000-0002-0000-0100-000012000000}">
      <formula1>1</formula1>
    </dataValidation>
    <dataValidation operator="greaterThanOrEqual" allowBlank="1" showInputMessage="1" showErrorMessage="1" sqref="O74" xr:uid="{00000000-0002-0000-0100-000013000000}"/>
    <dataValidation type="textLength" allowBlank="1" showInputMessage="1" showErrorMessage="1" sqref="AA211 AA202 AA214 AA204 AA206:AA207" xr:uid="{00000000-0002-0000-01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46 AD249 AE368:AF368 X23:AY23 W85:W89 W52:W54 W4 W42:W44 AE386:AF388 W76:W79 W34:W40 X20:AY20 AE384:AF384 R28:R29 AJ519:AJ526 AJ507:AJ515 W17:W29 X25:AY25" xr:uid="{00000000-0002-0000-01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74:E675 E282 E280 E325:E326 E679:E681 E380 E417:E438 E440:E476 E683:E686 E689:E691 E780 E478:E580 E738:E741" xr:uid="{00000000-0002-0000-0100-000016000000}">
      <formula1>0</formula1>
      <formula2>9</formula2>
    </dataValidation>
    <dataValidation type="textLength" allowBlank="1" showInputMessage="1" showErrorMessage="1" sqref="G603:G606 G581:G584 H606 H694:I695 G611:H611 G696:H696 I692 H691:I691" xr:uid="{00000000-0002-0000-0100-000017000000}">
      <formula1>1</formula1>
      <formula2>390</formula2>
    </dataValidation>
    <dataValidation type="textLength" allowBlank="1" showInputMessage="1" showErrorMessage="1" sqref="G597:H601 G595:H595 G617:H617 G607:H610" xr:uid="{00000000-0002-0000-0100-000018000000}">
      <formula1>1</formula1>
      <formula2>1000</formula2>
    </dataValidation>
    <dataValidation type="list" allowBlank="1" showInputMessage="1" showErrorMessage="1" sqref="P280 P326" xr:uid="{00000000-0002-0000-0100-00001B000000}">
      <formula1>$Z$92:$Z$109</formula1>
    </dataValidation>
    <dataValidation type="list" allowBlank="1" showInputMessage="1" showErrorMessage="1" sqref="P662:P663" xr:uid="{00000000-0002-0000-0100-00001D000000}">
      <formula1>$Z$91:$Z$112</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1:L696 N3:N780" xr:uid="{00000000-0002-0000-0100-00001E000000}">
      <formula1>-9223372036854770000</formula1>
      <formula2>9223372036854770000</formula2>
    </dataValidation>
    <dataValidation type="list" allowBlank="1" showInputMessage="1" showErrorMessage="1" sqref="P704" xr:uid="{00000000-0002-0000-0100-00001F000000}">
      <formula1>$O$34:$O$48</formula1>
    </dataValidation>
    <dataValidation type="list" allowBlank="1" showInputMessage="1" showErrorMessage="1" sqref="P730:P731" xr:uid="{00000000-0002-0000-0100-000020000000}">
      <formula1>$O$47:$O$65</formula1>
    </dataValidation>
    <dataValidation type="list" allowBlank="1" showInputMessage="1" showErrorMessage="1" sqref="P732:P734" xr:uid="{00000000-0002-0000-0100-000021000000}">
      <formula1>$O$45:$O$63</formula1>
    </dataValidation>
    <dataValidation type="list" allowBlank="1" showInputMessage="1" showErrorMessage="1" sqref="P699" xr:uid="{00000000-0002-0000-0100-000022000000}">
      <formula1>$O$44:$O$62</formula1>
    </dataValidation>
    <dataValidation type="list" allowBlank="1" showInputMessage="1" showErrorMessage="1" sqref="BH233 BH378 BH304:BH305 BH311 BH313:BH315 BH319:BH321 BH323 BH337:BH341 BH347 BH349 BH356:BH357 BH362:BH363 BH372 BH381 BH385:BH388 BH390 BH394 BH396 BH405 BH408 BH417 BH420 BH426 BH431:BH432 BH434:BH435 BH443 BH449 BH451 BH460 BH478 BH481 BH483 BH487 BH494 BH496 BH498 BH500 BH505 BH507:BH508 BH510:BH511 BH519 BH523 BH525 BH531 BH533:BH534 BH539 BH543 BH546 BH555:BH556 BH561 BH563 BH572:BH573 BH575:BH576 BH578:BH579 BH588 BH591 BH602 BH612 BH631 BH633 BH635 BH637 BH639 BH641 BH643 BH652 BH654 BH656 BH658 BH706 BH727 BH297:BH301 BH326:BH335 BH26 BH140 BH250:BH287 BH374 BH376 BH290:BH294 BH597 BH739:BH740 BH735" xr:uid="{00000000-0002-0000-0100-000023000000}">
      <formula1>"Cerrada - Efectiva, Cerrada - Inefectiva, Cerrada - Eventualidad"</formula1>
    </dataValidation>
    <dataValidation type="list" allowBlank="1" showInputMessage="1" showErrorMessage="1" sqref="BH512:BH514 BH27:BH139 BH141:BH232 BH234:BH249 BH689 BH684:BH686 BH288:BH289 BH295:BH296 BH302:BH303 BH306:BH310 BH312 BH316:BH318 BH322 BH324:BH325 BH24 BH342:BH346 BH348 BH350:BH355 BH358:BH361 BH364:BH371 BH373 BH375 BH377 BH382:BH384 BH389 BH391:BH393 BH395 BH397:BH404 BH406:BH407 BH409:BH416 BH336 BH427:BH429 BH437:BH442 BH433 BH421:BH425 BH21:BH22 BH448 BH450 BH461:BH477 BH479:BH480 BH482 BH484:BH486 BH488:BH493 BH495 BH497 BH499 BH501:BH504 BH506 BH509 BH3:BH19 BH452:BH459" xr:uid="{00000000-0002-0000-0100-000024000000}">
      <formula1>"Abierta, Cerrada - Efectiva, Cerrada - Inefectiva, Cerrada - Eventualidad"</formula1>
    </dataValidation>
    <dataValidation type="list" allowBlank="1" showInputMessage="1" showErrorMessage="1" sqref="BB140 BB26 BB250:BB412 BB417:BB780" xr:uid="{00000000-0002-0000-0100-000025000000}">
      <formula1>"Efectiva, Inefectiva, Pendiente de evaluar, En términos, Eventualidad"</formula1>
    </dataValidation>
    <dataValidation type="list" allowBlank="1" showInputMessage="1" showErrorMessage="1" sqref="BB3:BB19 BB21:BB22 BB24 BB27:BB139 BB141:BB196" xr:uid="{00000000-0002-0000-0100-000026000000}">
      <formula1>"INCODER, Efectiva, Inefectiva, Pendiente de evaluar, En términos, Eventualidad"</formula1>
    </dataValidation>
    <dataValidation type="list" allowBlank="1" showInputMessage="1" showErrorMessage="1" sqref="BB197:BB249 BB413:BB416" xr:uid="{00000000-0002-0000-0100-000027000000}">
      <formula1>"Anterior Circular 05 de 2019 - CGR, Efectiva, Inefectiva, Pendiente de evaluar, En términos, Eventualidad"</formula1>
    </dataValidation>
    <dataValidation type="list" allowBlank="1" showInputMessage="1" showErrorMessage="1" sqref="P777:P779" xr:uid="{00000000-0002-0000-0100-000029000000}">
      <formula1>$K$54:$K$72</formula1>
    </dataValidation>
    <dataValidation type="list" allowBlank="1" showInputMessage="1" showErrorMessage="1" sqref="Q774" xr:uid="{00000000-0002-0000-0100-000031000000}">
      <formula1>$N$83:$N$101</formula1>
    </dataValidation>
    <dataValidation type="list" allowBlank="1" showInputMessage="1" showErrorMessage="1" sqref="P773" xr:uid="{00000000-0002-0000-0100-000032000000}">
      <formula1>$N$84:$N$102</formula1>
    </dataValidation>
    <dataValidation type="list" allowBlank="1" showInputMessage="1" showErrorMessage="1" sqref="P774:P776" xr:uid="{00000000-0002-0000-0100-000033000000}">
      <formula1>$N$53:$N$71</formula1>
    </dataValidation>
    <dataValidation type="list" allowBlank="1" showInputMessage="1" showErrorMessage="1" sqref="BH653 AZ581:AZ583 BH687:BH688 BH659:BH683 BH430 BH444:BH447 BH418:BH419 BH436 BH520:BH522 BH524 BH526:BH530 BH532 BH535:BH538 BH540:BH542 BH544:BH545 BH644:BH651 BH577 BH580:BH587 BH589:BH590 AZ718:AZ719 BH655 BH613:BH630 BH515:BH518 BH632 W666:W673 BH707:BH726 BH557:BH560 BH562 BH657 BH690:BH705 BH379:BH380 BH547:BH554 BH634 BH603:BH611 BH574 BH640 BH636 BH638 X427 BH642 BH564:BH571 AZ730:AZ734 BH728:BH734 AZ722 BH761:BH780 BH736:BH738 AZ727:AZ728 AZ724:AZ725 AZ699:AZ701 AZ585:AZ697 AZ703:AZ709 AZ578:AZ579 AZ780 AZ739:AZ740 AZ712:AZ713 BH598:BH601 BH592:BH596 AZ715 BH741:BH759" xr:uid="{00000000-0002-0000-0100-000035000000}">
      <formula1>#REF!</formula1>
    </dataValidation>
    <dataValidation type="list" allowBlank="1" showInputMessage="1" showErrorMessage="1" sqref="AZ716:AZ717 AZ720:AZ721" xr:uid="{4D64F0FD-E470-4A1B-8E9C-452FCF48BFA4}">
      <formula1>"Ejecutada, En Términos, Incumplida, Modificada, Reformulada, Eliminada"</formula1>
    </dataValidation>
    <dataValidation type="list" allowBlank="1" showInputMessage="1" showErrorMessage="1" sqref="AZ736:AZ738 AZ584 AZ714 AZ742:AZ779" xr:uid="{74232E7B-EDF1-4011-A6D8-2A3AC6E63180}">
      <formula1>"Ejecutada, Ejecutada anticipadamente, Ejecutada posterior, En Términos, Incumplida, Modificada, Reformulada, Eliminada"</formula1>
    </dataValidation>
    <dataValidation type="list" allowBlank="1" showInputMessage="1" showErrorMessage="1" sqref="BH760" xr:uid="{631AF926-91F5-421E-AA56-D98CA2E095DC}">
      <formula1>"Abierta, Cerrada - Efectiva, Cerrada No Efectiva, Cerrada por Eventualidad"</formula1>
    </dataValidation>
    <dataValidation type="list" allowBlank="1" showInputMessage="1" showErrorMessage="1" sqref="AZ710:AZ711 AZ577 AZ723 AZ698 AZ729 AZ702 AZ726 AZ735" xr:uid="{C3DC4BB3-AC05-494C-97B3-CF071E59E288}">
      <formula1>"Ejecutada, Ejecutada posterior, En términos, Incumplida, Modificada, Reformulada, Eliminada"</formula1>
    </dataValidation>
    <dataValidation type="list" allowBlank="1" showInputMessage="1" showErrorMessage="1" sqref="AZ3:AZ19 AZ21:AZ22 AZ24 AZ580 AZ26:AZ576 AZ741" xr:uid="{34AE775B-D6D3-47A5-AD65-DFF7AC844B00}">
      <formula1>"Ejecutada, Ejecutada anticipadamente, Ejecutada posterior, En términos, Incumplida, Modificada, Reformulada, Eliminada"</formula1>
    </dataValidation>
  </dataValidations>
  <pageMargins left="0.7" right="0.7" top="0.75" bottom="0.75" header="0.3" footer="0.3"/>
  <pageSetup scale="1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54"/>
  <sheetViews>
    <sheetView topLeftCell="A8" zoomScale="70" zoomScaleNormal="70" workbookViewId="0">
      <pane xSplit="3" ySplit="4" topLeftCell="EX12" activePane="bottomRight" state="frozen"/>
      <selection activeCell="A8" sqref="A8"/>
      <selection pane="topRight" activeCell="D8" sqref="D8"/>
      <selection pane="bottomLeft" activeCell="A12" sqref="A12"/>
      <selection pane="bottomRight" activeCell="EX10" sqref="EX10:EX11"/>
    </sheetView>
  </sheetViews>
  <sheetFormatPr baseColWidth="10" defaultColWidth="11.42578125" defaultRowHeight="16.5"/>
  <cols>
    <col min="1" max="1" width="11.42578125" style="39"/>
    <col min="2" max="2" width="50.7109375" style="39" customWidth="1"/>
    <col min="3" max="3" width="11.7109375" style="39" customWidth="1"/>
    <col min="4" max="4" width="40.7109375" style="39" customWidth="1"/>
    <col min="5" max="5" width="11.7109375" style="39" customWidth="1"/>
    <col min="6" max="6" width="40.7109375" style="39" customWidth="1"/>
    <col min="7" max="7" width="15.7109375" style="39" hidden="1" customWidth="1"/>
    <col min="8" max="8" width="20.7109375" style="39" hidden="1" customWidth="1"/>
    <col min="9" max="9" width="15.7109375" style="73" hidden="1" customWidth="1"/>
    <col min="10" max="10" width="20.7109375" style="73" hidden="1" customWidth="1"/>
    <col min="11" max="11" width="30.7109375" style="39" hidden="1" customWidth="1"/>
    <col min="12" max="12" width="22.5703125" style="39" hidden="1" customWidth="1"/>
    <col min="13" max="13" width="38.85546875" style="39" hidden="1" customWidth="1"/>
    <col min="14" max="14" width="22.42578125" style="39" hidden="1" customWidth="1"/>
    <col min="15" max="15" width="49.7109375" style="39" hidden="1" customWidth="1"/>
    <col min="16" max="16" width="22.42578125" style="39" hidden="1" customWidth="1"/>
    <col min="17" max="17" width="15.7109375" style="74" hidden="1" customWidth="1"/>
    <col min="18" max="18" width="15.7109375" style="75" hidden="1" customWidth="1"/>
    <col min="19" max="19" width="50.7109375" style="39" hidden="1" customWidth="1"/>
    <col min="20" max="20" width="20.7109375" style="39" hidden="1" customWidth="1"/>
    <col min="21" max="21" width="50.7109375" style="39" hidden="1" customWidth="1"/>
    <col min="22" max="22" width="20.7109375" style="39" hidden="1" customWidth="1"/>
    <col min="23" max="24" width="18.7109375" style="39" hidden="1" customWidth="1"/>
    <col min="25" max="25" width="68.42578125" style="39" hidden="1" customWidth="1"/>
    <col min="26" max="27" width="18.7109375" style="39" hidden="1" customWidth="1"/>
    <col min="28" max="28" width="50.7109375" style="39" hidden="1" customWidth="1"/>
    <col min="29" max="29" width="20.7109375" style="39" hidden="1" customWidth="1"/>
    <col min="30" max="31" width="15.7109375" style="39" hidden="1" customWidth="1"/>
    <col min="32" max="32" width="50.7109375" style="39" hidden="1" customWidth="1"/>
    <col min="33" max="33" width="20.7109375" style="39" hidden="1" customWidth="1"/>
    <col min="34" max="34" width="64.28515625" style="39" hidden="1" customWidth="1"/>
    <col min="35" max="37" width="20.7109375" style="39" hidden="1" customWidth="1"/>
    <col min="38" max="38" width="50.7109375" style="39" hidden="1" customWidth="1"/>
    <col min="39" max="40" width="15.7109375" style="39" hidden="1" customWidth="1"/>
    <col min="41" max="41" width="50.7109375" style="39" hidden="1" customWidth="1"/>
    <col min="42" max="42" width="20.7109375" style="39" hidden="1" customWidth="1"/>
    <col min="43" max="43" width="50.7109375" style="39" hidden="1" customWidth="1"/>
    <col min="44" max="46" width="20.7109375" style="39" hidden="1" customWidth="1"/>
    <col min="47" max="47" width="50.7109375" style="39" hidden="1" customWidth="1"/>
    <col min="48" max="49" width="15.7109375" style="39" hidden="1" customWidth="1"/>
    <col min="50" max="50" width="50.7109375" style="39" hidden="1" customWidth="1"/>
    <col min="51" max="51" width="20.7109375" style="39" hidden="1" customWidth="1"/>
    <col min="52" max="52" width="50.7109375" style="39" hidden="1" customWidth="1"/>
    <col min="53" max="55" width="20.7109375" style="39" hidden="1" customWidth="1"/>
    <col min="56" max="56" width="50.7109375" style="39" hidden="1" customWidth="1"/>
    <col min="57" max="58" width="15.7109375" style="39" hidden="1" customWidth="1"/>
    <col min="59" max="59" width="50.7109375" style="39" hidden="1" customWidth="1"/>
    <col min="60" max="60" width="20.7109375" style="39" hidden="1" customWidth="1"/>
    <col min="61" max="61" width="50.7109375" style="39" hidden="1" customWidth="1"/>
    <col min="62" max="64" width="20.7109375" style="39" hidden="1" customWidth="1"/>
    <col min="65" max="65" width="50.7109375" style="39" hidden="1" customWidth="1"/>
    <col min="66" max="67" width="15.7109375" style="39" hidden="1" customWidth="1"/>
    <col min="68" max="68" width="50.7109375" style="39" hidden="1" customWidth="1"/>
    <col min="69" max="69" width="20.7109375" style="39" hidden="1" customWidth="1"/>
    <col min="70" max="70" width="50.7109375" style="39" hidden="1" customWidth="1"/>
    <col min="71" max="73" width="20.7109375" style="39" hidden="1" customWidth="1"/>
    <col min="74" max="74" width="50.7109375" style="39" hidden="1" customWidth="1"/>
    <col min="75" max="76" width="15.7109375" style="39" hidden="1" customWidth="1"/>
    <col min="77" max="77" width="50.7109375" style="39" hidden="1" customWidth="1"/>
    <col min="78" max="78" width="20.7109375" style="39" hidden="1" customWidth="1"/>
    <col min="79" max="79" width="50.7109375" style="39" hidden="1" customWidth="1"/>
    <col min="80" max="82" width="20.7109375" style="39" hidden="1" customWidth="1"/>
    <col min="83" max="83" width="50.7109375" style="39" hidden="1" customWidth="1"/>
    <col min="84" max="85" width="15.7109375" style="39" hidden="1" customWidth="1"/>
    <col min="86" max="86" width="50.7109375" style="39" hidden="1" customWidth="1"/>
    <col min="87" max="87" width="20.7109375" style="39" hidden="1" customWidth="1"/>
    <col min="88" max="88" width="50.7109375" style="39" hidden="1" customWidth="1"/>
    <col min="89" max="89" width="20.7109375" style="39" hidden="1" customWidth="1"/>
    <col min="90" max="91" width="15.7109375" style="39" hidden="1" customWidth="1"/>
    <col min="92" max="92" width="50.7109375" style="39" hidden="1" customWidth="1"/>
    <col min="93" max="93" width="20.7109375" style="39" hidden="1" customWidth="1"/>
    <col min="94" max="94" width="50.7109375" style="39" hidden="1" customWidth="1"/>
    <col min="95" max="95" width="20.7109375" style="39" hidden="1" customWidth="1"/>
    <col min="96" max="97" width="15.7109375" style="39" hidden="1" customWidth="1"/>
    <col min="98" max="98" width="50.7109375" style="39" hidden="1" customWidth="1"/>
    <col min="99" max="99" width="20.7109375" style="39" hidden="1" customWidth="1"/>
    <col min="100" max="100" width="50.7109375" style="39" hidden="1" customWidth="1"/>
    <col min="101" max="101" width="20.7109375" style="39" hidden="1" customWidth="1"/>
    <col min="102" max="103" width="15.7109375" style="39" hidden="1" customWidth="1"/>
    <col min="104" max="104" width="50.7109375" style="39" hidden="1" customWidth="1"/>
    <col min="105" max="105" width="20.7109375" style="39" hidden="1" customWidth="1"/>
    <col min="106" max="106" width="50.7109375" style="39" hidden="1" customWidth="1"/>
    <col min="107" max="107" width="20.7109375" style="39" hidden="1" customWidth="1"/>
    <col min="108" max="109" width="15.7109375" style="39" hidden="1" customWidth="1"/>
    <col min="110" max="110" width="50.7109375" style="39" hidden="1" customWidth="1"/>
    <col min="111" max="111" width="20.7109375" style="39" hidden="1" customWidth="1"/>
    <col min="112" max="112" width="50.7109375" style="39" hidden="1" customWidth="1"/>
    <col min="113" max="113" width="20.7109375" style="71" hidden="1" customWidth="1"/>
    <col min="114" max="115" width="20.7109375" style="39" customWidth="1"/>
    <col min="116" max="116" width="100.7109375" style="39" customWidth="1"/>
    <col min="117" max="117" width="11.7109375" style="39" customWidth="1"/>
    <col min="118" max="118" width="70.7109375" style="39" customWidth="1"/>
    <col min="119" max="119" width="15.7109375" style="39" customWidth="1"/>
    <col min="120" max="120" width="20.7109375" style="39" customWidth="1"/>
    <col min="121" max="121" width="15.7109375" style="39" customWidth="1"/>
    <col min="122" max="122" width="30.7109375" style="39" customWidth="1"/>
    <col min="123" max="124" width="18.7109375" style="39" hidden="1" customWidth="1"/>
    <col min="125" max="125" width="70.7109375" style="39" hidden="1" customWidth="1"/>
    <col min="126" max="126" width="30.7109375" style="39" hidden="1" customWidth="1"/>
    <col min="127" max="127" width="100.7109375" style="39" hidden="1" customWidth="1"/>
    <col min="128" max="128" width="20.7109375" style="39" hidden="1" customWidth="1"/>
    <col min="129" max="130" width="18.7109375" style="39" hidden="1" customWidth="1"/>
    <col min="131" max="131" width="68.42578125" style="39" hidden="1" customWidth="1"/>
    <col min="132" max="133" width="18.7109375" style="39" hidden="1" customWidth="1"/>
    <col min="134" max="134" width="70.7109375" style="39" hidden="1" customWidth="1"/>
    <col min="135" max="135" width="30.7109375" style="39" hidden="1" customWidth="1"/>
    <col min="136" max="136" width="100.7109375" style="39" hidden="1" customWidth="1"/>
    <col min="137" max="137" width="20.7109375" style="39" hidden="1" customWidth="1"/>
    <col min="138" max="139" width="18.7109375" style="39" hidden="1" customWidth="1"/>
    <col min="140" max="140" width="68.42578125" style="39" hidden="1" customWidth="1"/>
    <col min="141" max="142" width="18.7109375" style="39" hidden="1" customWidth="1"/>
    <col min="143" max="143" width="70.7109375" style="39" hidden="1" customWidth="1"/>
    <col min="144" max="144" width="30.7109375" style="39" hidden="1" customWidth="1"/>
    <col min="145" max="145" width="100.7109375" style="39" hidden="1" customWidth="1"/>
    <col min="146" max="146" width="20.7109375" style="39" hidden="1" customWidth="1"/>
    <col min="147" max="148" width="18.7109375" style="39" customWidth="1"/>
    <col min="149" max="149" width="68.42578125" style="39" customWidth="1"/>
    <col min="150" max="151" width="18.7109375" style="39" customWidth="1"/>
    <col min="152" max="152" width="70.7109375" style="39" customWidth="1"/>
    <col min="153" max="153" width="30.7109375" style="39" customWidth="1"/>
    <col min="154" max="154" width="100.7109375" style="39" customWidth="1"/>
    <col min="155" max="155" width="20.7109375" style="39" customWidth="1"/>
    <col min="156" max="16384" width="11.42578125" style="39"/>
  </cols>
  <sheetData>
    <row r="1" spans="1:155" ht="16.5" hidden="1" customHeight="1">
      <c r="A1" s="66"/>
      <c r="B1" s="67"/>
      <c r="C1" s="66"/>
      <c r="D1" s="67"/>
      <c r="E1" s="67"/>
      <c r="F1" s="67"/>
      <c r="G1" s="67"/>
      <c r="H1" s="67"/>
      <c r="I1" s="68"/>
      <c r="J1" s="68"/>
      <c r="K1" s="67"/>
      <c r="L1" s="67"/>
      <c r="M1" s="67"/>
      <c r="N1" s="67"/>
      <c r="O1" s="67"/>
      <c r="P1" s="67"/>
      <c r="Q1" s="69"/>
      <c r="R1" s="70"/>
      <c r="S1" s="67"/>
      <c r="T1" s="67"/>
      <c r="U1" s="67"/>
      <c r="V1" s="67"/>
      <c r="W1" s="67"/>
      <c r="X1" s="67"/>
      <c r="Y1" s="67"/>
      <c r="Z1" s="67"/>
      <c r="AA1" s="67"/>
      <c r="AB1" s="67"/>
      <c r="AC1" s="67"/>
      <c r="AJ1" s="67"/>
      <c r="AK1" s="67"/>
      <c r="AL1" s="67"/>
      <c r="DY1" s="67"/>
      <c r="DZ1" s="67"/>
      <c r="EA1" s="67"/>
      <c r="EH1" s="67"/>
      <c r="EI1" s="67"/>
      <c r="EJ1" s="67"/>
      <c r="EQ1" s="67"/>
      <c r="ER1" s="67"/>
      <c r="ES1" s="67"/>
    </row>
    <row r="2" spans="1:155" ht="16.5" hidden="1" customHeight="1">
      <c r="A2" s="72"/>
      <c r="C2" s="72"/>
    </row>
    <row r="3" spans="1:155" ht="16.5" hidden="1" customHeight="1">
      <c r="A3" s="615" t="s">
        <v>4412</v>
      </c>
      <c r="B3" s="616"/>
      <c r="C3" s="617" t="s">
        <v>4413</v>
      </c>
      <c r="D3" s="618"/>
      <c r="E3" s="618"/>
      <c r="F3" s="618"/>
      <c r="G3" s="618"/>
      <c r="H3" s="618"/>
      <c r="I3" s="619"/>
      <c r="J3" s="63" t="s">
        <v>4414</v>
      </c>
      <c r="K3" s="620" t="s">
        <v>4415</v>
      </c>
      <c r="L3" s="621"/>
      <c r="M3" s="621"/>
      <c r="N3" s="621"/>
      <c r="O3" s="621"/>
      <c r="P3" s="621"/>
      <c r="Q3" s="621"/>
      <c r="R3" s="621"/>
      <c r="S3" s="621"/>
      <c r="T3" s="621"/>
      <c r="U3" s="621"/>
      <c r="V3" s="621"/>
      <c r="W3" s="621"/>
      <c r="X3" s="621"/>
      <c r="Y3" s="621"/>
      <c r="Z3" s="621"/>
      <c r="AA3" s="621"/>
      <c r="AB3" s="621"/>
      <c r="AC3" s="621"/>
    </row>
    <row r="4" spans="1:155" ht="16.5" hidden="1" customHeight="1">
      <c r="A4" s="602" t="s">
        <v>4416</v>
      </c>
      <c r="B4" s="603"/>
      <c r="C4" s="617" t="s">
        <v>4417</v>
      </c>
      <c r="D4" s="618"/>
      <c r="E4" s="618"/>
      <c r="F4" s="618"/>
      <c r="G4" s="618"/>
      <c r="H4" s="618"/>
      <c r="I4" s="619"/>
      <c r="J4" s="615" t="s">
        <v>4418</v>
      </c>
      <c r="K4" s="622"/>
      <c r="L4" s="623">
        <v>42998</v>
      </c>
      <c r="M4" s="624"/>
      <c r="N4" s="624"/>
      <c r="O4" s="624"/>
      <c r="P4" s="624"/>
      <c r="Q4" s="624"/>
      <c r="R4" s="624"/>
      <c r="S4" s="624"/>
      <c r="T4" s="624"/>
      <c r="U4" s="624"/>
      <c r="V4" s="624"/>
      <c r="W4" s="624"/>
      <c r="X4" s="624"/>
      <c r="Y4" s="624"/>
      <c r="Z4" s="624"/>
      <c r="AA4" s="624"/>
      <c r="AB4" s="624"/>
      <c r="AC4" s="624"/>
    </row>
    <row r="5" spans="1:155" ht="16.5" hidden="1" customHeight="1">
      <c r="A5" s="602" t="s">
        <v>4419</v>
      </c>
      <c r="B5" s="603"/>
      <c r="C5" s="604" t="s">
        <v>4420</v>
      </c>
      <c r="D5" s="605"/>
      <c r="E5" s="605"/>
      <c r="F5" s="605"/>
      <c r="G5" s="605"/>
      <c r="H5" s="605"/>
      <c r="I5" s="606"/>
      <c r="J5" s="607" t="s">
        <v>4421</v>
      </c>
      <c r="K5" s="608"/>
      <c r="L5" s="609"/>
      <c r="M5" s="610"/>
      <c r="N5" s="610"/>
      <c r="O5" s="610"/>
      <c r="P5" s="610"/>
      <c r="Q5" s="610"/>
      <c r="R5" s="610"/>
      <c r="S5" s="610"/>
      <c r="T5" s="610"/>
      <c r="U5" s="610"/>
      <c r="V5" s="610"/>
      <c r="W5" s="610"/>
      <c r="X5" s="610"/>
      <c r="Y5" s="610"/>
      <c r="Z5" s="610"/>
      <c r="AA5" s="610"/>
      <c r="AB5" s="610"/>
      <c r="AC5" s="610"/>
    </row>
    <row r="6" spans="1:155" ht="16.5" hidden="1" customHeight="1">
      <c r="A6" s="602" t="s">
        <v>4422</v>
      </c>
      <c r="B6" s="603"/>
      <c r="C6" s="76" t="s">
        <v>4423</v>
      </c>
      <c r="D6" s="77"/>
      <c r="E6" s="77"/>
      <c r="F6" s="77"/>
      <c r="G6" s="77"/>
      <c r="H6" s="77"/>
      <c r="I6" s="78"/>
      <c r="J6" s="79"/>
      <c r="K6" s="80"/>
      <c r="L6" s="78"/>
      <c r="M6" s="78"/>
      <c r="N6" s="78"/>
      <c r="O6" s="78"/>
      <c r="P6" s="78"/>
      <c r="Q6" s="81"/>
      <c r="R6" s="81"/>
      <c r="S6" s="78"/>
      <c r="T6" s="78"/>
      <c r="U6" s="78"/>
      <c r="V6" s="78"/>
      <c r="W6" s="78"/>
      <c r="X6" s="78"/>
      <c r="Y6" s="82"/>
      <c r="Z6" s="82"/>
      <c r="AA6" s="82"/>
      <c r="AB6" s="82"/>
      <c r="AC6" s="82"/>
      <c r="AJ6" s="78"/>
      <c r="AK6" s="78"/>
      <c r="AL6" s="82"/>
      <c r="DY6" s="78"/>
      <c r="DZ6" s="78"/>
      <c r="EA6" s="82"/>
      <c r="EH6" s="78"/>
      <c r="EI6" s="78"/>
      <c r="EJ6" s="82"/>
      <c r="EQ6" s="78"/>
      <c r="ER6" s="78"/>
      <c r="ES6" s="82"/>
    </row>
    <row r="7" spans="1:155" ht="26.25" hidden="1" customHeight="1">
      <c r="A7" s="611" t="s">
        <v>4424</v>
      </c>
      <c r="B7" s="612"/>
      <c r="C7" s="613" t="s">
        <v>4425</v>
      </c>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row>
    <row r="8" spans="1:155" s="83" customFormat="1" ht="20.25" customHeight="1">
      <c r="A8" s="625" t="s">
        <v>4426</v>
      </c>
      <c r="B8" s="626"/>
      <c r="C8" s="626"/>
      <c r="D8" s="626"/>
      <c r="E8" s="626"/>
      <c r="F8" s="626"/>
      <c r="G8" s="626"/>
      <c r="H8" s="626"/>
      <c r="I8" s="626"/>
      <c r="J8" s="626"/>
      <c r="K8" s="627"/>
      <c r="L8" s="631" t="s">
        <v>4427</v>
      </c>
      <c r="M8" s="631"/>
      <c r="N8" s="631"/>
      <c r="O8" s="631"/>
      <c r="P8" s="631"/>
      <c r="Q8" s="631" t="s">
        <v>4428</v>
      </c>
      <c r="R8" s="631"/>
      <c r="S8" s="631"/>
      <c r="T8" s="631"/>
      <c r="U8" s="631"/>
      <c r="V8" s="631"/>
      <c r="W8" s="598" t="s">
        <v>4429</v>
      </c>
      <c r="X8" s="598"/>
      <c r="Y8" s="598"/>
      <c r="Z8" s="632" t="s">
        <v>4430</v>
      </c>
      <c r="AA8" s="633"/>
      <c r="AB8" s="633"/>
      <c r="AC8" s="634"/>
      <c r="AD8" s="631" t="s">
        <v>4431</v>
      </c>
      <c r="AE8" s="631"/>
      <c r="AF8" s="631"/>
      <c r="AG8" s="631"/>
      <c r="AH8" s="631"/>
      <c r="AI8" s="631"/>
      <c r="AJ8" s="598" t="s">
        <v>4432</v>
      </c>
      <c r="AK8" s="598"/>
      <c r="AL8" s="660"/>
      <c r="AM8" s="631" t="s">
        <v>4433</v>
      </c>
      <c r="AN8" s="631"/>
      <c r="AO8" s="631"/>
      <c r="AP8" s="631"/>
      <c r="AQ8" s="631"/>
      <c r="AR8" s="631"/>
      <c r="AS8" s="598" t="s">
        <v>4434</v>
      </c>
      <c r="AT8" s="598"/>
      <c r="AU8" s="660"/>
      <c r="AV8" s="631" t="s">
        <v>4435</v>
      </c>
      <c r="AW8" s="631"/>
      <c r="AX8" s="631"/>
      <c r="AY8" s="631"/>
      <c r="AZ8" s="631"/>
      <c r="BA8" s="631"/>
      <c r="BB8" s="598" t="s">
        <v>4436</v>
      </c>
      <c r="BC8" s="598"/>
      <c r="BD8" s="660"/>
      <c r="BE8" s="662" t="s">
        <v>4437</v>
      </c>
      <c r="BF8" s="663"/>
      <c r="BG8" s="663"/>
      <c r="BH8" s="663"/>
      <c r="BI8" s="663"/>
      <c r="BJ8" s="664"/>
      <c r="BK8" s="598" t="s">
        <v>4438</v>
      </c>
      <c r="BL8" s="598"/>
      <c r="BM8" s="598"/>
      <c r="BN8" s="642" t="s">
        <v>4439</v>
      </c>
      <c r="BO8" s="642"/>
      <c r="BP8" s="642"/>
      <c r="BQ8" s="642"/>
      <c r="BR8" s="642"/>
      <c r="BS8" s="642"/>
      <c r="BT8" s="598" t="s">
        <v>4440</v>
      </c>
      <c r="BU8" s="598"/>
      <c r="BV8" s="598"/>
      <c r="BW8" s="642" t="s">
        <v>4441</v>
      </c>
      <c r="BX8" s="642"/>
      <c r="BY8" s="642"/>
      <c r="BZ8" s="642"/>
      <c r="CA8" s="642"/>
      <c r="CB8" s="642"/>
      <c r="CC8" s="598" t="s">
        <v>4442</v>
      </c>
      <c r="CD8" s="598"/>
      <c r="CE8" s="598"/>
      <c r="CF8" s="642" t="s">
        <v>4443</v>
      </c>
      <c r="CG8" s="642"/>
      <c r="CH8" s="642"/>
      <c r="CI8" s="642"/>
      <c r="CJ8" s="642"/>
      <c r="CK8" s="642"/>
      <c r="CL8" s="642" t="s">
        <v>4444</v>
      </c>
      <c r="CM8" s="642"/>
      <c r="CN8" s="642"/>
      <c r="CO8" s="642"/>
      <c r="CP8" s="642"/>
      <c r="CQ8" s="642"/>
      <c r="CR8" s="642" t="s">
        <v>4445</v>
      </c>
      <c r="CS8" s="642"/>
      <c r="CT8" s="642"/>
      <c r="CU8" s="642"/>
      <c r="CV8" s="642"/>
      <c r="CW8" s="642"/>
      <c r="CX8" s="642" t="s">
        <v>4446</v>
      </c>
      <c r="CY8" s="642"/>
      <c r="CZ8" s="642"/>
      <c r="DA8" s="642"/>
      <c r="DB8" s="642"/>
      <c r="DC8" s="642"/>
      <c r="DD8" s="642" t="s">
        <v>4447</v>
      </c>
      <c r="DE8" s="642"/>
      <c r="DF8" s="642"/>
      <c r="DG8" s="642"/>
      <c r="DH8" s="642"/>
      <c r="DI8" s="642"/>
      <c r="DJ8" s="650" t="s">
        <v>4448</v>
      </c>
      <c r="DK8" s="651"/>
      <c r="DL8" s="652"/>
      <c r="DM8" s="656" t="s">
        <v>4449</v>
      </c>
      <c r="DN8" s="657"/>
      <c r="DO8" s="657"/>
      <c r="DP8" s="657"/>
      <c r="DQ8" s="657"/>
      <c r="DR8" s="657"/>
      <c r="DS8" s="642" t="s">
        <v>4450</v>
      </c>
      <c r="DT8" s="642"/>
      <c r="DU8" s="642"/>
      <c r="DV8" s="642"/>
      <c r="DW8" s="642"/>
      <c r="DX8" s="642"/>
      <c r="DY8" s="598" t="s">
        <v>4451</v>
      </c>
      <c r="DZ8" s="598"/>
      <c r="EA8" s="598"/>
      <c r="EB8" s="642" t="s">
        <v>4452</v>
      </c>
      <c r="EC8" s="642"/>
      <c r="ED8" s="642"/>
      <c r="EE8" s="642"/>
      <c r="EF8" s="642"/>
      <c r="EG8" s="642"/>
      <c r="EH8" s="598" t="s">
        <v>4453</v>
      </c>
      <c r="EI8" s="598"/>
      <c r="EJ8" s="598"/>
      <c r="EK8" s="642" t="s">
        <v>4454</v>
      </c>
      <c r="EL8" s="642"/>
      <c r="EM8" s="642"/>
      <c r="EN8" s="642"/>
      <c r="EO8" s="642"/>
      <c r="EP8" s="642"/>
      <c r="EQ8" s="598" t="s">
        <v>5236</v>
      </c>
      <c r="ER8" s="598"/>
      <c r="ES8" s="598"/>
      <c r="ET8" s="642" t="s">
        <v>4917</v>
      </c>
      <c r="EU8" s="642"/>
      <c r="EV8" s="642"/>
      <c r="EW8" s="642"/>
      <c r="EX8" s="642"/>
      <c r="EY8" s="642"/>
    </row>
    <row r="9" spans="1:155" ht="21.75" customHeight="1">
      <c r="A9" s="628"/>
      <c r="B9" s="629"/>
      <c r="C9" s="629"/>
      <c r="D9" s="629"/>
      <c r="E9" s="629"/>
      <c r="F9" s="629"/>
      <c r="G9" s="629"/>
      <c r="H9" s="629"/>
      <c r="I9" s="629"/>
      <c r="J9" s="629"/>
      <c r="K9" s="630"/>
      <c r="L9" s="643" t="s">
        <v>4455</v>
      </c>
      <c r="M9" s="643"/>
      <c r="N9" s="643"/>
      <c r="O9" s="641" t="s">
        <v>4456</v>
      </c>
      <c r="P9" s="641"/>
      <c r="Q9" s="644" t="s">
        <v>4457</v>
      </c>
      <c r="R9" s="645"/>
      <c r="S9" s="645"/>
      <c r="T9" s="646"/>
      <c r="U9" s="641" t="s">
        <v>4456</v>
      </c>
      <c r="V9" s="641"/>
      <c r="W9" s="647" t="s">
        <v>4458</v>
      </c>
      <c r="X9" s="648"/>
      <c r="Y9" s="649"/>
      <c r="Z9" s="635" t="s">
        <v>4457</v>
      </c>
      <c r="AA9" s="636"/>
      <c r="AB9" s="636"/>
      <c r="AC9" s="637"/>
      <c r="AD9" s="638" t="s">
        <v>4457</v>
      </c>
      <c r="AE9" s="639"/>
      <c r="AF9" s="639"/>
      <c r="AG9" s="640"/>
      <c r="AH9" s="641" t="s">
        <v>4459</v>
      </c>
      <c r="AI9" s="641"/>
      <c r="AJ9" s="647" t="s">
        <v>4458</v>
      </c>
      <c r="AK9" s="648"/>
      <c r="AL9" s="661"/>
      <c r="AM9" s="643" t="s">
        <v>4457</v>
      </c>
      <c r="AN9" s="643"/>
      <c r="AO9" s="643"/>
      <c r="AP9" s="643"/>
      <c r="AQ9" s="641" t="s">
        <v>4456</v>
      </c>
      <c r="AR9" s="641"/>
      <c r="AS9" s="647" t="s">
        <v>4458</v>
      </c>
      <c r="AT9" s="648"/>
      <c r="AU9" s="661"/>
      <c r="AV9" s="643" t="s">
        <v>4457</v>
      </c>
      <c r="AW9" s="643"/>
      <c r="AX9" s="643"/>
      <c r="AY9" s="643"/>
      <c r="AZ9" s="641" t="s">
        <v>4456</v>
      </c>
      <c r="BA9" s="641"/>
      <c r="BB9" s="647" t="s">
        <v>4458</v>
      </c>
      <c r="BC9" s="648"/>
      <c r="BD9" s="661"/>
      <c r="BE9" s="643" t="s">
        <v>4457</v>
      </c>
      <c r="BF9" s="643"/>
      <c r="BG9" s="643"/>
      <c r="BH9" s="643"/>
      <c r="BI9" s="641" t="s">
        <v>4456</v>
      </c>
      <c r="BJ9" s="641"/>
      <c r="BK9" s="599" t="s">
        <v>4458</v>
      </c>
      <c r="BL9" s="599"/>
      <c r="BM9" s="599"/>
      <c r="BN9" s="643" t="s">
        <v>4457</v>
      </c>
      <c r="BO9" s="643"/>
      <c r="BP9" s="643"/>
      <c r="BQ9" s="643"/>
      <c r="BR9" s="641" t="s">
        <v>4456</v>
      </c>
      <c r="BS9" s="641"/>
      <c r="BT9" s="599" t="s">
        <v>4458</v>
      </c>
      <c r="BU9" s="599"/>
      <c r="BV9" s="599"/>
      <c r="BW9" s="643" t="s">
        <v>4457</v>
      </c>
      <c r="BX9" s="643"/>
      <c r="BY9" s="643"/>
      <c r="BZ9" s="643"/>
      <c r="CA9" s="641" t="s">
        <v>4456</v>
      </c>
      <c r="CB9" s="641"/>
      <c r="CC9" s="599" t="s">
        <v>4458</v>
      </c>
      <c r="CD9" s="599"/>
      <c r="CE9" s="599"/>
      <c r="CF9" s="643" t="s">
        <v>4457</v>
      </c>
      <c r="CG9" s="643"/>
      <c r="CH9" s="643"/>
      <c r="CI9" s="643"/>
      <c r="CJ9" s="641" t="s">
        <v>4456</v>
      </c>
      <c r="CK9" s="641"/>
      <c r="CL9" s="643" t="s">
        <v>4457</v>
      </c>
      <c r="CM9" s="643"/>
      <c r="CN9" s="643"/>
      <c r="CO9" s="643"/>
      <c r="CP9" s="641" t="s">
        <v>4456</v>
      </c>
      <c r="CQ9" s="641"/>
      <c r="CR9" s="643" t="s">
        <v>4457</v>
      </c>
      <c r="CS9" s="643"/>
      <c r="CT9" s="643"/>
      <c r="CU9" s="643"/>
      <c r="CV9" s="641" t="s">
        <v>4456</v>
      </c>
      <c r="CW9" s="641"/>
      <c r="CX9" s="643" t="s">
        <v>4457</v>
      </c>
      <c r="CY9" s="643"/>
      <c r="CZ9" s="643"/>
      <c r="DA9" s="643"/>
      <c r="DB9" s="641" t="s">
        <v>4456</v>
      </c>
      <c r="DC9" s="641"/>
      <c r="DD9" s="643" t="s">
        <v>4457</v>
      </c>
      <c r="DE9" s="643"/>
      <c r="DF9" s="643"/>
      <c r="DG9" s="643"/>
      <c r="DH9" s="641" t="s">
        <v>4456</v>
      </c>
      <c r="DI9" s="641"/>
      <c r="DJ9" s="653"/>
      <c r="DK9" s="654"/>
      <c r="DL9" s="655"/>
      <c r="DM9" s="658"/>
      <c r="DN9" s="659"/>
      <c r="DO9" s="659"/>
      <c r="DP9" s="659"/>
      <c r="DQ9" s="659"/>
      <c r="DR9" s="659"/>
      <c r="DS9" s="643" t="s">
        <v>5235</v>
      </c>
      <c r="DT9" s="643"/>
      <c r="DU9" s="643"/>
      <c r="DV9" s="643"/>
      <c r="DW9" s="641" t="s">
        <v>4456</v>
      </c>
      <c r="DX9" s="641"/>
      <c r="DY9" s="599" t="s">
        <v>4458</v>
      </c>
      <c r="DZ9" s="599"/>
      <c r="EA9" s="599"/>
      <c r="EB9" s="643" t="s">
        <v>5235</v>
      </c>
      <c r="EC9" s="643"/>
      <c r="ED9" s="643"/>
      <c r="EE9" s="643"/>
      <c r="EF9" s="641" t="s">
        <v>4456</v>
      </c>
      <c r="EG9" s="641"/>
      <c r="EH9" s="599" t="s">
        <v>4458</v>
      </c>
      <c r="EI9" s="599"/>
      <c r="EJ9" s="599"/>
      <c r="EK9" s="643" t="s">
        <v>5235</v>
      </c>
      <c r="EL9" s="643"/>
      <c r="EM9" s="643"/>
      <c r="EN9" s="643"/>
      <c r="EO9" s="641" t="s">
        <v>4456</v>
      </c>
      <c r="EP9" s="641"/>
      <c r="EQ9" s="599" t="s">
        <v>4458</v>
      </c>
      <c r="ER9" s="599"/>
      <c r="ES9" s="599"/>
      <c r="ET9" s="643" t="s">
        <v>5235</v>
      </c>
      <c r="EU9" s="643"/>
      <c r="EV9" s="643"/>
      <c r="EW9" s="643"/>
      <c r="EX9" s="641" t="s">
        <v>4456</v>
      </c>
      <c r="EY9" s="641"/>
    </row>
    <row r="10" spans="1:155" ht="46.5" customHeight="1">
      <c r="A10" s="665" t="s">
        <v>4460</v>
      </c>
      <c r="B10" s="665" t="s">
        <v>4461</v>
      </c>
      <c r="C10" s="665" t="s">
        <v>4462</v>
      </c>
      <c r="D10" s="665" t="s">
        <v>4463</v>
      </c>
      <c r="E10" s="665" t="s">
        <v>4464</v>
      </c>
      <c r="F10" s="665" t="s">
        <v>4465</v>
      </c>
      <c r="G10" s="665" t="s">
        <v>4466</v>
      </c>
      <c r="H10" s="665"/>
      <c r="I10" s="665" t="s">
        <v>2834</v>
      </c>
      <c r="J10" s="665" t="s">
        <v>4467</v>
      </c>
      <c r="K10" s="665" t="s">
        <v>4468</v>
      </c>
      <c r="L10" s="666" t="s">
        <v>4469</v>
      </c>
      <c r="M10" s="666" t="s">
        <v>4470</v>
      </c>
      <c r="N10" s="667" t="s">
        <v>4471</v>
      </c>
      <c r="O10" s="668" t="s">
        <v>4472</v>
      </c>
      <c r="P10" s="668" t="s">
        <v>4473</v>
      </c>
      <c r="Q10" s="674" t="s">
        <v>4474</v>
      </c>
      <c r="R10" s="674" t="s">
        <v>4474</v>
      </c>
      <c r="S10" s="666" t="s">
        <v>4470</v>
      </c>
      <c r="T10" s="667" t="s">
        <v>4471</v>
      </c>
      <c r="U10" s="668" t="s">
        <v>4475</v>
      </c>
      <c r="V10" s="668" t="s">
        <v>4473</v>
      </c>
      <c r="W10" s="669" t="s">
        <v>4476</v>
      </c>
      <c r="X10" s="600" t="s">
        <v>4477</v>
      </c>
      <c r="Y10" s="672" t="s">
        <v>4478</v>
      </c>
      <c r="Z10" s="669" t="s">
        <v>4476</v>
      </c>
      <c r="AA10" s="600" t="s">
        <v>4477</v>
      </c>
      <c r="AB10" s="678" t="s">
        <v>4470</v>
      </c>
      <c r="AC10" s="600" t="s">
        <v>4471</v>
      </c>
      <c r="AD10" s="666" t="s">
        <v>4474</v>
      </c>
      <c r="AE10" s="666" t="s">
        <v>4474</v>
      </c>
      <c r="AF10" s="666" t="s">
        <v>4470</v>
      </c>
      <c r="AG10" s="667" t="s">
        <v>4471</v>
      </c>
      <c r="AH10" s="668" t="s">
        <v>4475</v>
      </c>
      <c r="AI10" s="668" t="s">
        <v>4473</v>
      </c>
      <c r="AJ10" s="600" t="s">
        <v>4479</v>
      </c>
      <c r="AK10" s="600" t="s">
        <v>4477</v>
      </c>
      <c r="AL10" s="601" t="s">
        <v>4478</v>
      </c>
      <c r="AM10" s="666" t="s">
        <v>4474</v>
      </c>
      <c r="AN10" s="666" t="s">
        <v>4474</v>
      </c>
      <c r="AO10" s="666" t="s">
        <v>4470</v>
      </c>
      <c r="AP10" s="667" t="s">
        <v>4471</v>
      </c>
      <c r="AQ10" s="668" t="s">
        <v>4472</v>
      </c>
      <c r="AR10" s="668" t="s">
        <v>4473</v>
      </c>
      <c r="AS10" s="669" t="s">
        <v>4476</v>
      </c>
      <c r="AT10" s="600" t="s">
        <v>4477</v>
      </c>
      <c r="AU10" s="672" t="s">
        <v>4478</v>
      </c>
      <c r="AV10" s="666" t="s">
        <v>4474</v>
      </c>
      <c r="AW10" s="666" t="s">
        <v>4474</v>
      </c>
      <c r="AX10" s="666" t="s">
        <v>4470</v>
      </c>
      <c r="AY10" s="667" t="s">
        <v>4471</v>
      </c>
      <c r="AZ10" s="668" t="s">
        <v>4472</v>
      </c>
      <c r="BA10" s="668" t="s">
        <v>4473</v>
      </c>
      <c r="BB10" s="669" t="s">
        <v>4476</v>
      </c>
      <c r="BC10" s="600" t="s">
        <v>4477</v>
      </c>
      <c r="BD10" s="685" t="s">
        <v>4478</v>
      </c>
      <c r="BE10" s="666" t="s">
        <v>4474</v>
      </c>
      <c r="BF10" s="666" t="s">
        <v>4474</v>
      </c>
      <c r="BG10" s="666" t="s">
        <v>4470</v>
      </c>
      <c r="BH10" s="667" t="s">
        <v>4471</v>
      </c>
      <c r="BI10" s="668" t="s">
        <v>4472</v>
      </c>
      <c r="BJ10" s="668" t="s">
        <v>4473</v>
      </c>
      <c r="BK10" s="600" t="s">
        <v>4476</v>
      </c>
      <c r="BL10" s="600" t="s">
        <v>4477</v>
      </c>
      <c r="BM10" s="601" t="s">
        <v>4478</v>
      </c>
      <c r="BN10" s="666" t="s">
        <v>4474</v>
      </c>
      <c r="BO10" s="666" t="s">
        <v>4474</v>
      </c>
      <c r="BP10" s="666" t="s">
        <v>4470</v>
      </c>
      <c r="BQ10" s="667" t="s">
        <v>4471</v>
      </c>
      <c r="BR10" s="668" t="s">
        <v>4472</v>
      </c>
      <c r="BS10" s="668" t="s">
        <v>4473</v>
      </c>
      <c r="BT10" s="600" t="s">
        <v>4476</v>
      </c>
      <c r="BU10" s="600" t="s">
        <v>4477</v>
      </c>
      <c r="BV10" s="601" t="s">
        <v>4478</v>
      </c>
      <c r="BW10" s="666" t="s">
        <v>4474</v>
      </c>
      <c r="BX10" s="666" t="s">
        <v>4474</v>
      </c>
      <c r="BY10" s="666" t="s">
        <v>4470</v>
      </c>
      <c r="BZ10" s="667" t="s">
        <v>4471</v>
      </c>
      <c r="CA10" s="668" t="s">
        <v>4472</v>
      </c>
      <c r="CB10" s="668" t="s">
        <v>4473</v>
      </c>
      <c r="CC10" s="600" t="s">
        <v>4476</v>
      </c>
      <c r="CD10" s="600" t="s">
        <v>4477</v>
      </c>
      <c r="CE10" s="601" t="s">
        <v>4478</v>
      </c>
      <c r="CF10" s="666" t="s">
        <v>4474</v>
      </c>
      <c r="CG10" s="666" t="s">
        <v>4474</v>
      </c>
      <c r="CH10" s="666" t="s">
        <v>4470</v>
      </c>
      <c r="CI10" s="667" t="s">
        <v>4471</v>
      </c>
      <c r="CJ10" s="668" t="s">
        <v>4472</v>
      </c>
      <c r="CK10" s="668" t="s">
        <v>4473</v>
      </c>
      <c r="CL10" s="666" t="s">
        <v>4474</v>
      </c>
      <c r="CM10" s="666" t="s">
        <v>4474</v>
      </c>
      <c r="CN10" s="666" t="s">
        <v>4470</v>
      </c>
      <c r="CO10" s="667" t="s">
        <v>4471</v>
      </c>
      <c r="CP10" s="668" t="s">
        <v>4472</v>
      </c>
      <c r="CQ10" s="668" t="s">
        <v>4473</v>
      </c>
      <c r="CR10" s="666" t="s">
        <v>4474</v>
      </c>
      <c r="CS10" s="666" t="s">
        <v>4474</v>
      </c>
      <c r="CT10" s="666" t="s">
        <v>4470</v>
      </c>
      <c r="CU10" s="667" t="s">
        <v>4471</v>
      </c>
      <c r="CV10" s="668" t="s">
        <v>4472</v>
      </c>
      <c r="CW10" s="668" t="s">
        <v>4473</v>
      </c>
      <c r="CX10" s="666" t="s">
        <v>4474</v>
      </c>
      <c r="CY10" s="666" t="s">
        <v>4474</v>
      </c>
      <c r="CZ10" s="666" t="s">
        <v>4470</v>
      </c>
      <c r="DA10" s="667" t="s">
        <v>4471</v>
      </c>
      <c r="DB10" s="668" t="s">
        <v>4472</v>
      </c>
      <c r="DC10" s="668" t="s">
        <v>4473</v>
      </c>
      <c r="DD10" s="666" t="s">
        <v>4474</v>
      </c>
      <c r="DE10" s="666" t="s">
        <v>4474</v>
      </c>
      <c r="DF10" s="666" t="s">
        <v>4470</v>
      </c>
      <c r="DG10" s="667" t="s">
        <v>4471</v>
      </c>
      <c r="DH10" s="668" t="s">
        <v>4472</v>
      </c>
      <c r="DI10" s="668" t="s">
        <v>4473</v>
      </c>
      <c r="DJ10" s="600" t="s">
        <v>4476</v>
      </c>
      <c r="DK10" s="600" t="s">
        <v>4477</v>
      </c>
      <c r="DL10" s="601" t="s">
        <v>4478</v>
      </c>
      <c r="DM10" s="665" t="s">
        <v>4464</v>
      </c>
      <c r="DN10" s="665" t="s">
        <v>4465</v>
      </c>
      <c r="DO10" s="665" t="s">
        <v>4466</v>
      </c>
      <c r="DP10" s="665"/>
      <c r="DQ10" s="665" t="s">
        <v>2834</v>
      </c>
      <c r="DR10" s="687" t="s">
        <v>4468</v>
      </c>
      <c r="DS10" s="666" t="s">
        <v>4480</v>
      </c>
      <c r="DT10" s="666" t="s">
        <v>4916</v>
      </c>
      <c r="DU10" s="666" t="s">
        <v>4470</v>
      </c>
      <c r="DV10" s="667" t="s">
        <v>4471</v>
      </c>
      <c r="DW10" s="668" t="s">
        <v>4472</v>
      </c>
      <c r="DX10" s="668" t="s">
        <v>4473</v>
      </c>
      <c r="DY10" s="600" t="s">
        <v>4476</v>
      </c>
      <c r="DZ10" s="600" t="s">
        <v>4477</v>
      </c>
      <c r="EA10" s="601" t="s">
        <v>4481</v>
      </c>
      <c r="EB10" s="666" t="s">
        <v>4482</v>
      </c>
      <c r="EC10" s="666" t="s">
        <v>4483</v>
      </c>
      <c r="ED10" s="666" t="s">
        <v>4470</v>
      </c>
      <c r="EE10" s="667" t="s">
        <v>4471</v>
      </c>
      <c r="EF10" s="668" t="s">
        <v>4472</v>
      </c>
      <c r="EG10" s="668" t="s">
        <v>4473</v>
      </c>
      <c r="EH10" s="600" t="s">
        <v>4476</v>
      </c>
      <c r="EI10" s="600" t="s">
        <v>4477</v>
      </c>
      <c r="EJ10" s="601" t="s">
        <v>4481</v>
      </c>
      <c r="EK10" s="666" t="s">
        <v>4483</v>
      </c>
      <c r="EL10" s="666" t="s">
        <v>4483</v>
      </c>
      <c r="EM10" s="666" t="s">
        <v>4470</v>
      </c>
      <c r="EN10" s="667" t="s">
        <v>4471</v>
      </c>
      <c r="EO10" s="668" t="s">
        <v>4472</v>
      </c>
      <c r="EP10" s="668" t="s">
        <v>4473</v>
      </c>
      <c r="EQ10" s="600" t="s">
        <v>4476</v>
      </c>
      <c r="ER10" s="600" t="s">
        <v>4477</v>
      </c>
      <c r="ES10" s="601" t="s">
        <v>4481</v>
      </c>
      <c r="ET10" s="666" t="s">
        <v>5239</v>
      </c>
      <c r="EU10" s="666" t="s">
        <v>4483</v>
      </c>
      <c r="EV10" s="666" t="s">
        <v>4470</v>
      </c>
      <c r="EW10" s="667" t="s">
        <v>4471</v>
      </c>
      <c r="EX10" s="668" t="s">
        <v>4472</v>
      </c>
      <c r="EY10" s="668" t="s">
        <v>4473</v>
      </c>
    </row>
    <row r="11" spans="1:155" ht="32.25" customHeight="1" thickBot="1">
      <c r="A11" s="665"/>
      <c r="B11" s="665"/>
      <c r="C11" s="665"/>
      <c r="D11" s="665"/>
      <c r="E11" s="665"/>
      <c r="F11" s="665"/>
      <c r="G11" s="53" t="s">
        <v>4484</v>
      </c>
      <c r="H11" s="53" t="s">
        <v>4485</v>
      </c>
      <c r="I11" s="665"/>
      <c r="J11" s="665"/>
      <c r="K11" s="665"/>
      <c r="L11" s="666"/>
      <c r="M11" s="666"/>
      <c r="N11" s="667"/>
      <c r="O11" s="668"/>
      <c r="P11" s="668"/>
      <c r="Q11" s="675"/>
      <c r="R11" s="674"/>
      <c r="S11" s="666"/>
      <c r="T11" s="667"/>
      <c r="U11" s="668"/>
      <c r="V11" s="668"/>
      <c r="W11" s="670"/>
      <c r="X11" s="671"/>
      <c r="Y11" s="673"/>
      <c r="Z11" s="676"/>
      <c r="AA11" s="677"/>
      <c r="AB11" s="679"/>
      <c r="AC11" s="677"/>
      <c r="AD11" s="680"/>
      <c r="AE11" s="666"/>
      <c r="AF11" s="666"/>
      <c r="AG11" s="667"/>
      <c r="AH11" s="668"/>
      <c r="AI11" s="668"/>
      <c r="AJ11" s="600"/>
      <c r="AK11" s="600"/>
      <c r="AL11" s="601"/>
      <c r="AM11" s="683"/>
      <c r="AN11" s="683"/>
      <c r="AO11" s="683"/>
      <c r="AP11" s="684"/>
      <c r="AQ11" s="681"/>
      <c r="AR11" s="681"/>
      <c r="AS11" s="670"/>
      <c r="AT11" s="671"/>
      <c r="AU11" s="682"/>
      <c r="AV11" s="683"/>
      <c r="AW11" s="683"/>
      <c r="AX11" s="683"/>
      <c r="AY11" s="684"/>
      <c r="AZ11" s="681"/>
      <c r="BA11" s="681"/>
      <c r="BB11" s="670"/>
      <c r="BC11" s="671"/>
      <c r="BD11" s="686"/>
      <c r="BE11" s="666"/>
      <c r="BF11" s="666"/>
      <c r="BG11" s="666"/>
      <c r="BH11" s="667"/>
      <c r="BI11" s="668"/>
      <c r="BJ11" s="668"/>
      <c r="BK11" s="600"/>
      <c r="BL11" s="600"/>
      <c r="BM11" s="601"/>
      <c r="BN11" s="666"/>
      <c r="BO11" s="666"/>
      <c r="BP11" s="666"/>
      <c r="BQ11" s="667"/>
      <c r="BR11" s="668"/>
      <c r="BS11" s="668"/>
      <c r="BT11" s="600"/>
      <c r="BU11" s="600"/>
      <c r="BV11" s="601"/>
      <c r="BW11" s="666"/>
      <c r="BX11" s="666"/>
      <c r="BY11" s="666"/>
      <c r="BZ11" s="667"/>
      <c r="CA11" s="668"/>
      <c r="CB11" s="668"/>
      <c r="CC11" s="600"/>
      <c r="CD11" s="600"/>
      <c r="CE11" s="601"/>
      <c r="CF11" s="666"/>
      <c r="CG11" s="666"/>
      <c r="CH11" s="666"/>
      <c r="CI11" s="667"/>
      <c r="CJ11" s="668"/>
      <c r="CK11" s="668"/>
      <c r="CL11" s="666"/>
      <c r="CM11" s="666"/>
      <c r="CN11" s="666"/>
      <c r="CO11" s="667"/>
      <c r="CP11" s="668"/>
      <c r="CQ11" s="668"/>
      <c r="CR11" s="666"/>
      <c r="CS11" s="666"/>
      <c r="CT11" s="666"/>
      <c r="CU11" s="667"/>
      <c r="CV11" s="668"/>
      <c r="CW11" s="668"/>
      <c r="CX11" s="666"/>
      <c r="CY11" s="666"/>
      <c r="CZ11" s="666"/>
      <c r="DA11" s="667"/>
      <c r="DB11" s="668"/>
      <c r="DC11" s="668"/>
      <c r="DD11" s="666"/>
      <c r="DE11" s="666"/>
      <c r="DF11" s="666"/>
      <c r="DG11" s="667"/>
      <c r="DH11" s="668"/>
      <c r="DI11" s="668"/>
      <c r="DJ11" s="600"/>
      <c r="DK11" s="600"/>
      <c r="DL11" s="601"/>
      <c r="DM11" s="665"/>
      <c r="DN11" s="665"/>
      <c r="DO11" s="53" t="s">
        <v>4484</v>
      </c>
      <c r="DP11" s="53" t="s">
        <v>4485</v>
      </c>
      <c r="DQ11" s="665"/>
      <c r="DR11" s="687"/>
      <c r="DS11" s="666"/>
      <c r="DT11" s="666"/>
      <c r="DU11" s="666"/>
      <c r="DV11" s="667"/>
      <c r="DW11" s="668"/>
      <c r="DX11" s="668"/>
      <c r="DY11" s="600"/>
      <c r="DZ11" s="600"/>
      <c r="EA11" s="601"/>
      <c r="EB11" s="666"/>
      <c r="EC11" s="666"/>
      <c r="ED11" s="666"/>
      <c r="EE11" s="667"/>
      <c r="EF11" s="668"/>
      <c r="EG11" s="668"/>
      <c r="EH11" s="600"/>
      <c r="EI11" s="600"/>
      <c r="EJ11" s="601"/>
      <c r="EK11" s="666"/>
      <c r="EL11" s="666"/>
      <c r="EM11" s="666"/>
      <c r="EN11" s="667"/>
      <c r="EO11" s="668"/>
      <c r="EP11" s="668"/>
      <c r="EQ11" s="600"/>
      <c r="ER11" s="600"/>
      <c r="ES11" s="601"/>
      <c r="ET11" s="666"/>
      <c r="EU11" s="666"/>
      <c r="EV11" s="666"/>
      <c r="EW11" s="667"/>
      <c r="EX11" s="668"/>
      <c r="EY11" s="668"/>
    </row>
    <row r="12" spans="1:155" s="7" customFormat="1" ht="50.1" customHeight="1">
      <c r="A12" s="688">
        <v>1</v>
      </c>
      <c r="B12" s="690" t="s">
        <v>5174</v>
      </c>
      <c r="C12" s="691" t="s">
        <v>4486</v>
      </c>
      <c r="D12" s="585" t="s">
        <v>4487</v>
      </c>
      <c r="E12" s="84" t="s">
        <v>4488</v>
      </c>
      <c r="F12" s="10" t="s">
        <v>4489</v>
      </c>
      <c r="G12" s="25">
        <v>43038</v>
      </c>
      <c r="H12" s="42">
        <v>43083</v>
      </c>
      <c r="I12" s="85">
        <f>(H12-G12)/7</f>
        <v>6.4285714285714288</v>
      </c>
      <c r="J12" s="86">
        <v>1</v>
      </c>
      <c r="K12" s="37" t="s">
        <v>4490</v>
      </c>
      <c r="L12" s="692">
        <f>AVERAGE(J12:J14)</f>
        <v>0.66666666666666663</v>
      </c>
      <c r="M12" s="10" t="s">
        <v>4491</v>
      </c>
      <c r="N12" s="87" t="s">
        <v>4492</v>
      </c>
      <c r="O12" s="2" t="s">
        <v>4493</v>
      </c>
      <c r="P12" s="54" t="s">
        <v>4494</v>
      </c>
      <c r="Q12" s="88">
        <v>1</v>
      </c>
      <c r="R12" s="693">
        <f>AVERAGE(Q12:Q14)</f>
        <v>1</v>
      </c>
      <c r="S12" s="10" t="s">
        <v>4495</v>
      </c>
      <c r="T12" s="87" t="s">
        <v>4496</v>
      </c>
      <c r="U12" s="2" t="s">
        <v>4497</v>
      </c>
      <c r="V12" s="89" t="s">
        <v>4498</v>
      </c>
      <c r="W12" s="696">
        <v>43216</v>
      </c>
      <c r="X12" s="596" t="s">
        <v>4499</v>
      </c>
      <c r="Y12" s="697" t="s">
        <v>5175</v>
      </c>
      <c r="Z12" s="583">
        <v>43231</v>
      </c>
      <c r="AA12" s="584">
        <v>20181020341991</v>
      </c>
      <c r="AB12" s="585" t="s">
        <v>4500</v>
      </c>
      <c r="AC12" s="585" t="s">
        <v>4501</v>
      </c>
      <c r="AD12" s="90">
        <v>1</v>
      </c>
      <c r="AE12" s="693">
        <f>AVERAGE(AD12:AD14)</f>
        <v>1</v>
      </c>
      <c r="AF12" s="10" t="s">
        <v>4502</v>
      </c>
      <c r="AG12" s="87" t="s">
        <v>4503</v>
      </c>
      <c r="AH12" s="2" t="s">
        <v>4504</v>
      </c>
      <c r="AI12" s="91" t="s">
        <v>4505</v>
      </c>
      <c r="AJ12" s="594">
        <v>43305</v>
      </c>
      <c r="AK12" s="596" t="s">
        <v>4506</v>
      </c>
      <c r="AL12" s="694" t="s">
        <v>5176</v>
      </c>
      <c r="AM12" s="92">
        <v>1</v>
      </c>
      <c r="AN12" s="693">
        <f>AVERAGE(AM12:AM14)</f>
        <v>0.93333333333333324</v>
      </c>
      <c r="AO12" s="10" t="s">
        <v>4502</v>
      </c>
      <c r="AP12" s="87" t="s">
        <v>4503</v>
      </c>
      <c r="AQ12" s="2" t="s">
        <v>4507</v>
      </c>
      <c r="AR12" s="93" t="s">
        <v>4508</v>
      </c>
      <c r="AS12" s="708">
        <v>43384</v>
      </c>
      <c r="AT12" s="711" t="s">
        <v>4509</v>
      </c>
      <c r="AU12" s="585" t="s">
        <v>5177</v>
      </c>
      <c r="AV12" s="92">
        <v>1</v>
      </c>
      <c r="AW12" s="693">
        <f>AVERAGE(AV12:AV14)</f>
        <v>0.93333333333333324</v>
      </c>
      <c r="AX12" s="36" t="s">
        <v>4502</v>
      </c>
      <c r="AY12" s="87" t="s">
        <v>4492</v>
      </c>
      <c r="AZ12" s="2" t="s">
        <v>4510</v>
      </c>
      <c r="BA12" s="89" t="s">
        <v>4511</v>
      </c>
      <c r="BB12" s="714">
        <v>43504</v>
      </c>
      <c r="BC12" s="715">
        <v>20196200104682</v>
      </c>
      <c r="BD12" s="695" t="s">
        <v>5178</v>
      </c>
      <c r="BE12" s="92">
        <v>1</v>
      </c>
      <c r="BF12" s="693">
        <f>AVERAGE(BE12:BE14)</f>
        <v>0.93333333333333324</v>
      </c>
      <c r="BG12" s="10" t="s">
        <v>4502</v>
      </c>
      <c r="BH12" s="87" t="s">
        <v>4492</v>
      </c>
      <c r="BI12" s="2" t="s">
        <v>4510</v>
      </c>
      <c r="BJ12" s="54" t="s">
        <v>4512</v>
      </c>
      <c r="BK12" s="701">
        <v>43571</v>
      </c>
      <c r="BL12" s="704">
        <v>20196200371912</v>
      </c>
      <c r="BM12" s="699" t="s">
        <v>5179</v>
      </c>
      <c r="BN12" s="92">
        <v>1</v>
      </c>
      <c r="BO12" s="693">
        <f>AVERAGE(BN12:BN14)</f>
        <v>0.93333333333333324</v>
      </c>
      <c r="BP12" s="36" t="s">
        <v>4502</v>
      </c>
      <c r="BQ12" s="87" t="s">
        <v>4492</v>
      </c>
      <c r="BR12" s="2" t="s">
        <v>4510</v>
      </c>
      <c r="BS12" s="54" t="s">
        <v>5087</v>
      </c>
      <c r="BT12" s="716">
        <v>43668</v>
      </c>
      <c r="BU12" s="717">
        <v>20196200766742</v>
      </c>
      <c r="BV12" s="718" t="s">
        <v>4513</v>
      </c>
      <c r="BW12" s="92">
        <v>1</v>
      </c>
      <c r="BX12" s="693">
        <f>AVERAGE(BW12:BW14)</f>
        <v>0.93333333333333324</v>
      </c>
      <c r="BY12" s="36" t="s">
        <v>4502</v>
      </c>
      <c r="BZ12" s="87" t="s">
        <v>4492</v>
      </c>
      <c r="CA12" s="2" t="s">
        <v>4510</v>
      </c>
      <c r="CB12" s="54" t="s">
        <v>4514</v>
      </c>
      <c r="CC12" s="716">
        <v>43763</v>
      </c>
      <c r="CD12" s="717">
        <v>20196201140312</v>
      </c>
      <c r="CE12" s="697" t="s">
        <v>5180</v>
      </c>
      <c r="CF12" s="92">
        <v>1</v>
      </c>
      <c r="CG12" s="693">
        <f>AVERAGE(CF12:CF14)</f>
        <v>0.96666666666666667</v>
      </c>
      <c r="CH12" s="36" t="s">
        <v>4502</v>
      </c>
      <c r="CI12" s="87" t="s">
        <v>4492</v>
      </c>
      <c r="CJ12" s="2" t="s">
        <v>4510</v>
      </c>
      <c r="CK12" s="54" t="s">
        <v>4515</v>
      </c>
      <c r="CL12" s="92">
        <v>1</v>
      </c>
      <c r="CM12" s="693">
        <f>AVERAGE(CL12:CL14)</f>
        <v>0.98333333333333339</v>
      </c>
      <c r="CN12" s="36" t="s">
        <v>4502</v>
      </c>
      <c r="CO12" s="87" t="s">
        <v>4492</v>
      </c>
      <c r="CP12" s="2" t="s">
        <v>4510</v>
      </c>
      <c r="CQ12" s="54" t="s">
        <v>4516</v>
      </c>
      <c r="CR12" s="92">
        <v>1</v>
      </c>
      <c r="CS12" s="693">
        <f>AVERAGE(CR12:CR14)</f>
        <v>1</v>
      </c>
      <c r="CT12" s="36" t="s">
        <v>4502</v>
      </c>
      <c r="CU12" s="87" t="s">
        <v>4492</v>
      </c>
      <c r="CV12" s="2" t="s">
        <v>4510</v>
      </c>
      <c r="CW12" s="54" t="s">
        <v>4517</v>
      </c>
      <c r="CX12" s="92">
        <v>1</v>
      </c>
      <c r="CY12" s="693">
        <f>AVERAGE(CX12:CX14)</f>
        <v>1</v>
      </c>
      <c r="CZ12" s="36" t="s">
        <v>4502</v>
      </c>
      <c r="DA12" s="87" t="s">
        <v>4492</v>
      </c>
      <c r="DB12" s="2" t="s">
        <v>4510</v>
      </c>
      <c r="DC12" s="54" t="s">
        <v>4518</v>
      </c>
      <c r="DD12" s="92">
        <v>1</v>
      </c>
      <c r="DE12" s="693">
        <f>AVERAGE(DD12:DD14)</f>
        <v>1</v>
      </c>
      <c r="DF12" s="36" t="s">
        <v>4502</v>
      </c>
      <c r="DG12" s="87" t="s">
        <v>4492</v>
      </c>
      <c r="DH12" s="2" t="s">
        <v>4510</v>
      </c>
      <c r="DI12" s="54" t="s">
        <v>4519</v>
      </c>
      <c r="DJ12" s="716">
        <v>44134</v>
      </c>
      <c r="DK12" s="717"/>
      <c r="DL12" s="697" t="s">
        <v>5181</v>
      </c>
      <c r="DM12" s="724" t="s">
        <v>4573</v>
      </c>
      <c r="DN12" s="725"/>
      <c r="DO12" s="725"/>
      <c r="DP12" s="725"/>
      <c r="DQ12" s="725"/>
      <c r="DR12" s="725"/>
      <c r="DS12" s="721" t="s">
        <v>4573</v>
      </c>
      <c r="DT12" s="721"/>
      <c r="DU12" s="721"/>
      <c r="DV12" s="721"/>
      <c r="DW12" s="721"/>
      <c r="DX12" s="722" t="s">
        <v>4520</v>
      </c>
      <c r="DY12" s="583">
        <v>43216</v>
      </c>
      <c r="DZ12" s="584" t="s">
        <v>4499</v>
      </c>
      <c r="EA12" s="585" t="s">
        <v>5175</v>
      </c>
      <c r="EB12" s="721" t="s">
        <v>4573</v>
      </c>
      <c r="EC12" s="721"/>
      <c r="ED12" s="721"/>
      <c r="EE12" s="721"/>
      <c r="EF12" s="721"/>
      <c r="EG12" s="722" t="s">
        <v>4520</v>
      </c>
      <c r="EH12" s="583">
        <v>43216</v>
      </c>
      <c r="EI12" s="584" t="s">
        <v>4499</v>
      </c>
      <c r="EJ12" s="585" t="s">
        <v>5175</v>
      </c>
      <c r="EK12" s="721" t="s">
        <v>4573</v>
      </c>
      <c r="EL12" s="721"/>
      <c r="EM12" s="721"/>
      <c r="EN12" s="721"/>
      <c r="EO12" s="721"/>
      <c r="EP12" s="722" t="s">
        <v>4520</v>
      </c>
      <c r="EQ12" s="583">
        <v>43216</v>
      </c>
      <c r="ER12" s="584" t="s">
        <v>4499</v>
      </c>
      <c r="ES12" s="585" t="s">
        <v>5175</v>
      </c>
      <c r="ET12" s="721" t="s">
        <v>4573</v>
      </c>
      <c r="EU12" s="721"/>
      <c r="EV12" s="721"/>
      <c r="EW12" s="721"/>
      <c r="EX12" s="721"/>
      <c r="EY12" s="722" t="s">
        <v>4520</v>
      </c>
    </row>
    <row r="13" spans="1:155" s="7" customFormat="1" ht="50.1" customHeight="1">
      <c r="A13" s="689"/>
      <c r="B13" s="690"/>
      <c r="C13" s="691"/>
      <c r="D13" s="585"/>
      <c r="E13" s="94" t="s">
        <v>4521</v>
      </c>
      <c r="F13" s="10" t="s">
        <v>5182</v>
      </c>
      <c r="G13" s="25">
        <v>43070</v>
      </c>
      <c r="H13" s="42">
        <v>43130</v>
      </c>
      <c r="I13" s="85">
        <f t="shared" ref="I13:I30" si="0">(H13-G13)/7</f>
        <v>8.5714285714285712</v>
      </c>
      <c r="J13" s="86">
        <v>1</v>
      </c>
      <c r="K13" s="95" t="s">
        <v>4522</v>
      </c>
      <c r="L13" s="692"/>
      <c r="M13" s="10" t="s">
        <v>4523</v>
      </c>
      <c r="N13" s="96" t="s">
        <v>4524</v>
      </c>
      <c r="O13" s="2" t="s">
        <v>5183</v>
      </c>
      <c r="P13" s="54" t="s">
        <v>4494</v>
      </c>
      <c r="Q13" s="88">
        <v>1</v>
      </c>
      <c r="R13" s="693"/>
      <c r="S13" s="10" t="s">
        <v>4525</v>
      </c>
      <c r="T13" s="96" t="s">
        <v>4524</v>
      </c>
      <c r="U13" s="2" t="s">
        <v>4526</v>
      </c>
      <c r="V13" s="89" t="s">
        <v>4498</v>
      </c>
      <c r="W13" s="594"/>
      <c r="X13" s="596"/>
      <c r="Y13" s="698"/>
      <c r="Z13" s="583"/>
      <c r="AA13" s="584"/>
      <c r="AB13" s="585"/>
      <c r="AC13" s="585" t="s">
        <v>4524</v>
      </c>
      <c r="AD13" s="97">
        <v>1</v>
      </c>
      <c r="AE13" s="693"/>
      <c r="AF13" s="10" t="s">
        <v>4502</v>
      </c>
      <c r="AG13" s="96" t="s">
        <v>4524</v>
      </c>
      <c r="AH13" s="2" t="s">
        <v>4504</v>
      </c>
      <c r="AI13" s="91" t="s">
        <v>4505</v>
      </c>
      <c r="AJ13" s="594"/>
      <c r="AK13" s="596"/>
      <c r="AL13" s="695"/>
      <c r="AM13" s="92">
        <v>1</v>
      </c>
      <c r="AN13" s="693"/>
      <c r="AO13" s="10" t="s">
        <v>4502</v>
      </c>
      <c r="AP13" s="96" t="s">
        <v>4524</v>
      </c>
      <c r="AQ13" s="2" t="s">
        <v>4527</v>
      </c>
      <c r="AR13" s="93" t="s">
        <v>4508</v>
      </c>
      <c r="AS13" s="709"/>
      <c r="AT13" s="712"/>
      <c r="AU13" s="707"/>
      <c r="AV13" s="92">
        <v>1</v>
      </c>
      <c r="AW13" s="693"/>
      <c r="AX13" s="36" t="s">
        <v>4502</v>
      </c>
      <c r="AY13" s="98" t="s">
        <v>4524</v>
      </c>
      <c r="AZ13" s="2" t="s">
        <v>4528</v>
      </c>
      <c r="BA13" s="89" t="s">
        <v>4511</v>
      </c>
      <c r="BB13" s="702"/>
      <c r="BC13" s="705"/>
      <c r="BD13" s="700"/>
      <c r="BE13" s="92">
        <v>1</v>
      </c>
      <c r="BF13" s="693"/>
      <c r="BG13" s="10" t="s">
        <v>4502</v>
      </c>
      <c r="BH13" s="96" t="s">
        <v>4524</v>
      </c>
      <c r="BI13" s="2" t="s">
        <v>4528</v>
      </c>
      <c r="BJ13" s="54" t="s">
        <v>4512</v>
      </c>
      <c r="BK13" s="702"/>
      <c r="BL13" s="705"/>
      <c r="BM13" s="707"/>
      <c r="BN13" s="92">
        <v>1</v>
      </c>
      <c r="BO13" s="693"/>
      <c r="BP13" s="36" t="s">
        <v>4502</v>
      </c>
      <c r="BQ13" s="98" t="s">
        <v>4524</v>
      </c>
      <c r="BR13" s="2" t="s">
        <v>4528</v>
      </c>
      <c r="BS13" s="54" t="s">
        <v>5087</v>
      </c>
      <c r="BT13" s="594"/>
      <c r="BU13" s="596"/>
      <c r="BV13" s="719"/>
      <c r="BW13" s="92">
        <v>1</v>
      </c>
      <c r="BX13" s="693"/>
      <c r="BY13" s="36" t="s">
        <v>4502</v>
      </c>
      <c r="BZ13" s="98" t="s">
        <v>4524</v>
      </c>
      <c r="CA13" s="2" t="s">
        <v>4528</v>
      </c>
      <c r="CB13" s="54" t="s">
        <v>4514</v>
      </c>
      <c r="CC13" s="594"/>
      <c r="CD13" s="596"/>
      <c r="CE13" s="698"/>
      <c r="CF13" s="92">
        <v>1</v>
      </c>
      <c r="CG13" s="693"/>
      <c r="CH13" s="36" t="s">
        <v>4502</v>
      </c>
      <c r="CI13" s="98" t="s">
        <v>4524</v>
      </c>
      <c r="CJ13" s="2" t="s">
        <v>4528</v>
      </c>
      <c r="CK13" s="54" t="s">
        <v>4515</v>
      </c>
      <c r="CL13" s="92">
        <v>1</v>
      </c>
      <c r="CM13" s="693"/>
      <c r="CN13" s="36" t="s">
        <v>4502</v>
      </c>
      <c r="CO13" s="98" t="s">
        <v>4524</v>
      </c>
      <c r="CP13" s="2" t="s">
        <v>4528</v>
      </c>
      <c r="CQ13" s="54" t="s">
        <v>4516</v>
      </c>
      <c r="CR13" s="92">
        <v>1</v>
      </c>
      <c r="CS13" s="693"/>
      <c r="CT13" s="36" t="s">
        <v>4502</v>
      </c>
      <c r="CU13" s="98" t="s">
        <v>4524</v>
      </c>
      <c r="CV13" s="2" t="s">
        <v>4528</v>
      </c>
      <c r="CW13" s="54" t="s">
        <v>4517</v>
      </c>
      <c r="CX13" s="92">
        <v>1</v>
      </c>
      <c r="CY13" s="693"/>
      <c r="CZ13" s="36" t="s">
        <v>4502</v>
      </c>
      <c r="DA13" s="98" t="s">
        <v>4524</v>
      </c>
      <c r="DB13" s="2" t="s">
        <v>4528</v>
      </c>
      <c r="DC13" s="54" t="s">
        <v>4518</v>
      </c>
      <c r="DD13" s="92">
        <v>1</v>
      </c>
      <c r="DE13" s="693"/>
      <c r="DF13" s="36" t="s">
        <v>4502</v>
      </c>
      <c r="DG13" s="98" t="s">
        <v>4524</v>
      </c>
      <c r="DH13" s="2" t="s">
        <v>4528</v>
      </c>
      <c r="DI13" s="54" t="s">
        <v>4519</v>
      </c>
      <c r="DJ13" s="594"/>
      <c r="DK13" s="596"/>
      <c r="DL13" s="698"/>
      <c r="DM13" s="726"/>
      <c r="DN13" s="727"/>
      <c r="DO13" s="727"/>
      <c r="DP13" s="727"/>
      <c r="DQ13" s="727"/>
      <c r="DR13" s="727"/>
      <c r="DS13" s="721"/>
      <c r="DT13" s="721"/>
      <c r="DU13" s="721"/>
      <c r="DV13" s="721"/>
      <c r="DW13" s="721"/>
      <c r="DX13" s="722"/>
      <c r="DY13" s="583"/>
      <c r="DZ13" s="584"/>
      <c r="EA13" s="585"/>
      <c r="EB13" s="721"/>
      <c r="EC13" s="721"/>
      <c r="ED13" s="721"/>
      <c r="EE13" s="721"/>
      <c r="EF13" s="721"/>
      <c r="EG13" s="722"/>
      <c r="EH13" s="583"/>
      <c r="EI13" s="584"/>
      <c r="EJ13" s="585"/>
      <c r="EK13" s="721"/>
      <c r="EL13" s="721"/>
      <c r="EM13" s="721"/>
      <c r="EN13" s="721"/>
      <c r="EO13" s="721"/>
      <c r="EP13" s="722"/>
      <c r="EQ13" s="583"/>
      <c r="ER13" s="584"/>
      <c r="ES13" s="585"/>
      <c r="ET13" s="721"/>
      <c r="EU13" s="721"/>
      <c r="EV13" s="721"/>
      <c r="EW13" s="721"/>
      <c r="EX13" s="721"/>
      <c r="EY13" s="722"/>
    </row>
    <row r="14" spans="1:155" s="7" customFormat="1" ht="50.1" customHeight="1" thickBot="1">
      <c r="A14" s="689"/>
      <c r="B14" s="690"/>
      <c r="C14" s="691"/>
      <c r="D14" s="585"/>
      <c r="E14" s="94" t="s">
        <v>4529</v>
      </c>
      <c r="F14" s="10" t="s">
        <v>4530</v>
      </c>
      <c r="G14" s="25">
        <v>43101</v>
      </c>
      <c r="H14" s="42">
        <v>43189</v>
      </c>
      <c r="I14" s="85">
        <f t="shared" si="0"/>
        <v>12.571428571428571</v>
      </c>
      <c r="J14" s="86">
        <v>0</v>
      </c>
      <c r="K14" s="95" t="s">
        <v>4531</v>
      </c>
      <c r="L14" s="692"/>
      <c r="M14" s="2" t="s">
        <v>4532</v>
      </c>
      <c r="N14" s="2"/>
      <c r="O14" s="2" t="s">
        <v>4533</v>
      </c>
      <c r="P14" s="54" t="s">
        <v>4494</v>
      </c>
      <c r="Q14" s="88">
        <v>1</v>
      </c>
      <c r="R14" s="693"/>
      <c r="S14" s="2" t="s">
        <v>4534</v>
      </c>
      <c r="T14" s="2" t="s">
        <v>4535</v>
      </c>
      <c r="U14" s="2" t="s">
        <v>4536</v>
      </c>
      <c r="V14" s="89" t="s">
        <v>4498</v>
      </c>
      <c r="W14" s="595"/>
      <c r="X14" s="597"/>
      <c r="Y14" s="699"/>
      <c r="Z14" s="583"/>
      <c r="AA14" s="584"/>
      <c r="AB14" s="585"/>
      <c r="AC14" s="585" t="s">
        <v>4535</v>
      </c>
      <c r="AD14" s="97">
        <v>1</v>
      </c>
      <c r="AE14" s="693"/>
      <c r="AF14" s="2" t="s">
        <v>4534</v>
      </c>
      <c r="AG14" s="2" t="s">
        <v>4535</v>
      </c>
      <c r="AH14" s="2"/>
      <c r="AI14" s="91" t="s">
        <v>4505</v>
      </c>
      <c r="AJ14" s="595"/>
      <c r="AK14" s="597"/>
      <c r="AL14" s="695"/>
      <c r="AM14" s="92">
        <v>0.8</v>
      </c>
      <c r="AN14" s="693"/>
      <c r="AO14" s="2" t="s">
        <v>4537</v>
      </c>
      <c r="AP14" s="2" t="s">
        <v>4538</v>
      </c>
      <c r="AQ14" s="2" t="s">
        <v>4539</v>
      </c>
      <c r="AR14" s="93" t="s">
        <v>4508</v>
      </c>
      <c r="AS14" s="710"/>
      <c r="AT14" s="713"/>
      <c r="AU14" s="707"/>
      <c r="AV14" s="92">
        <v>0.8</v>
      </c>
      <c r="AW14" s="693"/>
      <c r="AX14" s="2" t="s">
        <v>4540</v>
      </c>
      <c r="AY14" s="2" t="s">
        <v>4541</v>
      </c>
      <c r="AZ14" s="2" t="s">
        <v>4542</v>
      </c>
      <c r="BA14" s="89" t="s">
        <v>4511</v>
      </c>
      <c r="BB14" s="703"/>
      <c r="BC14" s="706"/>
      <c r="BD14" s="700"/>
      <c r="BE14" s="92">
        <v>0.8</v>
      </c>
      <c r="BF14" s="693"/>
      <c r="BG14" s="2" t="s">
        <v>4543</v>
      </c>
      <c r="BH14" s="2"/>
      <c r="BI14" s="2" t="s">
        <v>4544</v>
      </c>
      <c r="BJ14" s="54" t="s">
        <v>4512</v>
      </c>
      <c r="BK14" s="703"/>
      <c r="BL14" s="706"/>
      <c r="BM14" s="707"/>
      <c r="BN14" s="92">
        <v>0.8</v>
      </c>
      <c r="BO14" s="693"/>
      <c r="BP14" s="2" t="s">
        <v>5184</v>
      </c>
      <c r="BQ14" s="2" t="s">
        <v>5185</v>
      </c>
      <c r="BR14" s="2" t="s">
        <v>4545</v>
      </c>
      <c r="BS14" s="54" t="s">
        <v>5087</v>
      </c>
      <c r="BT14" s="595"/>
      <c r="BU14" s="597"/>
      <c r="BV14" s="720"/>
      <c r="BW14" s="92">
        <v>0.8</v>
      </c>
      <c r="BX14" s="693"/>
      <c r="BY14" s="2" t="s">
        <v>4546</v>
      </c>
      <c r="BZ14" s="2" t="s">
        <v>4547</v>
      </c>
      <c r="CA14" s="2" t="s">
        <v>4548</v>
      </c>
      <c r="CB14" s="54" t="s">
        <v>4514</v>
      </c>
      <c r="CC14" s="595"/>
      <c r="CD14" s="597"/>
      <c r="CE14" s="699"/>
      <c r="CF14" s="92">
        <v>0.9</v>
      </c>
      <c r="CG14" s="693"/>
      <c r="CH14" s="2" t="s">
        <v>4549</v>
      </c>
      <c r="CI14" s="2" t="s">
        <v>4550</v>
      </c>
      <c r="CJ14" s="2" t="s">
        <v>4551</v>
      </c>
      <c r="CK14" s="54" t="s">
        <v>4515</v>
      </c>
      <c r="CL14" s="92">
        <v>0.95</v>
      </c>
      <c r="CM14" s="693"/>
      <c r="CN14" s="2" t="s">
        <v>5186</v>
      </c>
      <c r="CO14" s="2" t="s">
        <v>4552</v>
      </c>
      <c r="CP14" s="2" t="s">
        <v>5187</v>
      </c>
      <c r="CQ14" s="54" t="s">
        <v>4516</v>
      </c>
      <c r="CR14" s="92">
        <v>1</v>
      </c>
      <c r="CS14" s="693"/>
      <c r="CT14" s="2" t="s">
        <v>5188</v>
      </c>
      <c r="CU14" s="2" t="s">
        <v>5189</v>
      </c>
      <c r="CV14" s="2" t="s">
        <v>4553</v>
      </c>
      <c r="CW14" s="54" t="s">
        <v>4517</v>
      </c>
      <c r="CX14" s="92">
        <v>1</v>
      </c>
      <c r="CY14" s="693"/>
      <c r="CZ14" s="2" t="s">
        <v>5190</v>
      </c>
      <c r="DA14" s="2" t="s">
        <v>4554</v>
      </c>
      <c r="DB14" s="2" t="s">
        <v>4555</v>
      </c>
      <c r="DC14" s="54" t="s">
        <v>4518</v>
      </c>
      <c r="DD14" s="92">
        <v>1</v>
      </c>
      <c r="DE14" s="693"/>
      <c r="DF14" s="2" t="s">
        <v>5190</v>
      </c>
      <c r="DG14" s="2" t="s">
        <v>4554</v>
      </c>
      <c r="DH14" s="2" t="s">
        <v>4555</v>
      </c>
      <c r="DI14" s="54" t="s">
        <v>4519</v>
      </c>
      <c r="DJ14" s="595"/>
      <c r="DK14" s="597"/>
      <c r="DL14" s="699"/>
      <c r="DM14" s="728"/>
      <c r="DN14" s="729"/>
      <c r="DO14" s="729"/>
      <c r="DP14" s="729"/>
      <c r="DQ14" s="729"/>
      <c r="DR14" s="729"/>
      <c r="DS14" s="721"/>
      <c r="DT14" s="721"/>
      <c r="DU14" s="721"/>
      <c r="DV14" s="721"/>
      <c r="DW14" s="721"/>
      <c r="DX14" s="722"/>
      <c r="DY14" s="583"/>
      <c r="DZ14" s="584"/>
      <c r="EA14" s="585"/>
      <c r="EB14" s="721"/>
      <c r="EC14" s="721"/>
      <c r="ED14" s="721"/>
      <c r="EE14" s="721"/>
      <c r="EF14" s="721"/>
      <c r="EG14" s="722"/>
      <c r="EH14" s="583"/>
      <c r="EI14" s="584"/>
      <c r="EJ14" s="585"/>
      <c r="EK14" s="721"/>
      <c r="EL14" s="721"/>
      <c r="EM14" s="721"/>
      <c r="EN14" s="721"/>
      <c r="EO14" s="721"/>
      <c r="EP14" s="722"/>
      <c r="EQ14" s="583"/>
      <c r="ER14" s="584"/>
      <c r="ES14" s="585"/>
      <c r="ET14" s="721"/>
      <c r="EU14" s="721"/>
      <c r="EV14" s="721"/>
      <c r="EW14" s="721"/>
      <c r="EX14" s="721"/>
      <c r="EY14" s="722"/>
    </row>
    <row r="15" spans="1:155" s="7" customFormat="1" ht="50.1" customHeight="1">
      <c r="A15" s="688">
        <v>2</v>
      </c>
      <c r="B15" s="690" t="s">
        <v>5191</v>
      </c>
      <c r="C15" s="691" t="s">
        <v>4556</v>
      </c>
      <c r="D15" s="723" t="s">
        <v>4557</v>
      </c>
      <c r="E15" s="84" t="s">
        <v>4488</v>
      </c>
      <c r="F15" s="10" t="s">
        <v>4558</v>
      </c>
      <c r="G15" s="25">
        <v>43024</v>
      </c>
      <c r="H15" s="42">
        <v>43055</v>
      </c>
      <c r="I15" s="85">
        <f t="shared" si="0"/>
        <v>4.4285714285714288</v>
      </c>
      <c r="J15" s="86">
        <v>1</v>
      </c>
      <c r="K15" s="37" t="s">
        <v>4559</v>
      </c>
      <c r="L15" s="692">
        <f>AVERAGE(J15:J17)</f>
        <v>0.66666666666666663</v>
      </c>
      <c r="M15" s="10" t="s">
        <v>4560</v>
      </c>
      <c r="N15" s="87" t="s">
        <v>4561</v>
      </c>
      <c r="O15" s="2" t="s">
        <v>4562</v>
      </c>
      <c r="P15" s="54" t="s">
        <v>4494</v>
      </c>
      <c r="Q15" s="88">
        <v>1</v>
      </c>
      <c r="R15" s="693">
        <f>AVERAGE(Q15:Q17)</f>
        <v>1</v>
      </c>
      <c r="S15" s="10" t="s">
        <v>4560</v>
      </c>
      <c r="T15" s="87" t="s">
        <v>4563</v>
      </c>
      <c r="U15" s="2" t="s">
        <v>4564</v>
      </c>
      <c r="V15" s="89" t="s">
        <v>4498</v>
      </c>
      <c r="W15" s="696">
        <v>43216</v>
      </c>
      <c r="X15" s="596" t="s">
        <v>4499</v>
      </c>
      <c r="Y15" s="697" t="s">
        <v>5192</v>
      </c>
      <c r="Z15" s="583">
        <v>43231</v>
      </c>
      <c r="AA15" s="584">
        <v>20181020341991</v>
      </c>
      <c r="AB15" s="585" t="s">
        <v>4560</v>
      </c>
      <c r="AC15" s="585" t="s">
        <v>4565</v>
      </c>
      <c r="AD15" s="90">
        <v>1</v>
      </c>
      <c r="AE15" s="693">
        <f>AVERAGE(AD15:AD17)</f>
        <v>1</v>
      </c>
      <c r="AF15" s="10" t="s">
        <v>4502</v>
      </c>
      <c r="AG15" s="87" t="s">
        <v>4566</v>
      </c>
      <c r="AH15" s="2" t="s">
        <v>4567</v>
      </c>
      <c r="AI15" s="91" t="s">
        <v>4505</v>
      </c>
      <c r="AJ15" s="696">
        <v>43305</v>
      </c>
      <c r="AK15" s="596" t="s">
        <v>4506</v>
      </c>
      <c r="AL15" s="700" t="s">
        <v>4568</v>
      </c>
      <c r="AM15" s="99">
        <v>1</v>
      </c>
      <c r="AN15" s="693">
        <f>AVERAGE(AM15:AM17)</f>
        <v>1</v>
      </c>
      <c r="AO15" s="10" t="s">
        <v>4569</v>
      </c>
      <c r="AP15" s="87" t="s">
        <v>4566</v>
      </c>
      <c r="AQ15" s="2" t="s">
        <v>4570</v>
      </c>
      <c r="AR15" s="93" t="s">
        <v>4508</v>
      </c>
      <c r="AS15" s="696">
        <v>43305</v>
      </c>
      <c r="AT15" s="596" t="s">
        <v>4506</v>
      </c>
      <c r="AU15" s="700" t="s">
        <v>4568</v>
      </c>
      <c r="AV15" s="99">
        <v>1</v>
      </c>
      <c r="AW15" s="693">
        <f>AVERAGE(AV15:AV17)</f>
        <v>1</v>
      </c>
      <c r="AX15" s="36" t="s">
        <v>4569</v>
      </c>
      <c r="AY15" s="87" t="s">
        <v>4566</v>
      </c>
      <c r="AZ15" s="33" t="s">
        <v>4571</v>
      </c>
      <c r="BA15" s="54" t="s">
        <v>4511</v>
      </c>
      <c r="BB15" s="696">
        <v>43305</v>
      </c>
      <c r="BC15" s="596" t="s">
        <v>4506</v>
      </c>
      <c r="BD15" s="700" t="s">
        <v>4568</v>
      </c>
      <c r="BE15" s="99">
        <v>1</v>
      </c>
      <c r="BF15" s="693">
        <f>AVERAGE(BE15:BE17)</f>
        <v>1</v>
      </c>
      <c r="BG15" s="10" t="s">
        <v>4569</v>
      </c>
      <c r="BH15" s="87" t="s">
        <v>4566</v>
      </c>
      <c r="BI15" s="2" t="s">
        <v>4571</v>
      </c>
      <c r="BJ15" s="100" t="s">
        <v>4512</v>
      </c>
      <c r="BK15" s="696">
        <v>43305</v>
      </c>
      <c r="BL15" s="596" t="s">
        <v>4506</v>
      </c>
      <c r="BM15" s="700" t="s">
        <v>4568</v>
      </c>
      <c r="BN15" s="99">
        <v>1</v>
      </c>
      <c r="BO15" s="693">
        <f>AVERAGE(BN15:BN17)</f>
        <v>1</v>
      </c>
      <c r="BP15" s="36" t="s">
        <v>4569</v>
      </c>
      <c r="BQ15" s="87" t="s">
        <v>4566</v>
      </c>
      <c r="BR15" s="33" t="s">
        <v>4572</v>
      </c>
      <c r="BS15" s="100" t="s">
        <v>5087</v>
      </c>
      <c r="BT15" s="696">
        <v>43305</v>
      </c>
      <c r="BU15" s="596" t="s">
        <v>4506</v>
      </c>
      <c r="BV15" s="700" t="s">
        <v>4568</v>
      </c>
      <c r="BW15" s="99">
        <v>1</v>
      </c>
      <c r="BX15" s="693">
        <f>AVERAGE(BW15:BW17)</f>
        <v>1</v>
      </c>
      <c r="BY15" s="36" t="s">
        <v>4569</v>
      </c>
      <c r="BZ15" s="87" t="s">
        <v>4566</v>
      </c>
      <c r="CA15" s="33" t="s">
        <v>4572</v>
      </c>
      <c r="CB15" s="100" t="s">
        <v>4514</v>
      </c>
      <c r="CC15" s="696">
        <v>43305</v>
      </c>
      <c r="CD15" s="596" t="s">
        <v>4506</v>
      </c>
      <c r="CE15" s="700" t="s">
        <v>5193</v>
      </c>
      <c r="CF15" s="99">
        <v>1</v>
      </c>
      <c r="CG15" s="693">
        <f>AVERAGE(CF15:CF17)</f>
        <v>1</v>
      </c>
      <c r="CH15" s="36" t="s">
        <v>4569</v>
      </c>
      <c r="CI15" s="87" t="s">
        <v>4566</v>
      </c>
      <c r="CJ15" s="33" t="s">
        <v>4572</v>
      </c>
      <c r="CK15" s="100" t="s">
        <v>4515</v>
      </c>
      <c r="CL15" s="99">
        <v>1</v>
      </c>
      <c r="CM15" s="693">
        <f>AVERAGE(CL15:CL17)</f>
        <v>1</v>
      </c>
      <c r="CN15" s="10" t="s">
        <v>4569</v>
      </c>
      <c r="CO15" s="87" t="s">
        <v>4566</v>
      </c>
      <c r="CP15" s="33" t="s">
        <v>4572</v>
      </c>
      <c r="CQ15" s="54" t="s">
        <v>4516</v>
      </c>
      <c r="CR15" s="99">
        <v>1</v>
      </c>
      <c r="CS15" s="693">
        <f>AVERAGE(CR15:CR17)</f>
        <v>1</v>
      </c>
      <c r="CT15" s="10" t="s">
        <v>4569</v>
      </c>
      <c r="CU15" s="87" t="s">
        <v>4566</v>
      </c>
      <c r="CV15" s="33" t="s">
        <v>4572</v>
      </c>
      <c r="CW15" s="54" t="s">
        <v>4517</v>
      </c>
      <c r="CX15" s="99">
        <v>1</v>
      </c>
      <c r="CY15" s="693">
        <f>AVERAGE(CX15:CX17)</f>
        <v>1</v>
      </c>
      <c r="CZ15" s="10" t="s">
        <v>4569</v>
      </c>
      <c r="DA15" s="87" t="s">
        <v>4566</v>
      </c>
      <c r="DB15" s="4" t="s">
        <v>4572</v>
      </c>
      <c r="DC15" s="54" t="s">
        <v>4518</v>
      </c>
      <c r="DD15" s="99">
        <v>1</v>
      </c>
      <c r="DE15" s="693">
        <f>AVERAGE(DD15:DD17)</f>
        <v>1</v>
      </c>
      <c r="DF15" s="10" t="s">
        <v>4569</v>
      </c>
      <c r="DG15" s="87" t="s">
        <v>4566</v>
      </c>
      <c r="DH15" s="4" t="s">
        <v>4572</v>
      </c>
      <c r="DI15" s="54" t="s">
        <v>4519</v>
      </c>
      <c r="DJ15" s="716">
        <v>44134</v>
      </c>
      <c r="DK15" s="717"/>
      <c r="DL15" s="697" t="s">
        <v>5194</v>
      </c>
      <c r="DM15" s="724" t="s">
        <v>4573</v>
      </c>
      <c r="DN15" s="725"/>
      <c r="DO15" s="725"/>
      <c r="DP15" s="725"/>
      <c r="DQ15" s="725"/>
      <c r="DR15" s="725"/>
      <c r="DS15" s="721" t="s">
        <v>4573</v>
      </c>
      <c r="DT15" s="721"/>
      <c r="DU15" s="721"/>
      <c r="DV15" s="721"/>
      <c r="DW15" s="721"/>
      <c r="DX15" s="722" t="s">
        <v>4520</v>
      </c>
      <c r="DY15" s="583">
        <v>43216</v>
      </c>
      <c r="DZ15" s="584" t="s">
        <v>4499</v>
      </c>
      <c r="EA15" s="585" t="s">
        <v>5192</v>
      </c>
      <c r="EB15" s="721" t="s">
        <v>4573</v>
      </c>
      <c r="EC15" s="721"/>
      <c r="ED15" s="721"/>
      <c r="EE15" s="721"/>
      <c r="EF15" s="721"/>
      <c r="EG15" s="722" t="s">
        <v>4520</v>
      </c>
      <c r="EH15" s="583">
        <v>43216</v>
      </c>
      <c r="EI15" s="584" t="s">
        <v>4499</v>
      </c>
      <c r="EJ15" s="585" t="s">
        <v>5192</v>
      </c>
      <c r="EK15" s="721" t="s">
        <v>4573</v>
      </c>
      <c r="EL15" s="721"/>
      <c r="EM15" s="721"/>
      <c r="EN15" s="721"/>
      <c r="EO15" s="721"/>
      <c r="EP15" s="722" t="s">
        <v>4520</v>
      </c>
      <c r="EQ15" s="583">
        <v>43216</v>
      </c>
      <c r="ER15" s="584" t="s">
        <v>4499</v>
      </c>
      <c r="ES15" s="585" t="s">
        <v>5192</v>
      </c>
      <c r="ET15" s="721" t="s">
        <v>4573</v>
      </c>
      <c r="EU15" s="721"/>
      <c r="EV15" s="721"/>
      <c r="EW15" s="721"/>
      <c r="EX15" s="721"/>
      <c r="EY15" s="722" t="s">
        <v>4520</v>
      </c>
    </row>
    <row r="16" spans="1:155" s="7" customFormat="1" ht="50.1" customHeight="1">
      <c r="A16" s="689"/>
      <c r="B16" s="690"/>
      <c r="C16" s="691"/>
      <c r="D16" s="723"/>
      <c r="E16" s="94" t="s">
        <v>4521</v>
      </c>
      <c r="F16" s="10" t="s">
        <v>5195</v>
      </c>
      <c r="G16" s="25">
        <v>43055</v>
      </c>
      <c r="H16" s="42">
        <v>43100</v>
      </c>
      <c r="I16" s="85">
        <f t="shared" si="0"/>
        <v>6.4285714285714288</v>
      </c>
      <c r="J16" s="86">
        <v>1</v>
      </c>
      <c r="K16" s="95" t="s">
        <v>4574</v>
      </c>
      <c r="L16" s="692"/>
      <c r="M16" s="10" t="s">
        <v>4575</v>
      </c>
      <c r="N16" s="96" t="s">
        <v>4524</v>
      </c>
      <c r="O16" s="2" t="s">
        <v>4576</v>
      </c>
      <c r="P16" s="54" t="s">
        <v>4494</v>
      </c>
      <c r="Q16" s="88">
        <v>1</v>
      </c>
      <c r="R16" s="693"/>
      <c r="S16" s="10" t="s">
        <v>4575</v>
      </c>
      <c r="T16" s="96" t="s">
        <v>4524</v>
      </c>
      <c r="U16" s="2" t="s">
        <v>4577</v>
      </c>
      <c r="V16" s="89" t="s">
        <v>4498</v>
      </c>
      <c r="W16" s="594"/>
      <c r="X16" s="596"/>
      <c r="Y16" s="698"/>
      <c r="Z16" s="583"/>
      <c r="AA16" s="584"/>
      <c r="AB16" s="585" t="s">
        <v>4575</v>
      </c>
      <c r="AC16" s="585" t="s">
        <v>4578</v>
      </c>
      <c r="AD16" s="97">
        <v>1</v>
      </c>
      <c r="AE16" s="693"/>
      <c r="AF16" s="10" t="s">
        <v>4502</v>
      </c>
      <c r="AG16" s="96" t="s">
        <v>5196</v>
      </c>
      <c r="AH16" s="2" t="s">
        <v>4567</v>
      </c>
      <c r="AI16" s="91" t="s">
        <v>4505</v>
      </c>
      <c r="AJ16" s="594"/>
      <c r="AK16" s="596"/>
      <c r="AL16" s="700"/>
      <c r="AM16" s="99">
        <v>1</v>
      </c>
      <c r="AN16" s="693"/>
      <c r="AO16" s="10" t="s">
        <v>4569</v>
      </c>
      <c r="AP16" s="96" t="s">
        <v>5196</v>
      </c>
      <c r="AQ16" s="2" t="s">
        <v>4570</v>
      </c>
      <c r="AR16" s="93" t="s">
        <v>4508</v>
      </c>
      <c r="AS16" s="594"/>
      <c r="AT16" s="596"/>
      <c r="AU16" s="700"/>
      <c r="AV16" s="99">
        <v>1</v>
      </c>
      <c r="AW16" s="693"/>
      <c r="AX16" s="36" t="s">
        <v>4569</v>
      </c>
      <c r="AY16" s="101" t="s">
        <v>5196</v>
      </c>
      <c r="AZ16" s="33" t="s">
        <v>4571</v>
      </c>
      <c r="BA16" s="54" t="s">
        <v>4511</v>
      </c>
      <c r="BB16" s="594"/>
      <c r="BC16" s="596"/>
      <c r="BD16" s="700"/>
      <c r="BE16" s="99">
        <v>1</v>
      </c>
      <c r="BF16" s="693"/>
      <c r="BG16" s="10" t="s">
        <v>4569</v>
      </c>
      <c r="BH16" s="96" t="s">
        <v>5196</v>
      </c>
      <c r="BI16" s="2" t="s">
        <v>4571</v>
      </c>
      <c r="BJ16" s="100" t="s">
        <v>4512</v>
      </c>
      <c r="BK16" s="594"/>
      <c r="BL16" s="596"/>
      <c r="BM16" s="700"/>
      <c r="BN16" s="99">
        <v>1</v>
      </c>
      <c r="BO16" s="693"/>
      <c r="BP16" s="36" t="s">
        <v>4569</v>
      </c>
      <c r="BQ16" s="101" t="s">
        <v>5196</v>
      </c>
      <c r="BR16" s="33" t="s">
        <v>4572</v>
      </c>
      <c r="BS16" s="100" t="s">
        <v>5087</v>
      </c>
      <c r="BT16" s="594"/>
      <c r="BU16" s="596"/>
      <c r="BV16" s="700"/>
      <c r="BW16" s="99">
        <v>1</v>
      </c>
      <c r="BX16" s="693"/>
      <c r="BY16" s="36" t="s">
        <v>4569</v>
      </c>
      <c r="BZ16" s="101" t="s">
        <v>5196</v>
      </c>
      <c r="CA16" s="33" t="s">
        <v>4572</v>
      </c>
      <c r="CB16" s="100" t="s">
        <v>4514</v>
      </c>
      <c r="CC16" s="594"/>
      <c r="CD16" s="596"/>
      <c r="CE16" s="700"/>
      <c r="CF16" s="99">
        <v>1</v>
      </c>
      <c r="CG16" s="693"/>
      <c r="CH16" s="36" t="s">
        <v>4569</v>
      </c>
      <c r="CI16" s="101" t="s">
        <v>5196</v>
      </c>
      <c r="CJ16" s="33" t="s">
        <v>4572</v>
      </c>
      <c r="CK16" s="100" t="s">
        <v>4515</v>
      </c>
      <c r="CL16" s="99">
        <v>1</v>
      </c>
      <c r="CM16" s="693"/>
      <c r="CN16" s="10" t="s">
        <v>4569</v>
      </c>
      <c r="CO16" s="96" t="s">
        <v>5196</v>
      </c>
      <c r="CP16" s="33" t="s">
        <v>4572</v>
      </c>
      <c r="CQ16" s="54" t="s">
        <v>4516</v>
      </c>
      <c r="CR16" s="99">
        <v>1</v>
      </c>
      <c r="CS16" s="693"/>
      <c r="CT16" s="10" t="s">
        <v>4569</v>
      </c>
      <c r="CU16" s="96" t="s">
        <v>5196</v>
      </c>
      <c r="CV16" s="33" t="s">
        <v>4572</v>
      </c>
      <c r="CW16" s="54" t="s">
        <v>4517</v>
      </c>
      <c r="CX16" s="99">
        <v>1</v>
      </c>
      <c r="CY16" s="693"/>
      <c r="CZ16" s="10" t="s">
        <v>4569</v>
      </c>
      <c r="DA16" s="96" t="s">
        <v>5196</v>
      </c>
      <c r="DB16" s="4" t="s">
        <v>4572</v>
      </c>
      <c r="DC16" s="54" t="s">
        <v>4518</v>
      </c>
      <c r="DD16" s="99">
        <v>1</v>
      </c>
      <c r="DE16" s="693"/>
      <c r="DF16" s="10" t="s">
        <v>4569</v>
      </c>
      <c r="DG16" s="96" t="s">
        <v>5196</v>
      </c>
      <c r="DH16" s="4" t="s">
        <v>4572</v>
      </c>
      <c r="DI16" s="54" t="s">
        <v>4519</v>
      </c>
      <c r="DJ16" s="594"/>
      <c r="DK16" s="596"/>
      <c r="DL16" s="698"/>
      <c r="DM16" s="726"/>
      <c r="DN16" s="727"/>
      <c r="DO16" s="727"/>
      <c r="DP16" s="727"/>
      <c r="DQ16" s="727"/>
      <c r="DR16" s="727"/>
      <c r="DS16" s="721"/>
      <c r="DT16" s="721"/>
      <c r="DU16" s="721"/>
      <c r="DV16" s="721"/>
      <c r="DW16" s="721"/>
      <c r="DX16" s="722"/>
      <c r="DY16" s="583"/>
      <c r="DZ16" s="584"/>
      <c r="EA16" s="585"/>
      <c r="EB16" s="721"/>
      <c r="EC16" s="721"/>
      <c r="ED16" s="721"/>
      <c r="EE16" s="721"/>
      <c r="EF16" s="721"/>
      <c r="EG16" s="722"/>
      <c r="EH16" s="583"/>
      <c r="EI16" s="584"/>
      <c r="EJ16" s="585"/>
      <c r="EK16" s="721"/>
      <c r="EL16" s="721"/>
      <c r="EM16" s="721"/>
      <c r="EN16" s="721"/>
      <c r="EO16" s="721"/>
      <c r="EP16" s="722"/>
      <c r="EQ16" s="583"/>
      <c r="ER16" s="584"/>
      <c r="ES16" s="585"/>
      <c r="ET16" s="721"/>
      <c r="EU16" s="721"/>
      <c r="EV16" s="721"/>
      <c r="EW16" s="721"/>
      <c r="EX16" s="721"/>
      <c r="EY16" s="722"/>
    </row>
    <row r="17" spans="1:155" s="7" customFormat="1" ht="50.1" customHeight="1">
      <c r="A17" s="689"/>
      <c r="B17" s="690"/>
      <c r="C17" s="691"/>
      <c r="D17" s="723"/>
      <c r="E17" s="94" t="s">
        <v>4529</v>
      </c>
      <c r="F17" s="10" t="s">
        <v>4579</v>
      </c>
      <c r="G17" s="42">
        <v>43109</v>
      </c>
      <c r="H17" s="42">
        <v>43130</v>
      </c>
      <c r="I17" s="85">
        <f t="shared" si="0"/>
        <v>3</v>
      </c>
      <c r="J17" s="86">
        <v>0</v>
      </c>
      <c r="K17" s="95" t="s">
        <v>4580</v>
      </c>
      <c r="L17" s="692"/>
      <c r="M17" s="2" t="s">
        <v>4532</v>
      </c>
      <c r="N17" s="2"/>
      <c r="O17" s="2" t="s">
        <v>4533</v>
      </c>
      <c r="P17" s="54" t="s">
        <v>4494</v>
      </c>
      <c r="Q17" s="88">
        <v>1</v>
      </c>
      <c r="R17" s="693"/>
      <c r="S17" s="2" t="s">
        <v>4581</v>
      </c>
      <c r="T17" s="2" t="s">
        <v>4582</v>
      </c>
      <c r="U17" s="2" t="s">
        <v>4583</v>
      </c>
      <c r="V17" s="89" t="s">
        <v>4498</v>
      </c>
      <c r="W17" s="595"/>
      <c r="X17" s="597"/>
      <c r="Y17" s="699"/>
      <c r="Z17" s="583"/>
      <c r="AA17" s="584"/>
      <c r="AB17" s="585" t="s">
        <v>4581</v>
      </c>
      <c r="AC17" s="585" t="s">
        <v>4584</v>
      </c>
      <c r="AD17" s="97">
        <v>1</v>
      </c>
      <c r="AE17" s="693"/>
      <c r="AF17" s="2" t="s">
        <v>4502</v>
      </c>
      <c r="AG17" s="2" t="s">
        <v>4585</v>
      </c>
      <c r="AH17" s="2" t="s">
        <v>4567</v>
      </c>
      <c r="AI17" s="91" t="s">
        <v>4505</v>
      </c>
      <c r="AJ17" s="595"/>
      <c r="AK17" s="597"/>
      <c r="AL17" s="700"/>
      <c r="AM17" s="99">
        <v>1</v>
      </c>
      <c r="AN17" s="693"/>
      <c r="AO17" s="2" t="s">
        <v>4569</v>
      </c>
      <c r="AP17" s="2" t="s">
        <v>4585</v>
      </c>
      <c r="AQ17" s="2" t="s">
        <v>4570</v>
      </c>
      <c r="AR17" s="93" t="s">
        <v>4508</v>
      </c>
      <c r="AS17" s="595"/>
      <c r="AT17" s="597"/>
      <c r="AU17" s="700"/>
      <c r="AV17" s="99">
        <v>1</v>
      </c>
      <c r="AW17" s="693"/>
      <c r="AX17" s="36" t="s">
        <v>4569</v>
      </c>
      <c r="AY17" s="2" t="s">
        <v>4585</v>
      </c>
      <c r="AZ17" s="33" t="s">
        <v>4571</v>
      </c>
      <c r="BA17" s="54" t="s">
        <v>4511</v>
      </c>
      <c r="BB17" s="595"/>
      <c r="BC17" s="597"/>
      <c r="BD17" s="700"/>
      <c r="BE17" s="99">
        <v>1</v>
      </c>
      <c r="BF17" s="693"/>
      <c r="BG17" s="2" t="s">
        <v>4569</v>
      </c>
      <c r="BH17" s="2" t="s">
        <v>4585</v>
      </c>
      <c r="BI17" s="2" t="s">
        <v>4571</v>
      </c>
      <c r="BJ17" s="100" t="s">
        <v>4512</v>
      </c>
      <c r="BK17" s="595"/>
      <c r="BL17" s="597"/>
      <c r="BM17" s="700"/>
      <c r="BN17" s="99">
        <v>1</v>
      </c>
      <c r="BO17" s="693"/>
      <c r="BP17" s="36" t="s">
        <v>4569</v>
      </c>
      <c r="BQ17" s="2" t="s">
        <v>4585</v>
      </c>
      <c r="BR17" s="33" t="s">
        <v>4572</v>
      </c>
      <c r="BS17" s="100" t="s">
        <v>5087</v>
      </c>
      <c r="BT17" s="595"/>
      <c r="BU17" s="597"/>
      <c r="BV17" s="700"/>
      <c r="BW17" s="99">
        <v>1</v>
      </c>
      <c r="BX17" s="693"/>
      <c r="BY17" s="36" t="s">
        <v>4569</v>
      </c>
      <c r="BZ17" s="2" t="s">
        <v>4585</v>
      </c>
      <c r="CA17" s="33" t="s">
        <v>4572</v>
      </c>
      <c r="CB17" s="100" t="s">
        <v>4514</v>
      </c>
      <c r="CC17" s="595"/>
      <c r="CD17" s="597"/>
      <c r="CE17" s="700"/>
      <c r="CF17" s="99">
        <v>1</v>
      </c>
      <c r="CG17" s="693"/>
      <c r="CH17" s="36" t="s">
        <v>4569</v>
      </c>
      <c r="CI17" s="2" t="s">
        <v>4585</v>
      </c>
      <c r="CJ17" s="33" t="s">
        <v>4572</v>
      </c>
      <c r="CK17" s="100" t="s">
        <v>4515</v>
      </c>
      <c r="CL17" s="99">
        <v>1</v>
      </c>
      <c r="CM17" s="693"/>
      <c r="CN17" s="10" t="s">
        <v>4569</v>
      </c>
      <c r="CO17" s="2" t="s">
        <v>4585</v>
      </c>
      <c r="CP17" s="33" t="s">
        <v>4572</v>
      </c>
      <c r="CQ17" s="54" t="s">
        <v>4516</v>
      </c>
      <c r="CR17" s="99">
        <v>1</v>
      </c>
      <c r="CS17" s="693"/>
      <c r="CT17" s="10" t="s">
        <v>4569</v>
      </c>
      <c r="CU17" s="2" t="s">
        <v>4585</v>
      </c>
      <c r="CV17" s="33" t="s">
        <v>4572</v>
      </c>
      <c r="CW17" s="54" t="s">
        <v>4517</v>
      </c>
      <c r="CX17" s="99">
        <v>1</v>
      </c>
      <c r="CY17" s="693"/>
      <c r="CZ17" s="10" t="s">
        <v>4569</v>
      </c>
      <c r="DA17" s="2" t="s">
        <v>4585</v>
      </c>
      <c r="DB17" s="4" t="s">
        <v>4572</v>
      </c>
      <c r="DC17" s="54" t="s">
        <v>4518</v>
      </c>
      <c r="DD17" s="99">
        <v>1</v>
      </c>
      <c r="DE17" s="693"/>
      <c r="DF17" s="10" t="s">
        <v>4569</v>
      </c>
      <c r="DG17" s="2" t="s">
        <v>4585</v>
      </c>
      <c r="DH17" s="4" t="s">
        <v>4572</v>
      </c>
      <c r="DI17" s="54" t="s">
        <v>4519</v>
      </c>
      <c r="DJ17" s="595"/>
      <c r="DK17" s="597"/>
      <c r="DL17" s="699"/>
      <c r="DM17" s="728"/>
      <c r="DN17" s="729"/>
      <c r="DO17" s="729"/>
      <c r="DP17" s="729"/>
      <c r="DQ17" s="729"/>
      <c r="DR17" s="729"/>
      <c r="DS17" s="721"/>
      <c r="DT17" s="721"/>
      <c r="DU17" s="721"/>
      <c r="DV17" s="721"/>
      <c r="DW17" s="721"/>
      <c r="DX17" s="722"/>
      <c r="DY17" s="583"/>
      <c r="DZ17" s="584"/>
      <c r="EA17" s="585"/>
      <c r="EB17" s="721"/>
      <c r="EC17" s="721"/>
      <c r="ED17" s="721"/>
      <c r="EE17" s="721"/>
      <c r="EF17" s="721"/>
      <c r="EG17" s="722"/>
      <c r="EH17" s="583"/>
      <c r="EI17" s="584"/>
      <c r="EJ17" s="585"/>
      <c r="EK17" s="721"/>
      <c r="EL17" s="721"/>
      <c r="EM17" s="721"/>
      <c r="EN17" s="721"/>
      <c r="EO17" s="721"/>
      <c r="EP17" s="722"/>
      <c r="EQ17" s="583"/>
      <c r="ER17" s="584"/>
      <c r="ES17" s="585"/>
      <c r="ET17" s="721"/>
      <c r="EU17" s="721"/>
      <c r="EV17" s="721"/>
      <c r="EW17" s="721"/>
      <c r="EX17" s="721"/>
      <c r="EY17" s="722"/>
    </row>
    <row r="18" spans="1:155" s="7" customFormat="1" ht="104.1" customHeight="1">
      <c r="A18" s="688">
        <v>3</v>
      </c>
      <c r="B18" s="690" t="s">
        <v>4586</v>
      </c>
      <c r="C18" s="691" t="s">
        <v>4587</v>
      </c>
      <c r="D18" s="723" t="s">
        <v>4588</v>
      </c>
      <c r="E18" s="84" t="s">
        <v>4488</v>
      </c>
      <c r="F18" s="10" t="s">
        <v>4589</v>
      </c>
      <c r="G18" s="42">
        <v>42979</v>
      </c>
      <c r="H18" s="42">
        <v>43008</v>
      </c>
      <c r="I18" s="85">
        <f t="shared" si="0"/>
        <v>4.1428571428571432</v>
      </c>
      <c r="J18" s="86">
        <v>0</v>
      </c>
      <c r="K18" s="37" t="s">
        <v>4590</v>
      </c>
      <c r="L18" s="692">
        <f>AVERAGE(J18:J19)</f>
        <v>0</v>
      </c>
      <c r="M18" s="10" t="s">
        <v>4591</v>
      </c>
      <c r="N18" s="2"/>
      <c r="O18" s="2" t="s">
        <v>4592</v>
      </c>
      <c r="P18" s="54" t="s">
        <v>4494</v>
      </c>
      <c r="Q18" s="88">
        <v>1</v>
      </c>
      <c r="R18" s="730">
        <f>AVERAGE(Q18:Q19)</f>
        <v>0.625</v>
      </c>
      <c r="S18" s="10" t="s">
        <v>4593</v>
      </c>
      <c r="T18" s="2" t="s">
        <v>4594</v>
      </c>
      <c r="U18" s="2" t="s">
        <v>4595</v>
      </c>
      <c r="V18" s="89" t="s">
        <v>4498</v>
      </c>
      <c r="W18" s="716">
        <v>43216</v>
      </c>
      <c r="X18" s="717" t="s">
        <v>4499</v>
      </c>
      <c r="Y18" s="697" t="s">
        <v>4596</v>
      </c>
      <c r="Z18" s="583">
        <v>43231</v>
      </c>
      <c r="AA18" s="584">
        <v>20181020341991</v>
      </c>
      <c r="AB18" s="585" t="s">
        <v>4597</v>
      </c>
      <c r="AC18" s="585" t="s">
        <v>4598</v>
      </c>
      <c r="AD18" s="90">
        <v>1</v>
      </c>
      <c r="AE18" s="730">
        <f>AVERAGE(AD18:AD19)</f>
        <v>0.625</v>
      </c>
      <c r="AF18" s="10" t="s">
        <v>4593</v>
      </c>
      <c r="AG18" s="2" t="s">
        <v>4599</v>
      </c>
      <c r="AH18" s="2" t="s">
        <v>4600</v>
      </c>
      <c r="AI18" s="91" t="s">
        <v>4505</v>
      </c>
      <c r="AJ18" s="716">
        <v>43305</v>
      </c>
      <c r="AK18" s="717" t="s">
        <v>4506</v>
      </c>
      <c r="AL18" s="697" t="s">
        <v>4601</v>
      </c>
      <c r="AM18" s="102">
        <v>1</v>
      </c>
      <c r="AN18" s="730">
        <f>AVERAGE(AM18:AM19)</f>
        <v>0.66664999999999996</v>
      </c>
      <c r="AO18" s="10" t="s">
        <v>4502</v>
      </c>
      <c r="AP18" s="2" t="s">
        <v>4594</v>
      </c>
      <c r="AQ18" s="2" t="s">
        <v>4600</v>
      </c>
      <c r="AR18" s="93" t="s">
        <v>4508</v>
      </c>
      <c r="AS18" s="732">
        <v>43384</v>
      </c>
      <c r="AT18" s="733" t="s">
        <v>4509</v>
      </c>
      <c r="AU18" s="690" t="s">
        <v>4602</v>
      </c>
      <c r="AV18" s="99">
        <v>1</v>
      </c>
      <c r="AW18" s="731">
        <f>AVERAGE(AV18:AV19)</f>
        <v>0.72</v>
      </c>
      <c r="AX18" s="36" t="s">
        <v>4502</v>
      </c>
      <c r="AY18" s="2" t="s">
        <v>4594</v>
      </c>
      <c r="AZ18" s="4" t="s">
        <v>4603</v>
      </c>
      <c r="BA18" s="54" t="s">
        <v>4511</v>
      </c>
      <c r="BB18" s="701">
        <v>43504</v>
      </c>
      <c r="BC18" s="704">
        <v>20196200104682</v>
      </c>
      <c r="BD18" s="695" t="s">
        <v>4604</v>
      </c>
      <c r="BE18" s="99">
        <v>1</v>
      </c>
      <c r="BF18" s="731">
        <f>AVERAGE(BE18:BE19)</f>
        <v>0.77500000000000002</v>
      </c>
      <c r="BG18" s="10" t="s">
        <v>4502</v>
      </c>
      <c r="BH18" s="2" t="s">
        <v>4594</v>
      </c>
      <c r="BI18" s="2" t="s">
        <v>4605</v>
      </c>
      <c r="BJ18" s="54" t="s">
        <v>4512</v>
      </c>
      <c r="BK18" s="701">
        <v>43571</v>
      </c>
      <c r="BL18" s="704">
        <v>20196200371912</v>
      </c>
      <c r="BM18" s="585" t="s">
        <v>4606</v>
      </c>
      <c r="BN18" s="99">
        <v>1</v>
      </c>
      <c r="BO18" s="731">
        <f>AVERAGE(BN18:BN19)</f>
        <v>0.83000000000000007</v>
      </c>
      <c r="BP18" s="36" t="s">
        <v>4502</v>
      </c>
      <c r="BQ18" s="2" t="s">
        <v>4594</v>
      </c>
      <c r="BR18" s="4" t="s">
        <v>4605</v>
      </c>
      <c r="BS18" s="54" t="s">
        <v>5087</v>
      </c>
      <c r="BT18" s="716">
        <v>43668</v>
      </c>
      <c r="BU18" s="717" t="s">
        <v>4607</v>
      </c>
      <c r="BV18" s="718" t="s">
        <v>4608</v>
      </c>
      <c r="BW18" s="99">
        <v>1</v>
      </c>
      <c r="BX18" s="731">
        <f>AVERAGE(BW18:BW19)</f>
        <v>0.83000000000000007</v>
      </c>
      <c r="BY18" s="36" t="s">
        <v>4502</v>
      </c>
      <c r="BZ18" s="2" t="s">
        <v>4594</v>
      </c>
      <c r="CA18" s="4" t="s">
        <v>4605</v>
      </c>
      <c r="CB18" s="54" t="s">
        <v>4514</v>
      </c>
      <c r="CC18" s="716">
        <v>43763</v>
      </c>
      <c r="CD18" s="717">
        <v>20196201140312</v>
      </c>
      <c r="CE18" s="744" t="s">
        <v>4609</v>
      </c>
      <c r="CF18" s="99">
        <v>1</v>
      </c>
      <c r="CG18" s="731">
        <f>AVERAGE(CF18:CF19)</f>
        <v>0.85</v>
      </c>
      <c r="CH18" s="36" t="s">
        <v>4502</v>
      </c>
      <c r="CI18" s="2" t="s">
        <v>4594</v>
      </c>
      <c r="CJ18" s="4" t="s">
        <v>4605</v>
      </c>
      <c r="CK18" s="54" t="s">
        <v>4515</v>
      </c>
      <c r="CL18" s="99">
        <v>1</v>
      </c>
      <c r="CM18" s="731">
        <f>AVERAGE(CL18:CL19)</f>
        <v>0.90999999999999992</v>
      </c>
      <c r="CN18" s="10" t="s">
        <v>4502</v>
      </c>
      <c r="CO18" s="2" t="s">
        <v>4594</v>
      </c>
      <c r="CP18" s="4" t="s">
        <v>4605</v>
      </c>
      <c r="CQ18" s="54" t="s">
        <v>4516</v>
      </c>
      <c r="CR18" s="99">
        <v>1</v>
      </c>
      <c r="CS18" s="731">
        <f>AVERAGE(CR18:CR19)</f>
        <v>0.92500000000000004</v>
      </c>
      <c r="CT18" s="10" t="s">
        <v>4502</v>
      </c>
      <c r="CU18" s="2" t="s">
        <v>4594</v>
      </c>
      <c r="CV18" s="4" t="s">
        <v>4605</v>
      </c>
      <c r="CW18" s="54" t="s">
        <v>4517</v>
      </c>
      <c r="CX18" s="99">
        <v>1</v>
      </c>
      <c r="CY18" s="731">
        <f>AVERAGE(CX18:CX19)</f>
        <v>0.92500000000000004</v>
      </c>
      <c r="CZ18" s="10" t="s">
        <v>4502</v>
      </c>
      <c r="DA18" s="2" t="s">
        <v>4594</v>
      </c>
      <c r="DB18" s="4" t="s">
        <v>4605</v>
      </c>
      <c r="DC18" s="54" t="s">
        <v>4518</v>
      </c>
      <c r="DD18" s="99">
        <v>1</v>
      </c>
      <c r="DE18" s="731">
        <f>AVERAGE(DD18:DD19)</f>
        <v>0.92500000000000004</v>
      </c>
      <c r="DF18" s="10" t="s">
        <v>4502</v>
      </c>
      <c r="DG18" s="2" t="s">
        <v>4594</v>
      </c>
      <c r="DH18" s="4" t="s">
        <v>4605</v>
      </c>
      <c r="DI18" s="54" t="s">
        <v>4519</v>
      </c>
      <c r="DJ18" s="716">
        <v>44134</v>
      </c>
      <c r="DK18" s="717"/>
      <c r="DL18" s="744" t="s">
        <v>4610</v>
      </c>
      <c r="DM18" s="746" t="s">
        <v>4488</v>
      </c>
      <c r="DN18" s="748" t="s">
        <v>4611</v>
      </c>
      <c r="DO18" s="738">
        <v>42979</v>
      </c>
      <c r="DP18" s="738">
        <v>44865</v>
      </c>
      <c r="DQ18" s="740">
        <f>(DP18-DO18)/7</f>
        <v>269.42857142857144</v>
      </c>
      <c r="DR18" s="742" t="s">
        <v>4612</v>
      </c>
      <c r="DS18" s="734">
        <v>7.0000000000000007E-2</v>
      </c>
      <c r="DT18" s="734">
        <f>+DS18</f>
        <v>7.0000000000000007E-2</v>
      </c>
      <c r="DU18" s="690" t="s">
        <v>4613</v>
      </c>
      <c r="DV18" s="735" t="s">
        <v>4614</v>
      </c>
      <c r="DW18" s="736" t="s">
        <v>4615</v>
      </c>
      <c r="DX18" s="737" t="s">
        <v>4616</v>
      </c>
      <c r="DY18" s="583">
        <v>44367</v>
      </c>
      <c r="DZ18" s="584">
        <v>20216200666152</v>
      </c>
      <c r="EA18" s="585" t="s">
        <v>4617</v>
      </c>
      <c r="EB18" s="734">
        <v>7.4999999999999997E-2</v>
      </c>
      <c r="EC18" s="734">
        <f>+EB18</f>
        <v>7.4999999999999997E-2</v>
      </c>
      <c r="ED18" s="690" t="s">
        <v>4618</v>
      </c>
      <c r="EE18" s="735" t="s">
        <v>4619</v>
      </c>
      <c r="EF18" s="736" t="s">
        <v>4620</v>
      </c>
      <c r="EG18" s="737" t="s">
        <v>4621</v>
      </c>
      <c r="EH18" s="583">
        <v>44553</v>
      </c>
      <c r="EI18" s="584">
        <v>20216201595212</v>
      </c>
      <c r="EJ18" s="585" t="s">
        <v>4622</v>
      </c>
      <c r="EK18" s="734">
        <v>0.25</v>
      </c>
      <c r="EL18" s="734">
        <f>+EK18</f>
        <v>0.25</v>
      </c>
      <c r="EM18" s="690" t="s">
        <v>4623</v>
      </c>
      <c r="EN18" s="735" t="s">
        <v>4624</v>
      </c>
      <c r="EO18" s="736" t="s">
        <v>5084</v>
      </c>
      <c r="EP18" s="737" t="s">
        <v>4625</v>
      </c>
      <c r="EQ18" s="583">
        <v>44781</v>
      </c>
      <c r="ER18" s="584">
        <v>20226200915182</v>
      </c>
      <c r="ES18" s="585" t="s">
        <v>5237</v>
      </c>
      <c r="ET18" s="734">
        <v>0.5</v>
      </c>
      <c r="EU18" s="734">
        <f>+ET18</f>
        <v>0.5</v>
      </c>
      <c r="EV18" s="690" t="s">
        <v>5584</v>
      </c>
      <c r="EW18" s="735" t="s">
        <v>5585</v>
      </c>
      <c r="EX18" s="736" t="s">
        <v>5586</v>
      </c>
      <c r="EY18" s="737" t="s">
        <v>4918</v>
      </c>
    </row>
    <row r="19" spans="1:155" s="7" customFormat="1" ht="104.1" customHeight="1">
      <c r="A19" s="689"/>
      <c r="B19" s="690"/>
      <c r="C19" s="691"/>
      <c r="D19" s="723"/>
      <c r="E19" s="94" t="s">
        <v>4521</v>
      </c>
      <c r="F19" s="10" t="s">
        <v>4626</v>
      </c>
      <c r="G19" s="42">
        <v>43028</v>
      </c>
      <c r="H19" s="42">
        <v>43819</v>
      </c>
      <c r="I19" s="85">
        <f t="shared" si="0"/>
        <v>113</v>
      </c>
      <c r="J19" s="86">
        <v>0</v>
      </c>
      <c r="K19" s="95" t="s">
        <v>4627</v>
      </c>
      <c r="L19" s="692"/>
      <c r="M19" s="10" t="s">
        <v>4628</v>
      </c>
      <c r="N19" s="2"/>
      <c r="O19" s="2" t="s">
        <v>4629</v>
      </c>
      <c r="P19" s="54" t="s">
        <v>4494</v>
      </c>
      <c r="Q19" s="88">
        <v>0.25</v>
      </c>
      <c r="R19" s="730"/>
      <c r="S19" s="10" t="s">
        <v>4630</v>
      </c>
      <c r="T19" s="2" t="s">
        <v>4631</v>
      </c>
      <c r="U19" s="2" t="s">
        <v>4632</v>
      </c>
      <c r="V19" s="89" t="s">
        <v>4498</v>
      </c>
      <c r="W19" s="595"/>
      <c r="X19" s="597"/>
      <c r="Y19" s="699"/>
      <c r="Z19" s="583"/>
      <c r="AA19" s="584"/>
      <c r="AB19" s="585"/>
      <c r="AC19" s="585"/>
      <c r="AD19" s="103">
        <v>0.25</v>
      </c>
      <c r="AE19" s="730"/>
      <c r="AF19" s="10" t="s">
        <v>4633</v>
      </c>
      <c r="AG19" s="2" t="s">
        <v>4634</v>
      </c>
      <c r="AH19" s="2" t="s">
        <v>4635</v>
      </c>
      <c r="AI19" s="91" t="s">
        <v>4505</v>
      </c>
      <c r="AJ19" s="595"/>
      <c r="AK19" s="597"/>
      <c r="AL19" s="699"/>
      <c r="AM19" s="104">
        <f>(0.1111)*3</f>
        <v>0.33330000000000004</v>
      </c>
      <c r="AN19" s="730"/>
      <c r="AO19" s="10" t="s">
        <v>5086</v>
      </c>
      <c r="AP19" s="2" t="s">
        <v>4636</v>
      </c>
      <c r="AQ19" s="2" t="s">
        <v>4637</v>
      </c>
      <c r="AR19" s="93" t="s">
        <v>4508</v>
      </c>
      <c r="AS19" s="710"/>
      <c r="AT19" s="710"/>
      <c r="AU19" s="690"/>
      <c r="AV19" s="105">
        <v>0.44</v>
      </c>
      <c r="AW19" s="731"/>
      <c r="AX19" s="2" t="s">
        <v>4638</v>
      </c>
      <c r="AY19" s="2" t="s">
        <v>4639</v>
      </c>
      <c r="AZ19" s="2" t="s">
        <v>4640</v>
      </c>
      <c r="BA19" s="54" t="s">
        <v>4511</v>
      </c>
      <c r="BB19" s="703"/>
      <c r="BC19" s="706"/>
      <c r="BD19" s="695"/>
      <c r="BE19" s="105">
        <v>0.55000000000000004</v>
      </c>
      <c r="BF19" s="731"/>
      <c r="BG19" s="10" t="s">
        <v>4641</v>
      </c>
      <c r="BH19" s="2" t="s">
        <v>4642</v>
      </c>
      <c r="BI19" s="2" t="s">
        <v>4643</v>
      </c>
      <c r="BJ19" s="100" t="s">
        <v>4512</v>
      </c>
      <c r="BK19" s="703"/>
      <c r="BL19" s="706"/>
      <c r="BM19" s="585"/>
      <c r="BN19" s="105">
        <v>0.66</v>
      </c>
      <c r="BO19" s="731"/>
      <c r="BP19" s="4" t="s">
        <v>4644</v>
      </c>
      <c r="BQ19" s="13" t="s">
        <v>4645</v>
      </c>
      <c r="BR19" s="4" t="s">
        <v>4646</v>
      </c>
      <c r="BS19" s="54" t="s">
        <v>5087</v>
      </c>
      <c r="BT19" s="595"/>
      <c r="BU19" s="597"/>
      <c r="BV19" s="720"/>
      <c r="BW19" s="105">
        <v>0.66</v>
      </c>
      <c r="BX19" s="731"/>
      <c r="BY19" s="2" t="s">
        <v>4647</v>
      </c>
      <c r="BZ19" s="2" t="s">
        <v>4648</v>
      </c>
      <c r="CA19" s="2" t="s">
        <v>4649</v>
      </c>
      <c r="CB19" s="54" t="s">
        <v>4514</v>
      </c>
      <c r="CC19" s="595"/>
      <c r="CD19" s="597"/>
      <c r="CE19" s="745"/>
      <c r="CF19" s="105">
        <v>0.7</v>
      </c>
      <c r="CG19" s="731"/>
      <c r="CH19" s="2" t="s">
        <v>4650</v>
      </c>
      <c r="CI19" s="2" t="s">
        <v>4651</v>
      </c>
      <c r="CJ19" s="2" t="s">
        <v>4652</v>
      </c>
      <c r="CK19" s="54" t="s">
        <v>4515</v>
      </c>
      <c r="CL19" s="105">
        <v>0.82</v>
      </c>
      <c r="CM19" s="731"/>
      <c r="CN19" s="2" t="s">
        <v>5088</v>
      </c>
      <c r="CO19" s="2" t="s">
        <v>4653</v>
      </c>
      <c r="CP19" s="2" t="s">
        <v>4654</v>
      </c>
      <c r="CQ19" s="54" t="s">
        <v>4516</v>
      </c>
      <c r="CR19" s="105">
        <v>0.85</v>
      </c>
      <c r="CS19" s="731"/>
      <c r="CT19" s="2" t="s">
        <v>4655</v>
      </c>
      <c r="CU19" s="2" t="s">
        <v>4656</v>
      </c>
      <c r="CV19" s="2" t="s">
        <v>4657</v>
      </c>
      <c r="CW19" s="54" t="s">
        <v>4517</v>
      </c>
      <c r="CX19" s="105">
        <v>0.85</v>
      </c>
      <c r="CY19" s="731"/>
      <c r="CZ19" s="2" t="s">
        <v>5089</v>
      </c>
      <c r="DA19" s="2" t="s">
        <v>4658</v>
      </c>
      <c r="DB19" s="4" t="s">
        <v>4659</v>
      </c>
      <c r="DC19" s="54" t="s">
        <v>4518</v>
      </c>
      <c r="DD19" s="105">
        <v>0.85</v>
      </c>
      <c r="DE19" s="731"/>
      <c r="DF19" s="2" t="s">
        <v>4660</v>
      </c>
      <c r="DG19" s="2" t="s">
        <v>4661</v>
      </c>
      <c r="DH19" s="4"/>
      <c r="DI19" s="54" t="s">
        <v>4519</v>
      </c>
      <c r="DJ19" s="595"/>
      <c r="DK19" s="597"/>
      <c r="DL19" s="745"/>
      <c r="DM19" s="747"/>
      <c r="DN19" s="749"/>
      <c r="DO19" s="739"/>
      <c r="DP19" s="739"/>
      <c r="DQ19" s="741"/>
      <c r="DR19" s="743"/>
      <c r="DS19" s="734"/>
      <c r="DT19" s="734"/>
      <c r="DU19" s="690"/>
      <c r="DV19" s="735"/>
      <c r="DW19" s="736"/>
      <c r="DX19" s="737"/>
      <c r="DY19" s="583"/>
      <c r="DZ19" s="584"/>
      <c r="EA19" s="585"/>
      <c r="EB19" s="734"/>
      <c r="EC19" s="734"/>
      <c r="ED19" s="690"/>
      <c r="EE19" s="735"/>
      <c r="EF19" s="736"/>
      <c r="EG19" s="737"/>
      <c r="EH19" s="583"/>
      <c r="EI19" s="584"/>
      <c r="EJ19" s="585"/>
      <c r="EK19" s="734"/>
      <c r="EL19" s="734"/>
      <c r="EM19" s="690"/>
      <c r="EN19" s="735"/>
      <c r="EO19" s="736"/>
      <c r="EP19" s="737"/>
      <c r="EQ19" s="583"/>
      <c r="ER19" s="584"/>
      <c r="ES19" s="585"/>
      <c r="ET19" s="734"/>
      <c r="EU19" s="734"/>
      <c r="EV19" s="690"/>
      <c r="EW19" s="735"/>
      <c r="EX19" s="736"/>
      <c r="EY19" s="737"/>
    </row>
    <row r="20" spans="1:155" s="7" customFormat="1" ht="50.1" customHeight="1">
      <c r="A20" s="688">
        <v>4</v>
      </c>
      <c r="B20" s="690" t="s">
        <v>4662</v>
      </c>
      <c r="C20" s="691" t="s">
        <v>4663</v>
      </c>
      <c r="D20" s="723" t="s">
        <v>4664</v>
      </c>
      <c r="E20" s="84" t="s">
        <v>4488</v>
      </c>
      <c r="F20" s="10" t="s">
        <v>4665</v>
      </c>
      <c r="G20" s="42">
        <v>43101</v>
      </c>
      <c r="H20" s="42">
        <v>43220</v>
      </c>
      <c r="I20" s="85">
        <f t="shared" si="0"/>
        <v>17</v>
      </c>
      <c r="J20" s="86">
        <v>0</v>
      </c>
      <c r="K20" s="37" t="s">
        <v>4666</v>
      </c>
      <c r="L20" s="106">
        <f>AVERAGE(J20:J20)</f>
        <v>0</v>
      </c>
      <c r="M20" s="2" t="s">
        <v>4532</v>
      </c>
      <c r="N20" s="2"/>
      <c r="O20" s="2" t="s">
        <v>4533</v>
      </c>
      <c r="P20" s="54" t="s">
        <v>4494</v>
      </c>
      <c r="Q20" s="88">
        <v>1</v>
      </c>
      <c r="R20" s="730">
        <f>AVERAGE(Q20:Q21)</f>
        <v>0.5</v>
      </c>
      <c r="S20" s="2" t="s">
        <v>4667</v>
      </c>
      <c r="T20" s="2" t="s">
        <v>4668</v>
      </c>
      <c r="U20" s="2" t="s">
        <v>4669</v>
      </c>
      <c r="V20" s="89" t="s">
        <v>4498</v>
      </c>
      <c r="W20" s="716">
        <v>43216</v>
      </c>
      <c r="X20" s="717" t="s">
        <v>4499</v>
      </c>
      <c r="Y20" s="697" t="s">
        <v>5090</v>
      </c>
      <c r="Z20" s="583">
        <v>43231</v>
      </c>
      <c r="AA20" s="584">
        <v>20181020341991</v>
      </c>
      <c r="AB20" s="585" t="s">
        <v>4667</v>
      </c>
      <c r="AC20" s="585" t="s">
        <v>4668</v>
      </c>
      <c r="AD20" s="107">
        <v>1</v>
      </c>
      <c r="AE20" s="730">
        <f>AVERAGE(AD20:AD21)</f>
        <v>0.75</v>
      </c>
      <c r="AF20" s="2" t="s">
        <v>4670</v>
      </c>
      <c r="AG20" s="2" t="s">
        <v>4668</v>
      </c>
      <c r="AH20" s="2" t="s">
        <v>4669</v>
      </c>
      <c r="AI20" s="91" t="s">
        <v>4505</v>
      </c>
      <c r="AJ20" s="716">
        <v>43305</v>
      </c>
      <c r="AK20" s="717" t="s">
        <v>4506</v>
      </c>
      <c r="AL20" s="695" t="s">
        <v>5091</v>
      </c>
      <c r="AM20" s="102">
        <v>1</v>
      </c>
      <c r="AN20" s="730">
        <f>AVERAGE(AM20:AM21)</f>
        <v>0.85</v>
      </c>
      <c r="AO20" s="2" t="s">
        <v>4502</v>
      </c>
      <c r="AP20" s="2" t="s">
        <v>4671</v>
      </c>
      <c r="AQ20" s="2" t="s">
        <v>4672</v>
      </c>
      <c r="AR20" s="93" t="s">
        <v>4508</v>
      </c>
      <c r="AS20" s="732">
        <v>43384</v>
      </c>
      <c r="AT20" s="733" t="s">
        <v>4509</v>
      </c>
      <c r="AU20" s="690" t="s">
        <v>4673</v>
      </c>
      <c r="AV20" s="99">
        <v>1</v>
      </c>
      <c r="AW20" s="731">
        <f>AVERAGE(AV20:AV21)</f>
        <v>1</v>
      </c>
      <c r="AX20" s="36" t="s">
        <v>4502</v>
      </c>
      <c r="AY20" s="36" t="s">
        <v>4671</v>
      </c>
      <c r="AZ20" s="2" t="s">
        <v>4674</v>
      </c>
      <c r="BA20" s="54" t="s">
        <v>4511</v>
      </c>
      <c r="BB20" s="701">
        <v>43504</v>
      </c>
      <c r="BC20" s="704">
        <v>20196200104682</v>
      </c>
      <c r="BD20" s="695" t="s">
        <v>4675</v>
      </c>
      <c r="BE20" s="99">
        <v>1</v>
      </c>
      <c r="BF20" s="731">
        <f>AVERAGE(BE20:BE21)</f>
        <v>1</v>
      </c>
      <c r="BG20" s="2" t="s">
        <v>4502</v>
      </c>
      <c r="BH20" s="2" t="s">
        <v>4671</v>
      </c>
      <c r="BI20" s="2" t="s">
        <v>5092</v>
      </c>
      <c r="BJ20" s="100" t="s">
        <v>4512</v>
      </c>
      <c r="BK20" s="701">
        <v>43571</v>
      </c>
      <c r="BL20" s="704">
        <v>20196200371912</v>
      </c>
      <c r="BM20" s="585" t="s">
        <v>5093</v>
      </c>
      <c r="BN20" s="99">
        <v>1</v>
      </c>
      <c r="BO20" s="731">
        <f>AVERAGE(BN20:BN21)</f>
        <v>1</v>
      </c>
      <c r="BP20" s="4" t="s">
        <v>4676</v>
      </c>
      <c r="BQ20" s="36" t="s">
        <v>4671</v>
      </c>
      <c r="BR20" s="4" t="s">
        <v>4677</v>
      </c>
      <c r="BS20" s="54" t="s">
        <v>5087</v>
      </c>
      <c r="BT20" s="716">
        <v>43668</v>
      </c>
      <c r="BU20" s="717" t="s">
        <v>4678</v>
      </c>
      <c r="BV20" s="697" t="s">
        <v>4679</v>
      </c>
      <c r="BW20" s="99">
        <v>1</v>
      </c>
      <c r="BX20" s="731">
        <f>AVERAGE(BW20:BW21)</f>
        <v>1</v>
      </c>
      <c r="BY20" s="31" t="s">
        <v>4680</v>
      </c>
      <c r="BZ20" s="36" t="s">
        <v>4671</v>
      </c>
      <c r="CA20" s="2" t="s">
        <v>4681</v>
      </c>
      <c r="CB20" s="100" t="s">
        <v>4514</v>
      </c>
      <c r="CC20" s="716">
        <v>43668</v>
      </c>
      <c r="CD20" s="717">
        <v>20196200766742</v>
      </c>
      <c r="CE20" s="697" t="s">
        <v>5094</v>
      </c>
      <c r="CF20" s="99">
        <v>1</v>
      </c>
      <c r="CG20" s="731">
        <f>AVERAGE(CF20:CF21)</f>
        <v>1</v>
      </c>
      <c r="CH20" s="31" t="s">
        <v>4680</v>
      </c>
      <c r="CI20" s="36" t="s">
        <v>4671</v>
      </c>
      <c r="CJ20" s="2" t="s">
        <v>4681</v>
      </c>
      <c r="CK20" s="100" t="s">
        <v>4515</v>
      </c>
      <c r="CL20" s="99">
        <v>1</v>
      </c>
      <c r="CM20" s="731">
        <f>AVERAGE(CL20:CL21)</f>
        <v>1</v>
      </c>
      <c r="CN20" s="31" t="s">
        <v>4680</v>
      </c>
      <c r="CO20" s="10" t="s">
        <v>4671</v>
      </c>
      <c r="CP20" s="2" t="s">
        <v>4681</v>
      </c>
      <c r="CQ20" s="54" t="s">
        <v>4516</v>
      </c>
      <c r="CR20" s="99">
        <v>1</v>
      </c>
      <c r="CS20" s="731">
        <f>AVERAGE(CR20:CR21)</f>
        <v>1</v>
      </c>
      <c r="CT20" s="31" t="s">
        <v>4680</v>
      </c>
      <c r="CU20" s="10" t="s">
        <v>4671</v>
      </c>
      <c r="CV20" s="2" t="s">
        <v>4681</v>
      </c>
      <c r="CW20" s="54" t="s">
        <v>4517</v>
      </c>
      <c r="CX20" s="99">
        <v>1</v>
      </c>
      <c r="CY20" s="731">
        <f>AVERAGE(CX20:CX21)</f>
        <v>1</v>
      </c>
      <c r="CZ20" s="2" t="s">
        <v>4680</v>
      </c>
      <c r="DA20" s="10" t="s">
        <v>4671</v>
      </c>
      <c r="DB20" s="2" t="s">
        <v>4681</v>
      </c>
      <c r="DC20" s="54" t="s">
        <v>4518</v>
      </c>
      <c r="DD20" s="99">
        <v>1</v>
      </c>
      <c r="DE20" s="731">
        <f>AVERAGE(DD20:DD21)</f>
        <v>1</v>
      </c>
      <c r="DF20" s="2" t="s">
        <v>4680</v>
      </c>
      <c r="DG20" s="10" t="s">
        <v>4671</v>
      </c>
      <c r="DH20" s="2" t="s">
        <v>4681</v>
      </c>
      <c r="DI20" s="54" t="s">
        <v>4519</v>
      </c>
      <c r="DJ20" s="716">
        <v>44134</v>
      </c>
      <c r="DK20" s="717"/>
      <c r="DL20" s="697" t="s">
        <v>5095</v>
      </c>
      <c r="DM20" s="724" t="s">
        <v>4573</v>
      </c>
      <c r="DN20" s="725"/>
      <c r="DO20" s="725"/>
      <c r="DP20" s="725"/>
      <c r="DQ20" s="725"/>
      <c r="DR20" s="725"/>
      <c r="DS20" s="765" t="s">
        <v>4573</v>
      </c>
      <c r="DT20" s="765"/>
      <c r="DU20" s="765"/>
      <c r="DV20" s="765"/>
      <c r="DW20" s="765"/>
      <c r="DX20" s="688" t="s">
        <v>4682</v>
      </c>
      <c r="DY20" s="586" t="s">
        <v>4573</v>
      </c>
      <c r="DZ20" s="587"/>
      <c r="EA20" s="588"/>
      <c r="EB20" s="750" t="s">
        <v>4573</v>
      </c>
      <c r="EC20" s="751"/>
      <c r="ED20" s="751"/>
      <c r="EE20" s="751"/>
      <c r="EF20" s="752"/>
      <c r="EG20" s="688" t="s">
        <v>4682</v>
      </c>
      <c r="EH20" s="586" t="s">
        <v>4573</v>
      </c>
      <c r="EI20" s="587"/>
      <c r="EJ20" s="588"/>
      <c r="EK20" s="750" t="s">
        <v>4573</v>
      </c>
      <c r="EL20" s="751"/>
      <c r="EM20" s="751"/>
      <c r="EN20" s="752"/>
      <c r="EO20" s="736" t="s">
        <v>4683</v>
      </c>
      <c r="EP20" s="688" t="s">
        <v>4682</v>
      </c>
      <c r="EQ20" s="586" t="s">
        <v>4573</v>
      </c>
      <c r="ER20" s="587"/>
      <c r="ES20" s="588"/>
      <c r="ET20" s="750" t="s">
        <v>4573</v>
      </c>
      <c r="EU20" s="751"/>
      <c r="EV20" s="751"/>
      <c r="EW20" s="751"/>
      <c r="EX20" s="752"/>
      <c r="EY20" s="688" t="s">
        <v>4682</v>
      </c>
    </row>
    <row r="21" spans="1:155" s="7" customFormat="1" ht="50.1" customHeight="1">
      <c r="A21" s="688"/>
      <c r="B21" s="690"/>
      <c r="C21" s="691"/>
      <c r="D21" s="723"/>
      <c r="E21" s="94" t="s">
        <v>4521</v>
      </c>
      <c r="F21" s="10" t="s">
        <v>4684</v>
      </c>
      <c r="G21" s="42">
        <v>43220</v>
      </c>
      <c r="H21" s="42">
        <v>43465</v>
      </c>
      <c r="I21" s="85">
        <f t="shared" si="0"/>
        <v>35</v>
      </c>
      <c r="J21" s="86">
        <v>0</v>
      </c>
      <c r="K21" s="37" t="s">
        <v>352</v>
      </c>
      <c r="L21" s="106"/>
      <c r="M21" s="2" t="s">
        <v>4532</v>
      </c>
      <c r="N21" s="2"/>
      <c r="O21" s="2" t="s">
        <v>4533</v>
      </c>
      <c r="P21" s="54" t="s">
        <v>4494</v>
      </c>
      <c r="Q21" s="88">
        <v>0</v>
      </c>
      <c r="R21" s="730"/>
      <c r="S21" s="2" t="s">
        <v>4532</v>
      </c>
      <c r="T21" s="2"/>
      <c r="U21" s="2" t="s">
        <v>4533</v>
      </c>
      <c r="V21" s="89" t="s">
        <v>4498</v>
      </c>
      <c r="W21" s="595"/>
      <c r="X21" s="597"/>
      <c r="Y21" s="699"/>
      <c r="Z21" s="583"/>
      <c r="AA21" s="584"/>
      <c r="AB21" s="585" t="s">
        <v>4685</v>
      </c>
      <c r="AC21" s="585" t="s">
        <v>4686</v>
      </c>
      <c r="AD21" s="103">
        <v>0.5</v>
      </c>
      <c r="AE21" s="730"/>
      <c r="AF21" s="2" t="s">
        <v>5096</v>
      </c>
      <c r="AG21" s="2" t="s">
        <v>4687</v>
      </c>
      <c r="AH21" s="2" t="s">
        <v>4688</v>
      </c>
      <c r="AI21" s="91" t="s">
        <v>4505</v>
      </c>
      <c r="AJ21" s="595"/>
      <c r="AK21" s="597"/>
      <c r="AL21" s="695"/>
      <c r="AM21" s="102">
        <v>0.7</v>
      </c>
      <c r="AN21" s="730"/>
      <c r="AO21" s="2" t="s">
        <v>4689</v>
      </c>
      <c r="AP21" s="2" t="s">
        <v>4690</v>
      </c>
      <c r="AQ21" s="2" t="s">
        <v>4691</v>
      </c>
      <c r="AR21" s="93" t="s">
        <v>4508</v>
      </c>
      <c r="AS21" s="710"/>
      <c r="AT21" s="710"/>
      <c r="AU21" s="690"/>
      <c r="AV21" s="99">
        <v>1</v>
      </c>
      <c r="AW21" s="731"/>
      <c r="AX21" s="8" t="s">
        <v>4692</v>
      </c>
      <c r="AY21" s="8" t="s">
        <v>4693</v>
      </c>
      <c r="AZ21" s="2" t="s">
        <v>4694</v>
      </c>
      <c r="BA21" s="54" t="s">
        <v>4511</v>
      </c>
      <c r="BB21" s="703"/>
      <c r="BC21" s="706"/>
      <c r="BD21" s="695"/>
      <c r="BE21" s="99">
        <v>1</v>
      </c>
      <c r="BF21" s="731"/>
      <c r="BG21" s="2" t="s">
        <v>5097</v>
      </c>
      <c r="BH21" s="2" t="s">
        <v>5098</v>
      </c>
      <c r="BI21" s="2" t="s">
        <v>4695</v>
      </c>
      <c r="BJ21" s="100" t="s">
        <v>4512</v>
      </c>
      <c r="BK21" s="703"/>
      <c r="BL21" s="706"/>
      <c r="BM21" s="585"/>
      <c r="BN21" s="99">
        <v>1</v>
      </c>
      <c r="BO21" s="731"/>
      <c r="BP21" s="2" t="s">
        <v>4696</v>
      </c>
      <c r="BQ21" s="4" t="s">
        <v>5099</v>
      </c>
      <c r="BR21" s="36" t="s">
        <v>4697</v>
      </c>
      <c r="BS21" s="54" t="s">
        <v>5087</v>
      </c>
      <c r="BT21" s="595"/>
      <c r="BU21" s="597"/>
      <c r="BV21" s="699"/>
      <c r="BW21" s="99">
        <v>1</v>
      </c>
      <c r="BX21" s="731"/>
      <c r="BY21" s="31" t="s">
        <v>4680</v>
      </c>
      <c r="BZ21" s="4" t="s">
        <v>5099</v>
      </c>
      <c r="CA21" s="2" t="s">
        <v>4681</v>
      </c>
      <c r="CB21" s="100" t="s">
        <v>4514</v>
      </c>
      <c r="CC21" s="595"/>
      <c r="CD21" s="597"/>
      <c r="CE21" s="699"/>
      <c r="CF21" s="99">
        <v>1</v>
      </c>
      <c r="CG21" s="731"/>
      <c r="CH21" s="31" t="s">
        <v>4680</v>
      </c>
      <c r="CI21" s="4" t="s">
        <v>5099</v>
      </c>
      <c r="CJ21" s="2" t="s">
        <v>4681</v>
      </c>
      <c r="CK21" s="100" t="s">
        <v>4515</v>
      </c>
      <c r="CL21" s="99">
        <v>1</v>
      </c>
      <c r="CM21" s="731"/>
      <c r="CN21" s="31" t="s">
        <v>4680</v>
      </c>
      <c r="CO21" s="2" t="s">
        <v>5099</v>
      </c>
      <c r="CP21" s="2" t="s">
        <v>4681</v>
      </c>
      <c r="CQ21" s="54" t="s">
        <v>4516</v>
      </c>
      <c r="CR21" s="99">
        <v>1</v>
      </c>
      <c r="CS21" s="731"/>
      <c r="CT21" s="31" t="s">
        <v>4680</v>
      </c>
      <c r="CU21" s="2" t="s">
        <v>5099</v>
      </c>
      <c r="CV21" s="2" t="s">
        <v>4681</v>
      </c>
      <c r="CW21" s="54" t="s">
        <v>4517</v>
      </c>
      <c r="CX21" s="99">
        <v>1</v>
      </c>
      <c r="CY21" s="731"/>
      <c r="CZ21" s="2" t="s">
        <v>4680</v>
      </c>
      <c r="DA21" s="2" t="s">
        <v>5099</v>
      </c>
      <c r="DB21" s="2" t="s">
        <v>4681</v>
      </c>
      <c r="DC21" s="54" t="s">
        <v>4518</v>
      </c>
      <c r="DD21" s="99">
        <v>1</v>
      </c>
      <c r="DE21" s="731"/>
      <c r="DF21" s="2" t="s">
        <v>4680</v>
      </c>
      <c r="DG21" s="2" t="s">
        <v>5099</v>
      </c>
      <c r="DH21" s="2" t="s">
        <v>4681</v>
      </c>
      <c r="DI21" s="54" t="s">
        <v>4519</v>
      </c>
      <c r="DJ21" s="595"/>
      <c r="DK21" s="597"/>
      <c r="DL21" s="699"/>
      <c r="DM21" s="728"/>
      <c r="DN21" s="729"/>
      <c r="DO21" s="729"/>
      <c r="DP21" s="729"/>
      <c r="DQ21" s="729"/>
      <c r="DR21" s="729"/>
      <c r="DS21" s="765"/>
      <c r="DT21" s="765"/>
      <c r="DU21" s="765"/>
      <c r="DV21" s="765"/>
      <c r="DW21" s="765"/>
      <c r="DX21" s="688"/>
      <c r="DY21" s="589"/>
      <c r="DZ21" s="590"/>
      <c r="EA21" s="591"/>
      <c r="EB21" s="753"/>
      <c r="EC21" s="754"/>
      <c r="ED21" s="754"/>
      <c r="EE21" s="754"/>
      <c r="EF21" s="755"/>
      <c r="EG21" s="688"/>
      <c r="EH21" s="589"/>
      <c r="EI21" s="590"/>
      <c r="EJ21" s="591"/>
      <c r="EK21" s="753"/>
      <c r="EL21" s="754"/>
      <c r="EM21" s="754"/>
      <c r="EN21" s="755"/>
      <c r="EO21" s="736"/>
      <c r="EP21" s="688"/>
      <c r="EQ21" s="589"/>
      <c r="ER21" s="590"/>
      <c r="ES21" s="591"/>
      <c r="ET21" s="753"/>
      <c r="EU21" s="754"/>
      <c r="EV21" s="754"/>
      <c r="EW21" s="754"/>
      <c r="EX21" s="755"/>
      <c r="EY21" s="688"/>
    </row>
    <row r="22" spans="1:155" s="7" customFormat="1" ht="104.1" customHeight="1">
      <c r="A22" s="11">
        <v>5</v>
      </c>
      <c r="B22" s="10" t="s">
        <v>5100</v>
      </c>
      <c r="C22" s="108" t="s">
        <v>4698</v>
      </c>
      <c r="D22" s="36" t="s">
        <v>4699</v>
      </c>
      <c r="E22" s="84" t="s">
        <v>4488</v>
      </c>
      <c r="F22" s="10" t="s">
        <v>5101</v>
      </c>
      <c r="G22" s="25">
        <v>42979</v>
      </c>
      <c r="H22" s="25">
        <v>43830</v>
      </c>
      <c r="I22" s="85">
        <f>(H22-G22)/7</f>
        <v>121.57142857142857</v>
      </c>
      <c r="J22" s="86">
        <v>0</v>
      </c>
      <c r="K22" s="37" t="s">
        <v>4700</v>
      </c>
      <c r="L22" s="106">
        <f>AVERAGE(J22:J22)</f>
        <v>0</v>
      </c>
      <c r="M22" s="2" t="s">
        <v>4532</v>
      </c>
      <c r="N22" s="2"/>
      <c r="O22" s="2" t="s">
        <v>4533</v>
      </c>
      <c r="P22" s="54" t="s">
        <v>4494</v>
      </c>
      <c r="Q22" s="88">
        <v>0</v>
      </c>
      <c r="R22" s="109">
        <f>AVERAGE(Q22)</f>
        <v>0</v>
      </c>
      <c r="S22" s="2" t="s">
        <v>4701</v>
      </c>
      <c r="T22" s="2"/>
      <c r="U22" s="2" t="s">
        <v>4702</v>
      </c>
      <c r="V22" s="89" t="s">
        <v>4498</v>
      </c>
      <c r="W22" s="15">
        <v>43216</v>
      </c>
      <c r="X22" s="34" t="s">
        <v>4499</v>
      </c>
      <c r="Y22" s="2" t="s">
        <v>4703</v>
      </c>
      <c r="Z22" s="15">
        <v>43231</v>
      </c>
      <c r="AA22" s="34">
        <v>20181020341991</v>
      </c>
      <c r="AB22" s="2" t="s">
        <v>4701</v>
      </c>
      <c r="AC22" s="2" t="s">
        <v>4704</v>
      </c>
      <c r="AD22" s="110">
        <v>0</v>
      </c>
      <c r="AE22" s="109">
        <f>AVERAGE(AD22)</f>
        <v>0</v>
      </c>
      <c r="AF22" s="2" t="s">
        <v>4705</v>
      </c>
      <c r="AG22" s="2" t="s">
        <v>4706</v>
      </c>
      <c r="AH22" s="2" t="s">
        <v>4707</v>
      </c>
      <c r="AI22" s="91" t="s">
        <v>4505</v>
      </c>
      <c r="AJ22" s="111">
        <v>43305</v>
      </c>
      <c r="AK22" s="112" t="s">
        <v>4506</v>
      </c>
      <c r="AL22" s="113" t="s">
        <v>4703</v>
      </c>
      <c r="AM22" s="114">
        <v>1</v>
      </c>
      <c r="AN22" s="109">
        <f>AVERAGE(AM22)</f>
        <v>1</v>
      </c>
      <c r="AO22" s="2" t="s">
        <v>5102</v>
      </c>
      <c r="AP22" s="2" t="s">
        <v>4708</v>
      </c>
      <c r="AQ22" s="2" t="s">
        <v>4709</v>
      </c>
      <c r="AR22" s="93" t="s">
        <v>4508</v>
      </c>
      <c r="AS22" s="115">
        <v>43384</v>
      </c>
      <c r="AT22" s="37" t="s">
        <v>4509</v>
      </c>
      <c r="AU22" s="10" t="s">
        <v>5103</v>
      </c>
      <c r="AV22" s="99">
        <v>1</v>
      </c>
      <c r="AW22" s="116">
        <f>AVERAGE(AV22)</f>
        <v>1</v>
      </c>
      <c r="AX22" s="8" t="s">
        <v>4710</v>
      </c>
      <c r="AY22" s="8"/>
      <c r="AZ22" s="2" t="s">
        <v>4711</v>
      </c>
      <c r="BA22" s="89" t="s">
        <v>4511</v>
      </c>
      <c r="BB22" s="14">
        <v>43504</v>
      </c>
      <c r="BC22" s="117">
        <v>20196200104682</v>
      </c>
      <c r="BD22" s="113" t="s">
        <v>5104</v>
      </c>
      <c r="BE22" s="118">
        <v>0.39700000000000002</v>
      </c>
      <c r="BF22" s="116">
        <f>AVERAGE(BE22)</f>
        <v>0.39700000000000002</v>
      </c>
      <c r="BG22" s="2" t="s">
        <v>4712</v>
      </c>
      <c r="BH22" s="2" t="s">
        <v>4713</v>
      </c>
      <c r="BI22" s="2" t="s">
        <v>4714</v>
      </c>
      <c r="BJ22" s="54" t="s">
        <v>4512</v>
      </c>
      <c r="BK22" s="14">
        <v>43571</v>
      </c>
      <c r="BL22" s="117">
        <v>20196200371912</v>
      </c>
      <c r="BM22" s="2" t="s">
        <v>4715</v>
      </c>
      <c r="BN22" s="118">
        <v>0.39700000000000002</v>
      </c>
      <c r="BO22" s="116">
        <f>AVERAGE(BN22)</f>
        <v>0.39700000000000002</v>
      </c>
      <c r="BP22" s="2" t="s">
        <v>5105</v>
      </c>
      <c r="BQ22" s="4" t="s">
        <v>4716</v>
      </c>
      <c r="BR22" s="36" t="s">
        <v>4717</v>
      </c>
      <c r="BS22" s="54" t="s">
        <v>5087</v>
      </c>
      <c r="BT22" s="15">
        <v>43668</v>
      </c>
      <c r="BU22" s="34" t="s">
        <v>4718</v>
      </c>
      <c r="BV22" s="2" t="s">
        <v>4719</v>
      </c>
      <c r="BW22" s="118">
        <v>0.39700000000000002</v>
      </c>
      <c r="BX22" s="116">
        <f>AVERAGE(BW22)</f>
        <v>0.39700000000000002</v>
      </c>
      <c r="BY22" s="2" t="s">
        <v>5106</v>
      </c>
      <c r="BZ22" s="4" t="s">
        <v>4720</v>
      </c>
      <c r="CA22" s="10" t="s">
        <v>4721</v>
      </c>
      <c r="CB22" s="54" t="s">
        <v>4514</v>
      </c>
      <c r="CC22" s="15">
        <v>43763</v>
      </c>
      <c r="CD22" s="34">
        <v>20196201140312</v>
      </c>
      <c r="CE22" s="2" t="s">
        <v>5107</v>
      </c>
      <c r="CF22" s="118">
        <v>0.39700000000000002</v>
      </c>
      <c r="CG22" s="116">
        <f>AVERAGE(CF22)</f>
        <v>0.39700000000000002</v>
      </c>
      <c r="CH22" s="2" t="s">
        <v>4722</v>
      </c>
      <c r="CI22" s="2" t="s">
        <v>4723</v>
      </c>
      <c r="CJ22" s="10" t="s">
        <v>4724</v>
      </c>
      <c r="CK22" s="54" t="s">
        <v>4515</v>
      </c>
      <c r="CL22" s="118">
        <v>0.39700000000000002</v>
      </c>
      <c r="CM22" s="116">
        <f>AVERAGE(CL22)</f>
        <v>0.39700000000000002</v>
      </c>
      <c r="CN22" s="2" t="s">
        <v>5108</v>
      </c>
      <c r="CO22" s="2" t="s">
        <v>4725</v>
      </c>
      <c r="CP22" s="10" t="s">
        <v>4726</v>
      </c>
      <c r="CQ22" s="54" t="s">
        <v>4516</v>
      </c>
      <c r="CR22" s="118">
        <v>0.41</v>
      </c>
      <c r="CS22" s="116">
        <f>AVERAGE(CR22)</f>
        <v>0.41</v>
      </c>
      <c r="CT22" s="2" t="s">
        <v>5109</v>
      </c>
      <c r="CU22" s="2" t="s">
        <v>4727</v>
      </c>
      <c r="CV22" s="10" t="s">
        <v>4728</v>
      </c>
      <c r="CW22" s="54" t="s">
        <v>4517</v>
      </c>
      <c r="CX22" s="118">
        <v>0.41</v>
      </c>
      <c r="CY22" s="116">
        <f>AVERAGE(CX22)</f>
        <v>0.41</v>
      </c>
      <c r="CZ22" s="119" t="s">
        <v>4729</v>
      </c>
      <c r="DA22" s="2" t="s">
        <v>4730</v>
      </c>
      <c r="DB22" s="10" t="s">
        <v>4731</v>
      </c>
      <c r="DC22" s="54" t="s">
        <v>4518</v>
      </c>
      <c r="DD22" s="118">
        <v>1</v>
      </c>
      <c r="DE22" s="116">
        <f>AVERAGE(DD22)</f>
        <v>1</v>
      </c>
      <c r="DF22" s="119" t="s">
        <v>5110</v>
      </c>
      <c r="DG22" s="2" t="s">
        <v>4732</v>
      </c>
      <c r="DH22" s="10"/>
      <c r="DI22" s="54" t="s">
        <v>4519</v>
      </c>
      <c r="DJ22" s="15">
        <v>44134</v>
      </c>
      <c r="DK22" s="34"/>
      <c r="DL22" s="2" t="s">
        <v>5238</v>
      </c>
      <c r="DM22" s="84" t="s">
        <v>4488</v>
      </c>
      <c r="DN22" s="10" t="s">
        <v>4733</v>
      </c>
      <c r="DO22" s="25">
        <v>42979</v>
      </c>
      <c r="DP22" s="25">
        <v>44500</v>
      </c>
      <c r="DQ22" s="26">
        <f t="shared" ref="DQ22:DQ25" si="1">(DP22-DO22)/7</f>
        <v>217.28571428571428</v>
      </c>
      <c r="DR22" s="120" t="s">
        <v>4734</v>
      </c>
      <c r="DS22" s="121">
        <v>1</v>
      </c>
      <c r="DT22" s="121">
        <f>+DS22</f>
        <v>1</v>
      </c>
      <c r="DU22" s="119" t="s">
        <v>5110</v>
      </c>
      <c r="DV22" s="5" t="s">
        <v>4732</v>
      </c>
      <c r="DW22" s="2" t="s">
        <v>4735</v>
      </c>
      <c r="DX22" s="54" t="s">
        <v>4616</v>
      </c>
      <c r="DY22" s="15">
        <v>44367</v>
      </c>
      <c r="DZ22" s="34">
        <v>20216200666152</v>
      </c>
      <c r="EA22" s="2" t="s">
        <v>4736</v>
      </c>
      <c r="EB22" s="121">
        <v>1</v>
      </c>
      <c r="EC22" s="121">
        <f>+EB22</f>
        <v>1</v>
      </c>
      <c r="ED22" s="122" t="s">
        <v>5111</v>
      </c>
      <c r="EE22" s="2" t="s">
        <v>4737</v>
      </c>
      <c r="EF22" s="30" t="s">
        <v>4738</v>
      </c>
      <c r="EG22" s="123" t="s">
        <v>4621</v>
      </c>
      <c r="EH22" s="15">
        <v>44553</v>
      </c>
      <c r="EI22" s="34">
        <v>20216201595212</v>
      </c>
      <c r="EJ22" s="2" t="s">
        <v>4739</v>
      </c>
      <c r="EK22" s="121">
        <v>1</v>
      </c>
      <c r="EL22" s="121">
        <f>+EK22</f>
        <v>1</v>
      </c>
      <c r="EM22" s="13" t="s">
        <v>4740</v>
      </c>
      <c r="EN22" s="2" t="s">
        <v>5112</v>
      </c>
      <c r="EO22" s="29" t="s">
        <v>4741</v>
      </c>
      <c r="EP22" s="54" t="s">
        <v>4625</v>
      </c>
      <c r="EQ22" s="15">
        <v>44781</v>
      </c>
      <c r="ER22" s="34">
        <v>20226200915182</v>
      </c>
      <c r="ES22" s="2" t="s">
        <v>5242</v>
      </c>
      <c r="ET22" s="794" t="s">
        <v>5243</v>
      </c>
      <c r="EU22" s="795"/>
      <c r="EV22" s="795"/>
      <c r="EW22" s="795"/>
      <c r="EX22" s="796"/>
      <c r="EY22" s="54" t="s">
        <v>5244</v>
      </c>
    </row>
    <row r="23" spans="1:155" s="7" customFormat="1" ht="104.1" customHeight="1">
      <c r="A23" s="756">
        <v>6</v>
      </c>
      <c r="B23" s="758" t="s">
        <v>4742</v>
      </c>
      <c r="C23" s="761" t="s">
        <v>4743</v>
      </c>
      <c r="D23" s="763" t="s">
        <v>5113</v>
      </c>
      <c r="E23" s="84" t="s">
        <v>4488</v>
      </c>
      <c r="F23" s="10" t="s">
        <v>4744</v>
      </c>
      <c r="G23" s="25">
        <v>42979</v>
      </c>
      <c r="H23" s="25">
        <v>43038</v>
      </c>
      <c r="I23" s="26">
        <f>(H23-G23)/7</f>
        <v>8.4285714285714288</v>
      </c>
      <c r="J23" s="86">
        <v>0.85</v>
      </c>
      <c r="K23" s="124" t="s">
        <v>533</v>
      </c>
      <c r="L23" s="125">
        <f>AVERAGE(J23:J24)</f>
        <v>0.42499999999999999</v>
      </c>
      <c r="M23" s="10" t="s">
        <v>4745</v>
      </c>
      <c r="N23" s="2" t="s">
        <v>4746</v>
      </c>
      <c r="O23" s="2" t="s">
        <v>4747</v>
      </c>
      <c r="P23" s="54" t="s">
        <v>4494</v>
      </c>
      <c r="Q23" s="88">
        <v>1</v>
      </c>
      <c r="R23" s="730">
        <f>AVERAGE(Q23:Q24)</f>
        <v>0.75</v>
      </c>
      <c r="S23" s="10" t="s">
        <v>4748</v>
      </c>
      <c r="T23" s="2" t="s">
        <v>4746</v>
      </c>
      <c r="U23" s="2" t="s">
        <v>4749</v>
      </c>
      <c r="V23" s="89" t="s">
        <v>4498</v>
      </c>
      <c r="W23" s="583">
        <v>43216</v>
      </c>
      <c r="X23" s="717" t="s">
        <v>4499</v>
      </c>
      <c r="Y23" s="697" t="s">
        <v>5114</v>
      </c>
      <c r="Z23" s="583">
        <v>43231</v>
      </c>
      <c r="AA23" s="584">
        <v>20181020341991</v>
      </c>
      <c r="AB23" s="585" t="s">
        <v>5114</v>
      </c>
      <c r="AC23" s="585" t="s">
        <v>5115</v>
      </c>
      <c r="AD23" s="107">
        <v>1</v>
      </c>
      <c r="AE23" s="730">
        <f>AVERAGE(AD23:AD24)</f>
        <v>0.75</v>
      </c>
      <c r="AF23" s="10" t="s">
        <v>4750</v>
      </c>
      <c r="AG23" s="2" t="s">
        <v>4751</v>
      </c>
      <c r="AH23" s="2" t="s">
        <v>5116</v>
      </c>
      <c r="AI23" s="91" t="s">
        <v>4505</v>
      </c>
      <c r="AJ23" s="716">
        <v>43305</v>
      </c>
      <c r="AK23" s="717" t="s">
        <v>4506</v>
      </c>
      <c r="AL23" s="585" t="s">
        <v>5117</v>
      </c>
      <c r="AM23" s="126">
        <v>1</v>
      </c>
      <c r="AN23" s="730">
        <f>AVERAGE(AM23:AM24)</f>
        <v>0.875</v>
      </c>
      <c r="AO23" s="10" t="s">
        <v>4752</v>
      </c>
      <c r="AP23" s="2" t="s">
        <v>4753</v>
      </c>
      <c r="AQ23" s="2" t="s">
        <v>4758</v>
      </c>
      <c r="AR23" s="93" t="s">
        <v>4508</v>
      </c>
      <c r="AS23" s="732">
        <v>43384</v>
      </c>
      <c r="AT23" s="733" t="s">
        <v>4509</v>
      </c>
      <c r="AU23" s="690" t="s">
        <v>4754</v>
      </c>
      <c r="AV23" s="127">
        <v>1</v>
      </c>
      <c r="AW23" s="731">
        <f>AVERAGE(AV23:AV24)</f>
        <v>1</v>
      </c>
      <c r="AX23" s="2" t="s">
        <v>4752</v>
      </c>
      <c r="AY23" s="2" t="s">
        <v>4753</v>
      </c>
      <c r="AZ23" s="2" t="s">
        <v>4758</v>
      </c>
      <c r="BA23" s="89" t="s">
        <v>4511</v>
      </c>
      <c r="BB23" s="701">
        <v>43504</v>
      </c>
      <c r="BC23" s="704">
        <v>20196200104682</v>
      </c>
      <c r="BD23" s="695" t="s">
        <v>4755</v>
      </c>
      <c r="BE23" s="127">
        <v>1</v>
      </c>
      <c r="BF23" s="731">
        <f>AVERAGE(BE23:BE24)</f>
        <v>1</v>
      </c>
      <c r="BG23" s="10" t="s">
        <v>4752</v>
      </c>
      <c r="BH23" s="2" t="s">
        <v>4753</v>
      </c>
      <c r="BI23" s="2" t="s">
        <v>4758</v>
      </c>
      <c r="BJ23" s="54" t="s">
        <v>4512</v>
      </c>
      <c r="BK23" s="701">
        <v>43571</v>
      </c>
      <c r="BL23" s="704">
        <v>20196200371912</v>
      </c>
      <c r="BM23" s="585" t="s">
        <v>5118</v>
      </c>
      <c r="BN23" s="127">
        <v>1</v>
      </c>
      <c r="BO23" s="731">
        <f>AVERAGE(BN23:BN24)</f>
        <v>0.83000000000000007</v>
      </c>
      <c r="BP23" s="2" t="s">
        <v>4752</v>
      </c>
      <c r="BQ23" s="2" t="s">
        <v>4753</v>
      </c>
      <c r="BR23" s="2" t="s">
        <v>4758</v>
      </c>
      <c r="BS23" s="54" t="s">
        <v>5087</v>
      </c>
      <c r="BT23" s="716">
        <v>43668</v>
      </c>
      <c r="BU23" s="784" t="s">
        <v>4756</v>
      </c>
      <c r="BV23" s="697" t="s">
        <v>4757</v>
      </c>
      <c r="BW23" s="127">
        <v>1</v>
      </c>
      <c r="BX23" s="731">
        <f>AVERAGE(BW23:BW24)</f>
        <v>0.83000000000000007</v>
      </c>
      <c r="BY23" s="2" t="s">
        <v>4752</v>
      </c>
      <c r="BZ23" s="2" t="s">
        <v>4753</v>
      </c>
      <c r="CA23" s="2" t="s">
        <v>4758</v>
      </c>
      <c r="CB23" s="54" t="s">
        <v>4514</v>
      </c>
      <c r="CC23" s="716">
        <v>43763</v>
      </c>
      <c r="CD23" s="717">
        <v>20196201140312</v>
      </c>
      <c r="CE23" s="697" t="s">
        <v>5119</v>
      </c>
      <c r="CF23" s="127">
        <v>1</v>
      </c>
      <c r="CG23" s="731">
        <f>AVERAGE(CF23:CF24)</f>
        <v>0.83000000000000007</v>
      </c>
      <c r="CH23" s="2" t="s">
        <v>4752</v>
      </c>
      <c r="CI23" s="2" t="s">
        <v>4753</v>
      </c>
      <c r="CJ23" s="2" t="s">
        <v>4758</v>
      </c>
      <c r="CK23" s="54" t="s">
        <v>4515</v>
      </c>
      <c r="CL23" s="127">
        <v>1</v>
      </c>
      <c r="CM23" s="731">
        <f>AVERAGE(CL23:CL24)</f>
        <v>0.90999999999999992</v>
      </c>
      <c r="CN23" s="2" t="s">
        <v>4752</v>
      </c>
      <c r="CO23" s="2" t="s">
        <v>4753</v>
      </c>
      <c r="CP23" s="2" t="s">
        <v>4758</v>
      </c>
      <c r="CQ23" s="54" t="s">
        <v>4516</v>
      </c>
      <c r="CR23" s="127">
        <v>1</v>
      </c>
      <c r="CS23" s="731">
        <f>AVERAGE(CR23:CR24)</f>
        <v>0.90999999999999992</v>
      </c>
      <c r="CT23" s="2" t="s">
        <v>4752</v>
      </c>
      <c r="CU23" s="2" t="s">
        <v>4753</v>
      </c>
      <c r="CV23" s="2" t="s">
        <v>4758</v>
      </c>
      <c r="CW23" s="54" t="s">
        <v>4517</v>
      </c>
      <c r="CX23" s="127">
        <v>1</v>
      </c>
      <c r="CY23" s="731">
        <f>AVERAGE(CX23:CX24)</f>
        <v>0.90999999999999992</v>
      </c>
      <c r="CZ23" s="2" t="s">
        <v>4752</v>
      </c>
      <c r="DA23" s="2" t="s">
        <v>4753</v>
      </c>
      <c r="DB23" s="2" t="s">
        <v>4758</v>
      </c>
      <c r="DC23" s="54" t="s">
        <v>4518</v>
      </c>
      <c r="DD23" s="127">
        <v>1</v>
      </c>
      <c r="DE23" s="780">
        <f>AVERAGE(DD23:DD24)</f>
        <v>0.90999999999999992</v>
      </c>
      <c r="DF23" s="2" t="s">
        <v>4752</v>
      </c>
      <c r="DG23" s="2" t="s">
        <v>4753</v>
      </c>
      <c r="DH23" s="2" t="s">
        <v>4758</v>
      </c>
      <c r="DI23" s="54" t="s">
        <v>4519</v>
      </c>
      <c r="DJ23" s="716">
        <v>44134</v>
      </c>
      <c r="DK23" s="716"/>
      <c r="DL23" s="777" t="s">
        <v>5120</v>
      </c>
      <c r="DM23" s="84" t="s">
        <v>4488</v>
      </c>
      <c r="DN23" s="10" t="s">
        <v>4759</v>
      </c>
      <c r="DO23" s="25">
        <v>42979</v>
      </c>
      <c r="DP23" s="25">
        <v>44500</v>
      </c>
      <c r="DQ23" s="26">
        <f t="shared" si="1"/>
        <v>217.28571428571428</v>
      </c>
      <c r="DR23" s="128" t="s">
        <v>698</v>
      </c>
      <c r="DS23" s="121">
        <v>0.09</v>
      </c>
      <c r="DT23" s="121">
        <f>+DS23</f>
        <v>0.09</v>
      </c>
      <c r="DU23" s="10" t="s">
        <v>5121</v>
      </c>
      <c r="DV23" s="38" t="s">
        <v>4760</v>
      </c>
      <c r="DW23" s="10" t="s">
        <v>4761</v>
      </c>
      <c r="DX23" s="54" t="s">
        <v>4616</v>
      </c>
      <c r="DY23" s="592">
        <v>44367</v>
      </c>
      <c r="DZ23" s="584">
        <v>20216200666152</v>
      </c>
      <c r="EA23" s="593" t="s">
        <v>4762</v>
      </c>
      <c r="EB23" s="121">
        <v>0.09</v>
      </c>
      <c r="EC23" s="734">
        <f>+EB23+EB24+EB25+EB26</f>
        <v>0.36</v>
      </c>
      <c r="ED23" s="2" t="s">
        <v>4763</v>
      </c>
      <c r="EE23" s="2" t="s">
        <v>4764</v>
      </c>
      <c r="EF23" s="30" t="s">
        <v>4765</v>
      </c>
      <c r="EG23" s="123" t="s">
        <v>4621</v>
      </c>
      <c r="EH23" s="592">
        <v>44553</v>
      </c>
      <c r="EI23" s="584">
        <v>20216201595212</v>
      </c>
      <c r="EJ23" s="593" t="s">
        <v>4766</v>
      </c>
      <c r="EK23" s="121">
        <v>0.09</v>
      </c>
      <c r="EL23" s="734">
        <f>AVERAGE(EK23:EK26)</f>
        <v>0.32250000000000001</v>
      </c>
      <c r="EM23" s="2" t="s">
        <v>4763</v>
      </c>
      <c r="EN23" s="2" t="s">
        <v>4764</v>
      </c>
      <c r="EO23" s="30" t="s">
        <v>4767</v>
      </c>
      <c r="EP23" s="54" t="s">
        <v>4625</v>
      </c>
      <c r="EQ23" s="592">
        <v>44781</v>
      </c>
      <c r="ER23" s="584">
        <v>20226200915182</v>
      </c>
      <c r="ES23" s="593" t="s">
        <v>5241</v>
      </c>
      <c r="ET23" s="121">
        <v>0.09</v>
      </c>
      <c r="EU23" s="734">
        <f>AVERAGE(ET23:ET26)</f>
        <v>0.38500000000000001</v>
      </c>
      <c r="EV23" s="2" t="s">
        <v>5578</v>
      </c>
      <c r="EW23" s="2" t="s">
        <v>5593</v>
      </c>
      <c r="EX23" s="30" t="s">
        <v>5594</v>
      </c>
      <c r="EY23" s="54" t="s">
        <v>4918</v>
      </c>
    </row>
    <row r="24" spans="1:155" s="7" customFormat="1" ht="104.1" customHeight="1">
      <c r="A24" s="757"/>
      <c r="B24" s="759"/>
      <c r="C24" s="762"/>
      <c r="D24" s="764"/>
      <c r="E24" s="766" t="s">
        <v>4521</v>
      </c>
      <c r="F24" s="758" t="s">
        <v>4768</v>
      </c>
      <c r="G24" s="129">
        <v>43028</v>
      </c>
      <c r="H24" s="50">
        <v>43364</v>
      </c>
      <c r="I24" s="130">
        <f>(H24-G24)/7</f>
        <v>48</v>
      </c>
      <c r="J24" s="768">
        <v>0</v>
      </c>
      <c r="K24" s="131" t="s">
        <v>4769</v>
      </c>
      <c r="L24" s="125"/>
      <c r="M24" s="48" t="s">
        <v>4770</v>
      </c>
      <c r="N24" s="2"/>
      <c r="O24" s="2" t="s">
        <v>4532</v>
      </c>
      <c r="P24" s="54" t="s">
        <v>4494</v>
      </c>
      <c r="Q24" s="88">
        <v>0.5</v>
      </c>
      <c r="R24" s="730"/>
      <c r="S24" s="10" t="s">
        <v>4771</v>
      </c>
      <c r="T24" s="2" t="s">
        <v>4772</v>
      </c>
      <c r="U24" s="2" t="s">
        <v>4773</v>
      </c>
      <c r="V24" s="89" t="s">
        <v>4498</v>
      </c>
      <c r="W24" s="583"/>
      <c r="X24" s="597"/>
      <c r="Y24" s="699"/>
      <c r="Z24" s="583"/>
      <c r="AA24" s="584"/>
      <c r="AB24" s="585" t="s">
        <v>4771</v>
      </c>
      <c r="AC24" s="585" t="s">
        <v>4772</v>
      </c>
      <c r="AD24" s="103">
        <v>0.5</v>
      </c>
      <c r="AE24" s="730"/>
      <c r="AF24" s="10" t="s">
        <v>4774</v>
      </c>
      <c r="AG24" s="2" t="s">
        <v>4775</v>
      </c>
      <c r="AH24" s="2" t="s">
        <v>4773</v>
      </c>
      <c r="AI24" s="91" t="s">
        <v>4505</v>
      </c>
      <c r="AJ24" s="595"/>
      <c r="AK24" s="597"/>
      <c r="AL24" s="585"/>
      <c r="AM24" s="132">
        <v>0.75</v>
      </c>
      <c r="AN24" s="730"/>
      <c r="AO24" s="10" t="s">
        <v>5122</v>
      </c>
      <c r="AP24" s="2" t="s">
        <v>4776</v>
      </c>
      <c r="AQ24" s="2" t="s">
        <v>4777</v>
      </c>
      <c r="AR24" s="93" t="s">
        <v>4508</v>
      </c>
      <c r="AS24" s="710"/>
      <c r="AT24" s="710"/>
      <c r="AU24" s="690"/>
      <c r="AV24" s="127">
        <v>1</v>
      </c>
      <c r="AW24" s="731"/>
      <c r="AX24" s="8" t="s">
        <v>4778</v>
      </c>
      <c r="AY24" s="8" t="s">
        <v>4779</v>
      </c>
      <c r="AZ24" s="2" t="s">
        <v>4780</v>
      </c>
      <c r="BA24" s="89" t="s">
        <v>4511</v>
      </c>
      <c r="BB24" s="703"/>
      <c r="BC24" s="706"/>
      <c r="BD24" s="695"/>
      <c r="BE24" s="127">
        <v>1</v>
      </c>
      <c r="BF24" s="731"/>
      <c r="BG24" s="10" t="s">
        <v>4781</v>
      </c>
      <c r="BH24" s="2" t="s">
        <v>4642</v>
      </c>
      <c r="BI24" s="2" t="s">
        <v>4782</v>
      </c>
      <c r="BJ24" s="54" t="s">
        <v>4512</v>
      </c>
      <c r="BK24" s="703"/>
      <c r="BL24" s="706"/>
      <c r="BM24" s="585"/>
      <c r="BN24" s="105">
        <v>0.66</v>
      </c>
      <c r="BO24" s="731"/>
      <c r="BP24" s="2" t="s">
        <v>4644</v>
      </c>
      <c r="BQ24" s="4" t="s">
        <v>4645</v>
      </c>
      <c r="BR24" s="4" t="s">
        <v>4646</v>
      </c>
      <c r="BS24" s="54" t="s">
        <v>5087</v>
      </c>
      <c r="BT24" s="783"/>
      <c r="BU24" s="783"/>
      <c r="BV24" s="699"/>
      <c r="BW24" s="105">
        <v>0.66</v>
      </c>
      <c r="BX24" s="731"/>
      <c r="BY24" s="2" t="s">
        <v>5123</v>
      </c>
      <c r="BZ24" s="4" t="s">
        <v>4783</v>
      </c>
      <c r="CA24" s="8" t="s">
        <v>4784</v>
      </c>
      <c r="CB24" s="54" t="s">
        <v>4514</v>
      </c>
      <c r="CC24" s="783"/>
      <c r="CD24" s="597"/>
      <c r="CE24" s="699"/>
      <c r="CF24" s="105">
        <v>0.66</v>
      </c>
      <c r="CG24" s="731"/>
      <c r="CH24" s="2" t="s">
        <v>5124</v>
      </c>
      <c r="CI24" s="2" t="s">
        <v>4785</v>
      </c>
      <c r="CJ24" s="2" t="s">
        <v>4786</v>
      </c>
      <c r="CK24" s="54" t="s">
        <v>4515</v>
      </c>
      <c r="CL24" s="105">
        <v>0.82</v>
      </c>
      <c r="CM24" s="731"/>
      <c r="CN24" s="2" t="s">
        <v>5125</v>
      </c>
      <c r="CO24" s="2" t="s">
        <v>4787</v>
      </c>
      <c r="CP24" s="2" t="s">
        <v>4654</v>
      </c>
      <c r="CQ24" s="54" t="s">
        <v>4516</v>
      </c>
      <c r="CR24" s="105">
        <v>0.82</v>
      </c>
      <c r="CS24" s="731"/>
      <c r="CT24" s="2" t="s">
        <v>4788</v>
      </c>
      <c r="CU24" s="2" t="s">
        <v>1153</v>
      </c>
      <c r="CV24" s="2" t="s">
        <v>4789</v>
      </c>
      <c r="CW24" s="54" t="s">
        <v>4517</v>
      </c>
      <c r="CX24" s="105">
        <v>0.82</v>
      </c>
      <c r="CY24" s="731"/>
      <c r="CZ24" s="2" t="s">
        <v>5089</v>
      </c>
      <c r="DA24" s="133" t="s">
        <v>4730</v>
      </c>
      <c r="DB24" s="4" t="s">
        <v>5126</v>
      </c>
      <c r="DC24" s="771" t="s">
        <v>4518</v>
      </c>
      <c r="DD24" s="774">
        <v>0.82</v>
      </c>
      <c r="DE24" s="781"/>
      <c r="DF24" s="593" t="s">
        <v>4790</v>
      </c>
      <c r="DG24" s="593" t="s">
        <v>4791</v>
      </c>
      <c r="DH24" s="785"/>
      <c r="DI24" s="771" t="s">
        <v>4519</v>
      </c>
      <c r="DJ24" s="594"/>
      <c r="DK24" s="594"/>
      <c r="DL24" s="778"/>
      <c r="DM24" s="84" t="s">
        <v>4521</v>
      </c>
      <c r="DN24" s="10" t="s">
        <v>4792</v>
      </c>
      <c r="DO24" s="25">
        <v>42979</v>
      </c>
      <c r="DP24" s="25">
        <v>44500</v>
      </c>
      <c r="DQ24" s="26">
        <f t="shared" si="1"/>
        <v>217.28571428571428</v>
      </c>
      <c r="DR24" s="128" t="s">
        <v>4793</v>
      </c>
      <c r="DS24" s="121">
        <v>0.09</v>
      </c>
      <c r="DT24" s="734">
        <f>+DS24+DS25+DS26</f>
        <v>0.27</v>
      </c>
      <c r="DU24" s="10" t="s">
        <v>5127</v>
      </c>
      <c r="DV24" s="2" t="s">
        <v>5128</v>
      </c>
      <c r="DW24" s="2" t="s">
        <v>4794</v>
      </c>
      <c r="DX24" s="54" t="s">
        <v>4616</v>
      </c>
      <c r="DY24" s="592"/>
      <c r="DZ24" s="584"/>
      <c r="EA24" s="593"/>
      <c r="EB24" s="121">
        <v>0.09</v>
      </c>
      <c r="EC24" s="734"/>
      <c r="ED24" s="10" t="s">
        <v>5129</v>
      </c>
      <c r="EE24" s="2" t="s">
        <v>4795</v>
      </c>
      <c r="EF24" s="30" t="s">
        <v>4796</v>
      </c>
      <c r="EG24" s="123" t="s">
        <v>4621</v>
      </c>
      <c r="EH24" s="592"/>
      <c r="EI24" s="584"/>
      <c r="EJ24" s="593"/>
      <c r="EK24" s="121">
        <v>0.25</v>
      </c>
      <c r="EL24" s="734"/>
      <c r="EM24" s="10" t="s">
        <v>5129</v>
      </c>
      <c r="EN24" s="2" t="s">
        <v>4795</v>
      </c>
      <c r="EO24" s="30" t="s">
        <v>5085</v>
      </c>
      <c r="EP24" s="54" t="s">
        <v>4625</v>
      </c>
      <c r="EQ24" s="592"/>
      <c r="ER24" s="584"/>
      <c r="ES24" s="593"/>
      <c r="ET24" s="121">
        <v>0.5</v>
      </c>
      <c r="EU24" s="734"/>
      <c r="EV24" s="2" t="s">
        <v>5579</v>
      </c>
      <c r="EW24" s="2" t="s">
        <v>5589</v>
      </c>
      <c r="EX24" s="30" t="s">
        <v>5587</v>
      </c>
      <c r="EY24" s="54" t="s">
        <v>4918</v>
      </c>
    </row>
    <row r="25" spans="1:155" s="7" customFormat="1" ht="104.1" customHeight="1">
      <c r="A25" s="757"/>
      <c r="B25" s="759"/>
      <c r="C25" s="762"/>
      <c r="D25" s="764"/>
      <c r="E25" s="767"/>
      <c r="F25" s="759"/>
      <c r="G25" s="134"/>
      <c r="H25" s="51"/>
      <c r="I25" s="135"/>
      <c r="J25" s="769"/>
      <c r="K25" s="136"/>
      <c r="L25" s="125"/>
      <c r="M25" s="52"/>
      <c r="N25" s="2"/>
      <c r="O25" s="2"/>
      <c r="P25" s="54"/>
      <c r="Q25" s="137"/>
      <c r="R25" s="109"/>
      <c r="S25" s="10"/>
      <c r="T25" s="2"/>
      <c r="U25" s="2"/>
      <c r="V25" s="89"/>
      <c r="W25" s="15"/>
      <c r="X25" s="112"/>
      <c r="Y25" s="17"/>
      <c r="Z25" s="15"/>
      <c r="AA25" s="34"/>
      <c r="AB25" s="2"/>
      <c r="AC25" s="2"/>
      <c r="AD25" s="138"/>
      <c r="AE25" s="109"/>
      <c r="AF25" s="10"/>
      <c r="AG25" s="2"/>
      <c r="AH25" s="2"/>
      <c r="AI25" s="91"/>
      <c r="AJ25" s="111"/>
      <c r="AK25" s="112"/>
      <c r="AL25" s="2"/>
      <c r="AM25" s="132"/>
      <c r="AN25" s="109"/>
      <c r="AO25" s="10"/>
      <c r="AP25" s="2"/>
      <c r="AQ25" s="2"/>
      <c r="AR25" s="93"/>
      <c r="AS25" s="139"/>
      <c r="AT25" s="139"/>
      <c r="AU25" s="10"/>
      <c r="AV25" s="127"/>
      <c r="AW25" s="116"/>
      <c r="AX25" s="8"/>
      <c r="AY25" s="8"/>
      <c r="AZ25" s="2"/>
      <c r="BA25" s="89"/>
      <c r="BB25" s="28"/>
      <c r="BC25" s="140"/>
      <c r="BD25" s="113"/>
      <c r="BE25" s="127"/>
      <c r="BF25" s="116"/>
      <c r="BG25" s="10"/>
      <c r="BH25" s="2"/>
      <c r="BI25" s="2"/>
      <c r="BJ25" s="54"/>
      <c r="BK25" s="28"/>
      <c r="BL25" s="140"/>
      <c r="BM25" s="2"/>
      <c r="BN25" s="105"/>
      <c r="BO25" s="116"/>
      <c r="BP25" s="2"/>
      <c r="BQ25" s="4"/>
      <c r="BR25" s="4"/>
      <c r="BS25" s="54"/>
      <c r="BT25" s="19"/>
      <c r="BU25" s="19"/>
      <c r="BV25" s="18"/>
      <c r="BW25" s="105"/>
      <c r="BX25" s="116"/>
      <c r="BY25" s="2"/>
      <c r="BZ25" s="4"/>
      <c r="CA25" s="8"/>
      <c r="CB25" s="54"/>
      <c r="CC25" s="19"/>
      <c r="CD25" s="112"/>
      <c r="CE25" s="18"/>
      <c r="CF25" s="105"/>
      <c r="CG25" s="116"/>
      <c r="CH25" s="2"/>
      <c r="CI25" s="2"/>
      <c r="CJ25" s="2"/>
      <c r="CK25" s="54"/>
      <c r="CL25" s="105"/>
      <c r="CM25" s="116"/>
      <c r="CN25" s="2"/>
      <c r="CO25" s="2"/>
      <c r="CP25" s="2"/>
      <c r="CQ25" s="54"/>
      <c r="CR25" s="116"/>
      <c r="CS25" s="116"/>
      <c r="CT25" s="2"/>
      <c r="CU25" s="2"/>
      <c r="CV25" s="2"/>
      <c r="CW25" s="54"/>
      <c r="CX25" s="116"/>
      <c r="CY25" s="116"/>
      <c r="CZ25" s="2"/>
      <c r="DA25" s="133"/>
      <c r="DB25" s="4"/>
      <c r="DC25" s="772"/>
      <c r="DD25" s="775"/>
      <c r="DE25" s="781"/>
      <c r="DF25" s="593"/>
      <c r="DG25" s="593"/>
      <c r="DH25" s="785"/>
      <c r="DI25" s="772"/>
      <c r="DJ25" s="594"/>
      <c r="DK25" s="594"/>
      <c r="DL25" s="778"/>
      <c r="DM25" s="84" t="s">
        <v>4529</v>
      </c>
      <c r="DN25" s="10" t="s">
        <v>4797</v>
      </c>
      <c r="DO25" s="25">
        <v>42979</v>
      </c>
      <c r="DP25" s="25">
        <v>44500</v>
      </c>
      <c r="DQ25" s="26">
        <f t="shared" si="1"/>
        <v>217.28571428571428</v>
      </c>
      <c r="DR25" s="128" t="s">
        <v>5130</v>
      </c>
      <c r="DS25" s="121">
        <v>0.09</v>
      </c>
      <c r="DT25" s="734"/>
      <c r="DU25" s="10" t="s">
        <v>5131</v>
      </c>
      <c r="DV25" s="38" t="s">
        <v>4798</v>
      </c>
      <c r="DW25" s="2" t="s">
        <v>4799</v>
      </c>
      <c r="DX25" s="54" t="s">
        <v>4616</v>
      </c>
      <c r="DY25" s="592"/>
      <c r="DZ25" s="584"/>
      <c r="EA25" s="593"/>
      <c r="EB25" s="121">
        <v>0.09</v>
      </c>
      <c r="EC25" s="734"/>
      <c r="ED25" s="2" t="s">
        <v>4800</v>
      </c>
      <c r="EE25" s="2" t="s">
        <v>4798</v>
      </c>
      <c r="EF25" s="30" t="s">
        <v>4801</v>
      </c>
      <c r="EG25" s="123" t="s">
        <v>4621</v>
      </c>
      <c r="EH25" s="592"/>
      <c r="EI25" s="584"/>
      <c r="EJ25" s="593"/>
      <c r="EK25" s="121">
        <v>0.7</v>
      </c>
      <c r="EL25" s="734"/>
      <c r="EM25" s="2" t="s">
        <v>4800</v>
      </c>
      <c r="EN25" s="2" t="s">
        <v>4798</v>
      </c>
      <c r="EO25" s="30" t="s">
        <v>4802</v>
      </c>
      <c r="EP25" s="54" t="s">
        <v>4625</v>
      </c>
      <c r="EQ25" s="592"/>
      <c r="ER25" s="584"/>
      <c r="ES25" s="593"/>
      <c r="ET25" s="121">
        <v>0.7</v>
      </c>
      <c r="EU25" s="734"/>
      <c r="EV25" s="2" t="s">
        <v>5588</v>
      </c>
      <c r="EW25" s="2" t="s">
        <v>5590</v>
      </c>
      <c r="EX25" s="30" t="s">
        <v>5592</v>
      </c>
      <c r="EY25" s="54" t="s">
        <v>4918</v>
      </c>
    </row>
    <row r="26" spans="1:155" s="7" customFormat="1" ht="104.1" customHeight="1">
      <c r="A26" s="757"/>
      <c r="B26" s="760"/>
      <c r="C26" s="762"/>
      <c r="D26" s="764"/>
      <c r="E26" s="767"/>
      <c r="F26" s="760"/>
      <c r="G26" s="134"/>
      <c r="H26" s="51"/>
      <c r="I26" s="135"/>
      <c r="J26" s="770"/>
      <c r="K26" s="136"/>
      <c r="L26" s="125"/>
      <c r="M26" s="52"/>
      <c r="N26" s="2"/>
      <c r="O26" s="2"/>
      <c r="P26" s="54"/>
      <c r="Q26" s="137"/>
      <c r="R26" s="109"/>
      <c r="S26" s="10"/>
      <c r="T26" s="2"/>
      <c r="U26" s="2"/>
      <c r="V26" s="89"/>
      <c r="W26" s="15"/>
      <c r="X26" s="112"/>
      <c r="Y26" s="17"/>
      <c r="Z26" s="15"/>
      <c r="AA26" s="34"/>
      <c r="AB26" s="2"/>
      <c r="AC26" s="2"/>
      <c r="AD26" s="138"/>
      <c r="AE26" s="109"/>
      <c r="AF26" s="10"/>
      <c r="AG26" s="2"/>
      <c r="AH26" s="2"/>
      <c r="AI26" s="91"/>
      <c r="AJ26" s="111"/>
      <c r="AK26" s="112"/>
      <c r="AL26" s="2"/>
      <c r="AM26" s="132"/>
      <c r="AN26" s="109"/>
      <c r="AO26" s="10"/>
      <c r="AP26" s="2"/>
      <c r="AQ26" s="2"/>
      <c r="AR26" s="93"/>
      <c r="AS26" s="139"/>
      <c r="AT26" s="139"/>
      <c r="AU26" s="10"/>
      <c r="AV26" s="127"/>
      <c r="AW26" s="116"/>
      <c r="AX26" s="8"/>
      <c r="AY26" s="8"/>
      <c r="AZ26" s="2"/>
      <c r="BA26" s="89"/>
      <c r="BB26" s="28"/>
      <c r="BC26" s="140"/>
      <c r="BD26" s="113"/>
      <c r="BE26" s="127"/>
      <c r="BF26" s="116"/>
      <c r="BG26" s="10"/>
      <c r="BH26" s="2"/>
      <c r="BI26" s="2"/>
      <c r="BJ26" s="54"/>
      <c r="BK26" s="28"/>
      <c r="BL26" s="140"/>
      <c r="BM26" s="2"/>
      <c r="BN26" s="105"/>
      <c r="BO26" s="116"/>
      <c r="BP26" s="2"/>
      <c r="BQ26" s="4"/>
      <c r="BR26" s="4"/>
      <c r="BS26" s="54"/>
      <c r="BT26" s="19"/>
      <c r="BU26" s="19"/>
      <c r="BV26" s="18"/>
      <c r="BW26" s="105"/>
      <c r="BX26" s="116"/>
      <c r="BY26" s="2"/>
      <c r="BZ26" s="4"/>
      <c r="CA26" s="8"/>
      <c r="CB26" s="54"/>
      <c r="CC26" s="19"/>
      <c r="CD26" s="112"/>
      <c r="CE26" s="18"/>
      <c r="CF26" s="105"/>
      <c r="CG26" s="116"/>
      <c r="CH26" s="2"/>
      <c r="CI26" s="2"/>
      <c r="CJ26" s="2"/>
      <c r="CK26" s="54"/>
      <c r="CL26" s="105"/>
      <c r="CM26" s="116"/>
      <c r="CN26" s="2"/>
      <c r="CO26" s="2"/>
      <c r="CP26" s="2"/>
      <c r="CQ26" s="54"/>
      <c r="CR26" s="116"/>
      <c r="CS26" s="116"/>
      <c r="CT26" s="2"/>
      <c r="CU26" s="2"/>
      <c r="CV26" s="2"/>
      <c r="CW26" s="54"/>
      <c r="CX26" s="116"/>
      <c r="CY26" s="116"/>
      <c r="CZ26" s="2"/>
      <c r="DA26" s="133"/>
      <c r="DB26" s="4"/>
      <c r="DC26" s="773"/>
      <c r="DD26" s="776"/>
      <c r="DE26" s="782"/>
      <c r="DF26" s="593"/>
      <c r="DG26" s="593"/>
      <c r="DH26" s="785"/>
      <c r="DI26" s="773"/>
      <c r="DJ26" s="595"/>
      <c r="DK26" s="595"/>
      <c r="DL26" s="779"/>
      <c r="DM26" s="84" t="s">
        <v>4803</v>
      </c>
      <c r="DN26" s="10" t="s">
        <v>4804</v>
      </c>
      <c r="DO26" s="25">
        <v>42979</v>
      </c>
      <c r="DP26" s="25" t="s">
        <v>4805</v>
      </c>
      <c r="DQ26" s="26">
        <v>217</v>
      </c>
      <c r="DR26" s="128" t="s">
        <v>4806</v>
      </c>
      <c r="DS26" s="121">
        <v>0.09</v>
      </c>
      <c r="DT26" s="734"/>
      <c r="DU26" s="10" t="s">
        <v>4807</v>
      </c>
      <c r="DV26" s="38" t="s">
        <v>4808</v>
      </c>
      <c r="DW26" s="2" t="s">
        <v>4809</v>
      </c>
      <c r="DX26" s="54" t="s">
        <v>4616</v>
      </c>
      <c r="DY26" s="592"/>
      <c r="DZ26" s="584"/>
      <c r="EA26" s="593"/>
      <c r="EB26" s="121">
        <v>0.09</v>
      </c>
      <c r="EC26" s="734"/>
      <c r="ED26" s="2" t="s">
        <v>4810</v>
      </c>
      <c r="EE26" s="2" t="s">
        <v>4811</v>
      </c>
      <c r="EF26" s="29" t="s">
        <v>4812</v>
      </c>
      <c r="EG26" s="123" t="s">
        <v>4621</v>
      </c>
      <c r="EH26" s="592"/>
      <c r="EI26" s="584"/>
      <c r="EJ26" s="593"/>
      <c r="EK26" s="121">
        <v>0.25</v>
      </c>
      <c r="EL26" s="734"/>
      <c r="EM26" s="13" t="s">
        <v>5132</v>
      </c>
      <c r="EN26" s="2" t="s">
        <v>4813</v>
      </c>
      <c r="EO26" s="29" t="s">
        <v>4814</v>
      </c>
      <c r="EP26" s="54" t="s">
        <v>4625</v>
      </c>
      <c r="EQ26" s="592"/>
      <c r="ER26" s="584"/>
      <c r="ES26" s="593"/>
      <c r="ET26" s="121">
        <v>0.25</v>
      </c>
      <c r="EU26" s="734"/>
      <c r="EV26" s="13" t="s">
        <v>5580</v>
      </c>
      <c r="EW26" s="2" t="s">
        <v>5591</v>
      </c>
      <c r="EX26" s="29" t="s">
        <v>5595</v>
      </c>
      <c r="EY26" s="54" t="s">
        <v>4918</v>
      </c>
    </row>
    <row r="27" spans="1:155" s="7" customFormat="1" ht="104.1" customHeight="1" thickBot="1">
      <c r="A27" s="11">
        <v>7</v>
      </c>
      <c r="B27" s="10" t="s">
        <v>5133</v>
      </c>
      <c r="C27" s="108" t="s">
        <v>4815</v>
      </c>
      <c r="D27" s="36" t="s">
        <v>4816</v>
      </c>
      <c r="E27" s="84" t="s">
        <v>4488</v>
      </c>
      <c r="F27" s="10" t="s">
        <v>4817</v>
      </c>
      <c r="G27" s="42">
        <v>43028</v>
      </c>
      <c r="H27" s="42">
        <v>43454</v>
      </c>
      <c r="I27" s="85">
        <f t="shared" si="0"/>
        <v>60.857142857142854</v>
      </c>
      <c r="J27" s="86">
        <v>0</v>
      </c>
      <c r="K27" s="95" t="s">
        <v>4818</v>
      </c>
      <c r="L27" s="106">
        <f>AVERAGE(J27:J27)</f>
        <v>0</v>
      </c>
      <c r="M27" s="10" t="s">
        <v>4819</v>
      </c>
      <c r="N27" s="2"/>
      <c r="O27" s="2" t="s">
        <v>4532</v>
      </c>
      <c r="P27" s="54" t="s">
        <v>4494</v>
      </c>
      <c r="Q27" s="137">
        <v>0.4</v>
      </c>
      <c r="R27" s="109">
        <f>AVERAGE(Q27)</f>
        <v>0.4</v>
      </c>
      <c r="S27" s="10" t="s">
        <v>4771</v>
      </c>
      <c r="T27" s="2" t="s">
        <v>4820</v>
      </c>
      <c r="U27" s="2" t="s">
        <v>4821</v>
      </c>
      <c r="V27" s="89" t="s">
        <v>4498</v>
      </c>
      <c r="W27" s="15">
        <v>43216</v>
      </c>
      <c r="X27" s="34" t="s">
        <v>4499</v>
      </c>
      <c r="Y27" s="21" t="s">
        <v>5134</v>
      </c>
      <c r="Z27" s="15">
        <v>43231</v>
      </c>
      <c r="AA27" s="34">
        <v>20181020341991</v>
      </c>
      <c r="AB27" s="2" t="s">
        <v>5114</v>
      </c>
      <c r="AC27" s="2" t="s">
        <v>5115</v>
      </c>
      <c r="AD27" s="138">
        <f>2/5</f>
        <v>0.4</v>
      </c>
      <c r="AE27" s="109">
        <f>AVERAGE(AD27)</f>
        <v>0.4</v>
      </c>
      <c r="AF27" s="10" t="s">
        <v>5135</v>
      </c>
      <c r="AG27" s="2" t="s">
        <v>4775</v>
      </c>
      <c r="AH27" s="2" t="s">
        <v>4773</v>
      </c>
      <c r="AI27" s="91" t="s">
        <v>4505</v>
      </c>
      <c r="AJ27" s="111">
        <v>43305</v>
      </c>
      <c r="AK27" s="112" t="s">
        <v>4506</v>
      </c>
      <c r="AL27" s="2" t="s">
        <v>5136</v>
      </c>
      <c r="AM27" s="132">
        <v>0.65</v>
      </c>
      <c r="AN27" s="109">
        <f>AVERAGE(AM27)</f>
        <v>0.65</v>
      </c>
      <c r="AO27" s="10" t="s">
        <v>5137</v>
      </c>
      <c r="AP27" s="2" t="s">
        <v>4822</v>
      </c>
      <c r="AQ27" s="2" t="s">
        <v>4823</v>
      </c>
      <c r="AR27" s="93" t="s">
        <v>4508</v>
      </c>
      <c r="AS27" s="115">
        <v>43384</v>
      </c>
      <c r="AT27" s="37" t="s">
        <v>4509</v>
      </c>
      <c r="AU27" s="10" t="s">
        <v>5138</v>
      </c>
      <c r="AV27" s="127">
        <v>1</v>
      </c>
      <c r="AW27" s="116">
        <f>AVERAGE(AV27)</f>
        <v>1</v>
      </c>
      <c r="AX27" s="2" t="s">
        <v>4824</v>
      </c>
      <c r="AY27" s="2" t="s">
        <v>4825</v>
      </c>
      <c r="AZ27" s="2" t="s">
        <v>4826</v>
      </c>
      <c r="BA27" s="89" t="s">
        <v>4511</v>
      </c>
      <c r="BB27" s="14">
        <v>43504</v>
      </c>
      <c r="BC27" s="117">
        <v>20196200104682</v>
      </c>
      <c r="BD27" s="113" t="s">
        <v>4827</v>
      </c>
      <c r="BE27" s="127">
        <v>1</v>
      </c>
      <c r="BF27" s="116">
        <f>AVERAGE(BE27)</f>
        <v>1</v>
      </c>
      <c r="BG27" s="10" t="s">
        <v>4828</v>
      </c>
      <c r="BH27" s="2" t="s">
        <v>4642</v>
      </c>
      <c r="BI27" s="2" t="s">
        <v>4829</v>
      </c>
      <c r="BJ27" s="54" t="s">
        <v>4512</v>
      </c>
      <c r="BK27" s="14">
        <v>43571</v>
      </c>
      <c r="BL27" s="117">
        <v>20196200371912</v>
      </c>
      <c r="BM27" s="2" t="s">
        <v>5139</v>
      </c>
      <c r="BN27" s="127">
        <v>0.97</v>
      </c>
      <c r="BO27" s="116">
        <f>AVERAGE(BN27)</f>
        <v>0.97</v>
      </c>
      <c r="BP27" s="2" t="s">
        <v>4830</v>
      </c>
      <c r="BQ27" s="4" t="s">
        <v>5140</v>
      </c>
      <c r="BR27" s="4" t="s">
        <v>4831</v>
      </c>
      <c r="BS27" s="54" t="s">
        <v>5087</v>
      </c>
      <c r="BT27" s="15">
        <v>43668</v>
      </c>
      <c r="BU27" s="34">
        <v>20196200766742</v>
      </c>
      <c r="BV27" s="2" t="s">
        <v>4832</v>
      </c>
      <c r="BW27" s="127">
        <v>0.97</v>
      </c>
      <c r="BX27" s="116">
        <f>AVERAGE(BW27)</f>
        <v>0.97</v>
      </c>
      <c r="BY27" s="2" t="s">
        <v>4830</v>
      </c>
      <c r="BZ27" s="4" t="s">
        <v>5141</v>
      </c>
      <c r="CA27" s="8" t="s">
        <v>4833</v>
      </c>
      <c r="CB27" s="54" t="s">
        <v>4514</v>
      </c>
      <c r="CC27" s="14">
        <v>43763</v>
      </c>
      <c r="CD27" s="34">
        <v>20196201140312</v>
      </c>
      <c r="CE27" s="2" t="s">
        <v>5142</v>
      </c>
      <c r="CF27" s="127">
        <v>0.97</v>
      </c>
      <c r="CG27" s="116">
        <f>AVERAGE(CF27)</f>
        <v>0.97</v>
      </c>
      <c r="CH27" s="2" t="s">
        <v>4830</v>
      </c>
      <c r="CI27" s="2" t="s">
        <v>5143</v>
      </c>
      <c r="CJ27" s="2" t="s">
        <v>4834</v>
      </c>
      <c r="CK27" s="54" t="s">
        <v>4515</v>
      </c>
      <c r="CL27" s="127">
        <v>0.97</v>
      </c>
      <c r="CM27" s="116">
        <f>AVERAGE(CL27)</f>
        <v>0.97</v>
      </c>
      <c r="CN27" s="2" t="s">
        <v>4835</v>
      </c>
      <c r="CO27" s="2" t="s">
        <v>5143</v>
      </c>
      <c r="CP27" s="2" t="s">
        <v>4836</v>
      </c>
      <c r="CQ27" s="54" t="s">
        <v>4516</v>
      </c>
      <c r="CR27" s="127">
        <v>0.97</v>
      </c>
      <c r="CS27" s="116">
        <f>AVERAGE(CR27)</f>
        <v>0.97</v>
      </c>
      <c r="CT27" s="2" t="s">
        <v>4788</v>
      </c>
      <c r="CU27" s="2" t="s">
        <v>1153</v>
      </c>
      <c r="CV27" s="2" t="s">
        <v>4837</v>
      </c>
      <c r="CW27" s="54" t="s">
        <v>4517</v>
      </c>
      <c r="CX27" s="127">
        <v>0.97</v>
      </c>
      <c r="CY27" s="116">
        <f>AVERAGE(CX27)</f>
        <v>0.97</v>
      </c>
      <c r="CZ27" s="2" t="s">
        <v>4835</v>
      </c>
      <c r="DA27" s="2" t="s">
        <v>5144</v>
      </c>
      <c r="DB27" s="2" t="s">
        <v>4838</v>
      </c>
      <c r="DC27" s="54" t="s">
        <v>4518</v>
      </c>
      <c r="DD27" s="127">
        <v>0.97</v>
      </c>
      <c r="DE27" s="116">
        <f>AVERAGE(DD27)</f>
        <v>0.97</v>
      </c>
      <c r="DF27" s="2" t="s">
        <v>4835</v>
      </c>
      <c r="DG27" s="141"/>
      <c r="DH27" s="2"/>
      <c r="DI27" s="54" t="s">
        <v>4519</v>
      </c>
      <c r="DJ27" s="14">
        <v>44134</v>
      </c>
      <c r="DK27" s="34"/>
      <c r="DL27" s="2" t="s">
        <v>5145</v>
      </c>
      <c r="DM27" s="84" t="s">
        <v>4488</v>
      </c>
      <c r="DN27" s="10" t="s">
        <v>5146</v>
      </c>
      <c r="DO27" s="25">
        <v>42979</v>
      </c>
      <c r="DP27" s="25" t="s">
        <v>4839</v>
      </c>
      <c r="DQ27" s="12"/>
      <c r="DR27" s="128" t="s">
        <v>4818</v>
      </c>
      <c r="DS27" s="121">
        <v>0</v>
      </c>
      <c r="DT27" s="121">
        <f>+DS27</f>
        <v>0</v>
      </c>
      <c r="DU27" s="10" t="s">
        <v>4840</v>
      </c>
      <c r="DV27" s="2" t="s">
        <v>4841</v>
      </c>
      <c r="DW27" s="2" t="s">
        <v>4842</v>
      </c>
      <c r="DX27" s="54" t="s">
        <v>4616</v>
      </c>
      <c r="DY27" s="15">
        <v>44367</v>
      </c>
      <c r="DZ27" s="34">
        <v>20216200666152</v>
      </c>
      <c r="EA27" s="2" t="s">
        <v>4843</v>
      </c>
      <c r="EB27" s="121">
        <v>0.03</v>
      </c>
      <c r="EC27" s="121">
        <f>+EB27</f>
        <v>0.03</v>
      </c>
      <c r="ED27" s="2" t="s">
        <v>5147</v>
      </c>
      <c r="EE27" s="142" t="s">
        <v>4844</v>
      </c>
      <c r="EF27" s="29" t="s">
        <v>4845</v>
      </c>
      <c r="EG27" s="123" t="s">
        <v>4621</v>
      </c>
      <c r="EH27" s="15">
        <v>44553</v>
      </c>
      <c r="EI27" s="34">
        <v>20216201595212</v>
      </c>
      <c r="EJ27" s="2" t="s">
        <v>4846</v>
      </c>
      <c r="EK27" s="121">
        <v>0</v>
      </c>
      <c r="EL27" s="121">
        <f>+EK27</f>
        <v>0</v>
      </c>
      <c r="EM27" s="2" t="s">
        <v>5148</v>
      </c>
      <c r="EN27" s="2" t="s">
        <v>4847</v>
      </c>
      <c r="EO27" s="2" t="s">
        <v>4848</v>
      </c>
      <c r="EP27" s="54" t="s">
        <v>4625</v>
      </c>
      <c r="EQ27" s="15">
        <v>44781</v>
      </c>
      <c r="ER27" s="34">
        <v>20226200915182</v>
      </c>
      <c r="ES27" s="2" t="s">
        <v>5240</v>
      </c>
      <c r="ET27" s="121">
        <v>0.14499999999999999</v>
      </c>
      <c r="EU27" s="121">
        <f>+ET27</f>
        <v>0.14499999999999999</v>
      </c>
      <c r="EV27" s="2" t="s">
        <v>5581</v>
      </c>
      <c r="EW27" s="3" t="s">
        <v>5582</v>
      </c>
      <c r="EX27" s="2" t="s">
        <v>5596</v>
      </c>
      <c r="EY27" s="54" t="s">
        <v>4918</v>
      </c>
    </row>
    <row r="28" spans="1:155" s="7" customFormat="1" ht="50.1" customHeight="1">
      <c r="A28" s="688">
        <v>8</v>
      </c>
      <c r="B28" s="690" t="s">
        <v>5149</v>
      </c>
      <c r="C28" s="691" t="s">
        <v>4849</v>
      </c>
      <c r="D28" s="723" t="s">
        <v>5150</v>
      </c>
      <c r="E28" s="94" t="s">
        <v>4488</v>
      </c>
      <c r="F28" s="10" t="s">
        <v>4850</v>
      </c>
      <c r="G28" s="42">
        <v>43160</v>
      </c>
      <c r="H28" s="42">
        <v>43404</v>
      </c>
      <c r="I28" s="85">
        <f t="shared" si="0"/>
        <v>34.857142857142854</v>
      </c>
      <c r="J28" s="86">
        <v>0</v>
      </c>
      <c r="K28" s="37" t="s">
        <v>4851</v>
      </c>
      <c r="L28" s="692">
        <f>AVERAGE(J28:J30)</f>
        <v>0</v>
      </c>
      <c r="M28" s="2" t="s">
        <v>4532</v>
      </c>
      <c r="N28" s="2"/>
      <c r="O28" s="2" t="s">
        <v>4533</v>
      </c>
      <c r="P28" s="54" t="s">
        <v>4494</v>
      </c>
      <c r="Q28" s="88">
        <v>0.4</v>
      </c>
      <c r="R28" s="730">
        <f>AVERAGE(Q28:Q30)</f>
        <v>0.13333333333333333</v>
      </c>
      <c r="S28" s="2" t="s">
        <v>4852</v>
      </c>
      <c r="T28" s="2" t="s">
        <v>4853</v>
      </c>
      <c r="U28" s="2" t="s">
        <v>4532</v>
      </c>
      <c r="V28" s="89" t="s">
        <v>4498</v>
      </c>
      <c r="W28" s="594">
        <v>43216</v>
      </c>
      <c r="X28" s="596" t="s">
        <v>4499</v>
      </c>
      <c r="Y28" s="585" t="s">
        <v>4854</v>
      </c>
      <c r="Z28" s="583">
        <v>43231</v>
      </c>
      <c r="AA28" s="584">
        <v>20181020341991</v>
      </c>
      <c r="AB28" s="585" t="s">
        <v>5151</v>
      </c>
      <c r="AC28" s="585" t="s">
        <v>5152</v>
      </c>
      <c r="AD28" s="132">
        <v>0.4</v>
      </c>
      <c r="AE28" s="730">
        <f>AVERAGE(AD28:AD30)</f>
        <v>0.13333333333333333</v>
      </c>
      <c r="AF28" s="2" t="s">
        <v>4855</v>
      </c>
      <c r="AG28" s="2" t="s">
        <v>4856</v>
      </c>
      <c r="AH28" s="2" t="s">
        <v>4857</v>
      </c>
      <c r="AI28" s="91" t="s">
        <v>4505</v>
      </c>
      <c r="AJ28" s="716">
        <v>43305</v>
      </c>
      <c r="AK28" s="596" t="s">
        <v>4506</v>
      </c>
      <c r="AL28" s="695" t="s">
        <v>4858</v>
      </c>
      <c r="AM28" s="132">
        <v>0.4</v>
      </c>
      <c r="AN28" s="730">
        <f>AVERAGE(AM28:AM30)</f>
        <v>0.13333333333333333</v>
      </c>
      <c r="AO28" s="2" t="s">
        <v>5153</v>
      </c>
      <c r="AP28" s="2" t="s">
        <v>4859</v>
      </c>
      <c r="AQ28" s="2" t="s">
        <v>4860</v>
      </c>
      <c r="AR28" s="93" t="s">
        <v>4508</v>
      </c>
      <c r="AS28" s="708">
        <v>43384</v>
      </c>
      <c r="AT28" s="711" t="s">
        <v>4509</v>
      </c>
      <c r="AU28" s="690" t="s">
        <v>4861</v>
      </c>
      <c r="AV28" s="127">
        <v>1</v>
      </c>
      <c r="AW28" s="731">
        <f>AVERAGE(AV28:AV30)</f>
        <v>0.56666666666666665</v>
      </c>
      <c r="AX28" s="2" t="s">
        <v>4862</v>
      </c>
      <c r="AY28" s="2" t="s">
        <v>4863</v>
      </c>
      <c r="AZ28" s="2" t="s">
        <v>4864</v>
      </c>
      <c r="BA28" s="89" t="s">
        <v>4511</v>
      </c>
      <c r="BB28" s="714">
        <v>43504</v>
      </c>
      <c r="BC28" s="715">
        <v>20196200104682</v>
      </c>
      <c r="BD28" s="695" t="s">
        <v>5154</v>
      </c>
      <c r="BE28" s="127">
        <v>1</v>
      </c>
      <c r="BF28" s="731">
        <f>AVERAGE(BE28:BE30)</f>
        <v>0.56666666666666665</v>
      </c>
      <c r="BG28" s="2" t="s">
        <v>4865</v>
      </c>
      <c r="BH28" s="2" t="s">
        <v>4863</v>
      </c>
      <c r="BI28" s="2" t="s">
        <v>4866</v>
      </c>
      <c r="BJ28" s="54" t="s">
        <v>4512</v>
      </c>
      <c r="BK28" s="701">
        <v>43571</v>
      </c>
      <c r="BL28" s="704">
        <v>20196200371912</v>
      </c>
      <c r="BM28" s="585" t="s">
        <v>4867</v>
      </c>
      <c r="BN28" s="127">
        <v>1</v>
      </c>
      <c r="BO28" s="731">
        <f>AVERAGE(BN28:BN30)</f>
        <v>0.66666666666666663</v>
      </c>
      <c r="BP28" s="36" t="s">
        <v>4865</v>
      </c>
      <c r="BQ28" s="2" t="s">
        <v>4863</v>
      </c>
      <c r="BR28" s="2" t="s">
        <v>4866</v>
      </c>
      <c r="BS28" s="54" t="s">
        <v>5087</v>
      </c>
      <c r="BT28" s="716">
        <v>43668</v>
      </c>
      <c r="BU28" s="717">
        <v>20196200766742</v>
      </c>
      <c r="BV28" s="697" t="s">
        <v>5155</v>
      </c>
      <c r="BW28" s="127">
        <v>1</v>
      </c>
      <c r="BX28" s="731">
        <f>AVERAGE(BW28:BW30)</f>
        <v>0.77333333333333332</v>
      </c>
      <c r="BY28" s="36" t="s">
        <v>4865</v>
      </c>
      <c r="BZ28" s="2" t="s">
        <v>4863</v>
      </c>
      <c r="CA28" s="2" t="s">
        <v>4866</v>
      </c>
      <c r="CB28" s="54" t="s">
        <v>4514</v>
      </c>
      <c r="CC28" s="701">
        <v>43763</v>
      </c>
      <c r="CD28" s="717">
        <v>20196201140312</v>
      </c>
      <c r="CE28" s="697" t="s">
        <v>5156</v>
      </c>
      <c r="CF28" s="127">
        <v>1</v>
      </c>
      <c r="CG28" s="731">
        <f>AVERAGE(CF28:CF30)</f>
        <v>0.77333333333333332</v>
      </c>
      <c r="CH28" s="10" t="s">
        <v>4868</v>
      </c>
      <c r="CI28" s="2" t="s">
        <v>4863</v>
      </c>
      <c r="CJ28" s="2" t="s">
        <v>4866</v>
      </c>
      <c r="CK28" s="54" t="s">
        <v>4515</v>
      </c>
      <c r="CL28" s="127">
        <v>1</v>
      </c>
      <c r="CM28" s="731">
        <f>AVERAGE(CL28:CL30)</f>
        <v>0.83333333333333337</v>
      </c>
      <c r="CN28" s="10" t="s">
        <v>4868</v>
      </c>
      <c r="CO28" s="2" t="s">
        <v>4863</v>
      </c>
      <c r="CP28" s="2" t="s">
        <v>4866</v>
      </c>
      <c r="CQ28" s="54" t="s">
        <v>4516</v>
      </c>
      <c r="CR28" s="127">
        <v>1</v>
      </c>
      <c r="CS28" s="731">
        <f>AVERAGE(CR28:CR30)</f>
        <v>0.8666666666666667</v>
      </c>
      <c r="CT28" s="10" t="s">
        <v>4868</v>
      </c>
      <c r="CU28" s="2" t="s">
        <v>4863</v>
      </c>
      <c r="CV28" s="2" t="s">
        <v>4866</v>
      </c>
      <c r="CW28" s="54" t="s">
        <v>4517</v>
      </c>
      <c r="CX28" s="127">
        <v>1</v>
      </c>
      <c r="CY28" s="731">
        <f>AVERAGE(CX28:CX30)</f>
        <v>0.8666666666666667</v>
      </c>
      <c r="CZ28" s="10" t="s">
        <v>4868</v>
      </c>
      <c r="DA28" s="2" t="s">
        <v>4863</v>
      </c>
      <c r="DB28" s="2" t="s">
        <v>4866</v>
      </c>
      <c r="DC28" s="54" t="s">
        <v>4518</v>
      </c>
      <c r="DD28" s="127">
        <v>1</v>
      </c>
      <c r="DE28" s="731">
        <f>AVERAGE(DD28:DD30)</f>
        <v>0.8666666666666667</v>
      </c>
      <c r="DF28" s="10" t="s">
        <v>4868</v>
      </c>
      <c r="DG28" s="2" t="s">
        <v>4863</v>
      </c>
      <c r="DH28" s="2" t="s">
        <v>4866</v>
      </c>
      <c r="DI28" s="54" t="s">
        <v>4519</v>
      </c>
      <c r="DJ28" s="701">
        <v>44134</v>
      </c>
      <c r="DK28" s="717"/>
      <c r="DL28" s="697" t="s">
        <v>5157</v>
      </c>
      <c r="DM28" s="724" t="s">
        <v>4573</v>
      </c>
      <c r="DN28" s="725"/>
      <c r="DO28" s="725"/>
      <c r="DP28" s="725"/>
      <c r="DQ28" s="725"/>
      <c r="DR28" s="786"/>
      <c r="DS28" s="725" t="s">
        <v>4573</v>
      </c>
      <c r="DT28" s="725"/>
      <c r="DU28" s="725"/>
      <c r="DV28" s="725"/>
      <c r="DW28" s="786"/>
      <c r="DX28" s="784" t="s">
        <v>4520</v>
      </c>
      <c r="DY28" s="594">
        <v>43216</v>
      </c>
      <c r="DZ28" s="596" t="s">
        <v>4499</v>
      </c>
      <c r="EA28" s="585" t="s">
        <v>4854</v>
      </c>
      <c r="EB28" s="725" t="s">
        <v>4573</v>
      </c>
      <c r="EC28" s="725"/>
      <c r="ED28" s="725"/>
      <c r="EE28" s="725"/>
      <c r="EF28" s="786"/>
      <c r="EG28" s="784" t="s">
        <v>4520</v>
      </c>
      <c r="EH28" s="594">
        <v>43216</v>
      </c>
      <c r="EI28" s="596" t="s">
        <v>4499</v>
      </c>
      <c r="EJ28" s="585" t="s">
        <v>4854</v>
      </c>
      <c r="EK28" s="725" t="s">
        <v>4573</v>
      </c>
      <c r="EL28" s="725"/>
      <c r="EM28" s="725"/>
      <c r="EN28" s="725"/>
      <c r="EO28" s="786"/>
      <c r="EP28" s="784" t="s">
        <v>4520</v>
      </c>
      <c r="EQ28" s="594">
        <v>43216</v>
      </c>
      <c r="ER28" s="596" t="s">
        <v>4499</v>
      </c>
      <c r="ES28" s="585" t="s">
        <v>4854</v>
      </c>
      <c r="ET28" s="725" t="s">
        <v>4573</v>
      </c>
      <c r="EU28" s="725"/>
      <c r="EV28" s="725"/>
      <c r="EW28" s="725"/>
      <c r="EX28" s="786"/>
      <c r="EY28" s="784" t="s">
        <v>4520</v>
      </c>
    </row>
    <row r="29" spans="1:155" s="7" customFormat="1" ht="50.1" customHeight="1">
      <c r="A29" s="689"/>
      <c r="B29" s="690"/>
      <c r="C29" s="691"/>
      <c r="D29" s="723"/>
      <c r="E29" s="94" t="s">
        <v>4521</v>
      </c>
      <c r="F29" s="10" t="s">
        <v>4869</v>
      </c>
      <c r="G29" s="25">
        <v>43405</v>
      </c>
      <c r="H29" s="42">
        <v>43434</v>
      </c>
      <c r="I29" s="85">
        <f t="shared" si="0"/>
        <v>4.1428571428571432</v>
      </c>
      <c r="J29" s="86">
        <v>0</v>
      </c>
      <c r="K29" s="95" t="s">
        <v>4870</v>
      </c>
      <c r="L29" s="692"/>
      <c r="M29" s="2" t="s">
        <v>4532</v>
      </c>
      <c r="N29" s="2"/>
      <c r="O29" s="2" t="s">
        <v>4533</v>
      </c>
      <c r="P29" s="54" t="s">
        <v>4494</v>
      </c>
      <c r="Q29" s="88">
        <v>0</v>
      </c>
      <c r="R29" s="730"/>
      <c r="S29" s="2" t="s">
        <v>4871</v>
      </c>
      <c r="T29" s="2"/>
      <c r="U29" s="2" t="s">
        <v>4533</v>
      </c>
      <c r="V29" s="89" t="s">
        <v>4498</v>
      </c>
      <c r="W29" s="594"/>
      <c r="X29" s="596"/>
      <c r="Y29" s="585"/>
      <c r="Z29" s="583"/>
      <c r="AA29" s="584"/>
      <c r="AB29" s="585"/>
      <c r="AC29" s="585"/>
      <c r="AD29" s="114">
        <v>0</v>
      </c>
      <c r="AE29" s="730"/>
      <c r="AF29" s="2" t="s">
        <v>4855</v>
      </c>
      <c r="AG29" s="2" t="s">
        <v>4872</v>
      </c>
      <c r="AH29" s="2" t="s">
        <v>4857</v>
      </c>
      <c r="AI29" s="91" t="s">
        <v>4505</v>
      </c>
      <c r="AJ29" s="594"/>
      <c r="AK29" s="596"/>
      <c r="AL29" s="695"/>
      <c r="AM29" s="114">
        <v>0</v>
      </c>
      <c r="AN29" s="730"/>
      <c r="AO29" s="2"/>
      <c r="AP29" s="2"/>
      <c r="AQ29" s="2" t="s">
        <v>4873</v>
      </c>
      <c r="AR29" s="93" t="s">
        <v>4508</v>
      </c>
      <c r="AS29" s="709"/>
      <c r="AT29" s="712"/>
      <c r="AU29" s="690"/>
      <c r="AV29" s="127">
        <v>0.7</v>
      </c>
      <c r="AW29" s="731"/>
      <c r="AX29" s="2" t="s">
        <v>4874</v>
      </c>
      <c r="AY29" s="2" t="s">
        <v>4875</v>
      </c>
      <c r="AZ29" s="2" t="s">
        <v>4876</v>
      </c>
      <c r="BA29" s="89" t="s">
        <v>4511</v>
      </c>
      <c r="BB29" s="702"/>
      <c r="BC29" s="705"/>
      <c r="BD29" s="695"/>
      <c r="BE29" s="127">
        <v>0.7</v>
      </c>
      <c r="BF29" s="731"/>
      <c r="BG29" s="2" t="s">
        <v>4877</v>
      </c>
      <c r="BH29" s="2" t="s">
        <v>5158</v>
      </c>
      <c r="BI29" s="2" t="s">
        <v>4878</v>
      </c>
      <c r="BJ29" s="54" t="s">
        <v>4512</v>
      </c>
      <c r="BK29" s="702"/>
      <c r="BL29" s="705"/>
      <c r="BM29" s="585"/>
      <c r="BN29" s="127">
        <v>1</v>
      </c>
      <c r="BO29" s="731"/>
      <c r="BP29" s="2" t="s">
        <v>5159</v>
      </c>
      <c r="BQ29" s="13" t="s">
        <v>5160</v>
      </c>
      <c r="BR29" s="4" t="s">
        <v>4879</v>
      </c>
      <c r="BS29" s="54" t="s">
        <v>5087</v>
      </c>
      <c r="BT29" s="594"/>
      <c r="BU29" s="596"/>
      <c r="BV29" s="698"/>
      <c r="BW29" s="127">
        <v>1</v>
      </c>
      <c r="BX29" s="731"/>
      <c r="BY29" s="2" t="s">
        <v>4752</v>
      </c>
      <c r="BZ29" s="2" t="s">
        <v>5161</v>
      </c>
      <c r="CA29" s="4" t="s">
        <v>4880</v>
      </c>
      <c r="CB29" s="54" t="s">
        <v>4514</v>
      </c>
      <c r="CC29" s="702"/>
      <c r="CD29" s="596"/>
      <c r="CE29" s="698"/>
      <c r="CF29" s="127">
        <v>1</v>
      </c>
      <c r="CG29" s="731"/>
      <c r="CH29" s="2" t="s">
        <v>4881</v>
      </c>
      <c r="CI29" s="2" t="s">
        <v>5161</v>
      </c>
      <c r="CJ29" s="2" t="s">
        <v>4880</v>
      </c>
      <c r="CK29" s="54" t="s">
        <v>4515</v>
      </c>
      <c r="CL29" s="127">
        <v>1</v>
      </c>
      <c r="CM29" s="731"/>
      <c r="CN29" s="2" t="s">
        <v>4881</v>
      </c>
      <c r="CO29" s="2" t="s">
        <v>5161</v>
      </c>
      <c r="CP29" s="4" t="s">
        <v>4880</v>
      </c>
      <c r="CQ29" s="54" t="s">
        <v>4516</v>
      </c>
      <c r="CR29" s="127">
        <v>1</v>
      </c>
      <c r="CS29" s="731"/>
      <c r="CT29" s="2" t="s">
        <v>4881</v>
      </c>
      <c r="CU29" s="2" t="s">
        <v>5161</v>
      </c>
      <c r="CV29" s="4" t="s">
        <v>4880</v>
      </c>
      <c r="CW29" s="54" t="s">
        <v>4517</v>
      </c>
      <c r="CX29" s="127">
        <v>1</v>
      </c>
      <c r="CY29" s="731"/>
      <c r="CZ29" s="2" t="s">
        <v>4881</v>
      </c>
      <c r="DA29" s="2" t="s">
        <v>5161</v>
      </c>
      <c r="DB29" s="4" t="s">
        <v>4880</v>
      </c>
      <c r="DC29" s="54" t="s">
        <v>4518</v>
      </c>
      <c r="DD29" s="127">
        <v>1</v>
      </c>
      <c r="DE29" s="731"/>
      <c r="DF29" s="2" t="s">
        <v>4881</v>
      </c>
      <c r="DG29" s="2" t="s">
        <v>5161</v>
      </c>
      <c r="DH29" s="4" t="s">
        <v>4880</v>
      </c>
      <c r="DI29" s="54" t="s">
        <v>4519</v>
      </c>
      <c r="DJ29" s="702"/>
      <c r="DK29" s="596"/>
      <c r="DL29" s="698"/>
      <c r="DM29" s="726"/>
      <c r="DN29" s="727"/>
      <c r="DO29" s="727"/>
      <c r="DP29" s="727"/>
      <c r="DQ29" s="727"/>
      <c r="DR29" s="787"/>
      <c r="DS29" s="727"/>
      <c r="DT29" s="727"/>
      <c r="DU29" s="727"/>
      <c r="DV29" s="727"/>
      <c r="DW29" s="787"/>
      <c r="DX29" s="791"/>
      <c r="DY29" s="594"/>
      <c r="DZ29" s="596"/>
      <c r="EA29" s="585"/>
      <c r="EB29" s="727"/>
      <c r="EC29" s="727"/>
      <c r="ED29" s="727"/>
      <c r="EE29" s="727"/>
      <c r="EF29" s="787"/>
      <c r="EG29" s="791"/>
      <c r="EH29" s="594"/>
      <c r="EI29" s="596"/>
      <c r="EJ29" s="585"/>
      <c r="EK29" s="727"/>
      <c r="EL29" s="727"/>
      <c r="EM29" s="727"/>
      <c r="EN29" s="727"/>
      <c r="EO29" s="787"/>
      <c r="EP29" s="791"/>
      <c r="EQ29" s="594"/>
      <c r="ER29" s="596"/>
      <c r="ES29" s="585"/>
      <c r="ET29" s="727"/>
      <c r="EU29" s="727"/>
      <c r="EV29" s="727"/>
      <c r="EW29" s="727"/>
      <c r="EX29" s="787"/>
      <c r="EY29" s="791"/>
    </row>
    <row r="30" spans="1:155" s="7" customFormat="1" ht="50.1" customHeight="1">
      <c r="A30" s="689"/>
      <c r="B30" s="690"/>
      <c r="C30" s="691"/>
      <c r="D30" s="723"/>
      <c r="E30" s="94" t="s">
        <v>4529</v>
      </c>
      <c r="F30" s="10" t="s">
        <v>4882</v>
      </c>
      <c r="G30" s="25">
        <v>43435</v>
      </c>
      <c r="H30" s="42">
        <v>43465</v>
      </c>
      <c r="I30" s="85">
        <f t="shared" si="0"/>
        <v>4.2857142857142856</v>
      </c>
      <c r="J30" s="86">
        <v>0</v>
      </c>
      <c r="K30" s="95" t="s">
        <v>4818</v>
      </c>
      <c r="L30" s="692"/>
      <c r="M30" s="2" t="s">
        <v>4532</v>
      </c>
      <c r="N30" s="2"/>
      <c r="O30" s="2" t="s">
        <v>4533</v>
      </c>
      <c r="P30" s="54" t="s">
        <v>4494</v>
      </c>
      <c r="Q30" s="88">
        <v>0</v>
      </c>
      <c r="R30" s="730"/>
      <c r="S30" s="2" t="s">
        <v>4871</v>
      </c>
      <c r="T30" s="2"/>
      <c r="U30" s="2" t="s">
        <v>4533</v>
      </c>
      <c r="V30" s="89" t="s">
        <v>4498</v>
      </c>
      <c r="W30" s="595"/>
      <c r="X30" s="597"/>
      <c r="Y30" s="585"/>
      <c r="Z30" s="583"/>
      <c r="AA30" s="584"/>
      <c r="AB30" s="585"/>
      <c r="AC30" s="585"/>
      <c r="AD30" s="114">
        <v>0</v>
      </c>
      <c r="AE30" s="730"/>
      <c r="AF30" s="2" t="s">
        <v>4855</v>
      </c>
      <c r="AG30" s="2"/>
      <c r="AH30" s="2" t="s">
        <v>4857</v>
      </c>
      <c r="AI30" s="143" t="s">
        <v>4505</v>
      </c>
      <c r="AJ30" s="595"/>
      <c r="AK30" s="597"/>
      <c r="AL30" s="695"/>
      <c r="AM30" s="114">
        <v>0</v>
      </c>
      <c r="AN30" s="730"/>
      <c r="AO30" s="2"/>
      <c r="AP30" s="2"/>
      <c r="AQ30" s="2" t="s">
        <v>4883</v>
      </c>
      <c r="AR30" s="93" t="s">
        <v>4508</v>
      </c>
      <c r="AS30" s="710"/>
      <c r="AT30" s="713"/>
      <c r="AU30" s="690"/>
      <c r="AV30" s="127">
        <v>0</v>
      </c>
      <c r="AW30" s="731"/>
      <c r="AX30" s="2" t="s">
        <v>5162</v>
      </c>
      <c r="AY30" s="2" t="s">
        <v>4863</v>
      </c>
      <c r="AZ30" s="2" t="s">
        <v>4884</v>
      </c>
      <c r="BA30" s="89" t="s">
        <v>4511</v>
      </c>
      <c r="BB30" s="703"/>
      <c r="BC30" s="706"/>
      <c r="BD30" s="695"/>
      <c r="BE30" s="127">
        <v>0</v>
      </c>
      <c r="BF30" s="731"/>
      <c r="BG30" s="2"/>
      <c r="BH30" s="2"/>
      <c r="BI30" s="2" t="s">
        <v>4884</v>
      </c>
      <c r="BJ30" s="54" t="s">
        <v>4512</v>
      </c>
      <c r="BK30" s="703"/>
      <c r="BL30" s="706"/>
      <c r="BM30" s="585"/>
      <c r="BN30" s="127">
        <v>0</v>
      </c>
      <c r="BO30" s="731"/>
      <c r="BP30" s="2" t="s">
        <v>5163</v>
      </c>
      <c r="BQ30" s="13" t="s">
        <v>4885</v>
      </c>
      <c r="BR30" s="4" t="s">
        <v>4886</v>
      </c>
      <c r="BS30" s="54" t="s">
        <v>5087</v>
      </c>
      <c r="BT30" s="595"/>
      <c r="BU30" s="597"/>
      <c r="BV30" s="699"/>
      <c r="BW30" s="127">
        <v>0.32</v>
      </c>
      <c r="BX30" s="731"/>
      <c r="BY30" s="2" t="s">
        <v>5164</v>
      </c>
      <c r="BZ30" s="2" t="s">
        <v>4887</v>
      </c>
      <c r="CA30" s="8" t="s">
        <v>4888</v>
      </c>
      <c r="CB30" s="144" t="s">
        <v>4514</v>
      </c>
      <c r="CC30" s="703"/>
      <c r="CD30" s="597"/>
      <c r="CE30" s="699"/>
      <c r="CF30" s="145">
        <v>0.32</v>
      </c>
      <c r="CG30" s="731"/>
      <c r="CH30" s="2" t="s">
        <v>5165</v>
      </c>
      <c r="CI30" s="2" t="s">
        <v>4889</v>
      </c>
      <c r="CJ30" s="2" t="s">
        <v>4890</v>
      </c>
      <c r="CK30" s="54" t="s">
        <v>4515</v>
      </c>
      <c r="CL30" s="145">
        <v>0.5</v>
      </c>
      <c r="CM30" s="731"/>
      <c r="CN30" s="2" t="s">
        <v>5166</v>
      </c>
      <c r="CO30" s="2" t="s">
        <v>4891</v>
      </c>
      <c r="CP30" s="2" t="s">
        <v>4892</v>
      </c>
      <c r="CQ30" s="54" t="s">
        <v>4516</v>
      </c>
      <c r="CR30" s="145">
        <v>0.6</v>
      </c>
      <c r="CS30" s="731"/>
      <c r="CT30" s="2" t="s">
        <v>4893</v>
      </c>
      <c r="CU30" s="2" t="s">
        <v>4894</v>
      </c>
      <c r="CV30" s="2" t="s">
        <v>5167</v>
      </c>
      <c r="CW30" s="54" t="s">
        <v>4517</v>
      </c>
      <c r="CX30" s="145">
        <v>0.6</v>
      </c>
      <c r="CY30" s="731"/>
      <c r="CZ30" s="2" t="s">
        <v>4881</v>
      </c>
      <c r="DA30" s="2"/>
      <c r="DB30" s="4" t="s">
        <v>5168</v>
      </c>
      <c r="DC30" s="54" t="s">
        <v>4518</v>
      </c>
      <c r="DD30" s="145">
        <v>0.6</v>
      </c>
      <c r="DE30" s="731"/>
      <c r="DF30" s="2" t="s">
        <v>5169</v>
      </c>
      <c r="DG30" s="2" t="s">
        <v>5170</v>
      </c>
      <c r="DH30" s="4"/>
      <c r="DI30" s="54" t="s">
        <v>4519</v>
      </c>
      <c r="DJ30" s="703"/>
      <c r="DK30" s="597"/>
      <c r="DL30" s="699"/>
      <c r="DM30" s="728"/>
      <c r="DN30" s="729"/>
      <c r="DO30" s="729"/>
      <c r="DP30" s="729"/>
      <c r="DQ30" s="729"/>
      <c r="DR30" s="788"/>
      <c r="DS30" s="729"/>
      <c r="DT30" s="729"/>
      <c r="DU30" s="729"/>
      <c r="DV30" s="729"/>
      <c r="DW30" s="788"/>
      <c r="DX30" s="783"/>
      <c r="DY30" s="595"/>
      <c r="DZ30" s="597"/>
      <c r="EA30" s="585"/>
      <c r="EB30" s="729"/>
      <c r="EC30" s="729"/>
      <c r="ED30" s="729"/>
      <c r="EE30" s="729"/>
      <c r="EF30" s="788"/>
      <c r="EG30" s="783"/>
      <c r="EH30" s="595"/>
      <c r="EI30" s="597"/>
      <c r="EJ30" s="585"/>
      <c r="EK30" s="729"/>
      <c r="EL30" s="729"/>
      <c r="EM30" s="729"/>
      <c r="EN30" s="729"/>
      <c r="EO30" s="788"/>
      <c r="EP30" s="783"/>
      <c r="EQ30" s="595"/>
      <c r="ER30" s="597"/>
      <c r="ES30" s="585"/>
      <c r="ET30" s="729"/>
      <c r="EU30" s="729"/>
      <c r="EV30" s="729"/>
      <c r="EW30" s="729"/>
      <c r="EX30" s="788"/>
      <c r="EY30" s="783"/>
    </row>
    <row r="31" spans="1:155" ht="20.100000000000001" customHeight="1">
      <c r="A31" s="792" t="s">
        <v>4895</v>
      </c>
      <c r="B31" s="793"/>
      <c r="C31" s="793"/>
      <c r="D31" s="793"/>
      <c r="E31" s="146" t="s">
        <v>4896</v>
      </c>
      <c r="F31" s="147">
        <f>L12</f>
        <v>0.66666666666666663</v>
      </c>
      <c r="G31" s="148"/>
      <c r="H31" s="149"/>
      <c r="I31" s="148"/>
      <c r="K31" s="150" t="s">
        <v>4896</v>
      </c>
      <c r="L31" s="151">
        <f>L12</f>
        <v>0.66666666666666663</v>
      </c>
      <c r="M31" s="152"/>
      <c r="N31" s="152"/>
      <c r="Q31" s="150" t="s">
        <v>4896</v>
      </c>
      <c r="R31" s="153">
        <f>$R12</f>
        <v>1</v>
      </c>
      <c r="T31" s="148"/>
      <c r="U31" s="148"/>
      <c r="V31" s="148"/>
      <c r="W31" s="154"/>
      <c r="X31" s="154"/>
      <c r="Y31" s="154"/>
      <c r="Z31" s="154"/>
      <c r="AA31" s="154"/>
      <c r="AD31" s="150" t="s">
        <v>4896</v>
      </c>
      <c r="AE31" s="153">
        <f>$R12</f>
        <v>1</v>
      </c>
      <c r="AF31" s="152"/>
      <c r="AG31" s="152"/>
      <c r="AH31" s="152"/>
      <c r="AJ31" s="154"/>
      <c r="AK31" s="154"/>
      <c r="AL31" s="154"/>
      <c r="AM31" s="150" t="s">
        <v>4896</v>
      </c>
      <c r="AN31" s="153">
        <f>AN12</f>
        <v>0.93333333333333324</v>
      </c>
      <c r="AO31" s="152"/>
      <c r="AP31" s="152"/>
      <c r="AQ31" s="152"/>
      <c r="AV31" s="150" t="s">
        <v>4896</v>
      </c>
      <c r="AW31" s="153">
        <f>AW12</f>
        <v>0.93333333333333324</v>
      </c>
      <c r="BE31" s="150" t="s">
        <v>4896</v>
      </c>
      <c r="BF31" s="153">
        <f>BF12</f>
        <v>0.93333333333333324</v>
      </c>
      <c r="BN31" s="150" t="s">
        <v>4896</v>
      </c>
      <c r="BO31" s="153">
        <f>BO12</f>
        <v>0.93333333333333324</v>
      </c>
      <c r="BW31" s="150" t="s">
        <v>4896</v>
      </c>
      <c r="BX31" s="153">
        <f>BX12</f>
        <v>0.93333333333333324</v>
      </c>
      <c r="CF31" s="150" t="s">
        <v>4896</v>
      </c>
      <c r="CG31" s="153">
        <f>CG12</f>
        <v>0.96666666666666667</v>
      </c>
      <c r="CL31" s="150" t="s">
        <v>4896</v>
      </c>
      <c r="CM31" s="153">
        <f>CM12</f>
        <v>0.98333333333333339</v>
      </c>
      <c r="CR31" s="150" t="s">
        <v>4896</v>
      </c>
      <c r="CS31" s="153">
        <f>CS12</f>
        <v>1</v>
      </c>
      <c r="DD31" s="150" t="s">
        <v>4896</v>
      </c>
      <c r="DE31" s="153">
        <f>DE12</f>
        <v>1</v>
      </c>
      <c r="DS31" s="153" t="str">
        <f>DS12</f>
        <v>No aplica, hallazgo dado por superado en Acta visita de vigilancia del 30/10/2020.</v>
      </c>
      <c r="DT31" s="153"/>
      <c r="DY31" s="154"/>
      <c r="DZ31" s="154"/>
      <c r="EA31" s="154"/>
      <c r="EH31" s="154"/>
      <c r="EI31" s="154"/>
      <c r="EJ31" s="154"/>
      <c r="EK31" s="155">
        <f>EK18</f>
        <v>0.25</v>
      </c>
      <c r="EQ31" s="154"/>
      <c r="ER31" s="154"/>
      <c r="ES31" s="154"/>
      <c r="ET31" s="155"/>
    </row>
    <row r="32" spans="1:155" ht="20.100000000000001" customHeight="1">
      <c r="A32" s="156"/>
      <c r="B32" s="157"/>
      <c r="C32" s="158"/>
      <c r="D32" s="158"/>
      <c r="E32" s="146" t="s">
        <v>4897</v>
      </c>
      <c r="F32" s="147">
        <f>L15</f>
        <v>0.66666666666666663</v>
      </c>
      <c r="G32" s="148"/>
      <c r="H32" s="149"/>
      <c r="I32" s="148"/>
      <c r="K32" s="150" t="s">
        <v>4897</v>
      </c>
      <c r="L32" s="151">
        <f>L15</f>
        <v>0.66666666666666663</v>
      </c>
      <c r="M32" s="152"/>
      <c r="N32" s="152"/>
      <c r="Q32" s="150" t="s">
        <v>4897</v>
      </c>
      <c r="R32" s="153">
        <f>R15</f>
        <v>1</v>
      </c>
      <c r="T32" s="148"/>
      <c r="U32" s="148"/>
      <c r="V32" s="148"/>
      <c r="W32" s="154"/>
      <c r="X32" s="154"/>
      <c r="Y32" s="154"/>
      <c r="Z32" s="154"/>
      <c r="AA32" s="154"/>
      <c r="AD32" s="150" t="s">
        <v>4897</v>
      </c>
      <c r="AE32" s="153">
        <f>AE15</f>
        <v>1</v>
      </c>
      <c r="AF32" s="152"/>
      <c r="AG32" s="152"/>
      <c r="AH32" s="152"/>
      <c r="AJ32" s="154"/>
      <c r="AK32" s="154"/>
      <c r="AL32" s="154"/>
      <c r="AM32" s="150" t="s">
        <v>4897</v>
      </c>
      <c r="AN32" s="153">
        <f>AN15</f>
        <v>1</v>
      </c>
      <c r="AO32" s="152"/>
      <c r="AP32" s="152"/>
      <c r="AQ32" s="152"/>
      <c r="AV32" s="150" t="s">
        <v>4897</v>
      </c>
      <c r="AW32" s="153">
        <f>AW15</f>
        <v>1</v>
      </c>
      <c r="BE32" s="150" t="s">
        <v>4897</v>
      </c>
      <c r="BF32" s="153">
        <f>BF15</f>
        <v>1</v>
      </c>
      <c r="BN32" s="150" t="s">
        <v>4897</v>
      </c>
      <c r="BO32" s="153">
        <f>BO15</f>
        <v>1</v>
      </c>
      <c r="BW32" s="150" t="s">
        <v>4897</v>
      </c>
      <c r="BX32" s="153">
        <f>BX15</f>
        <v>1</v>
      </c>
      <c r="CF32" s="150" t="s">
        <v>4897</v>
      </c>
      <c r="CG32" s="153">
        <f>CG15</f>
        <v>1</v>
      </c>
      <c r="CL32" s="150" t="s">
        <v>4897</v>
      </c>
      <c r="CM32" s="153">
        <f>CM15</f>
        <v>1</v>
      </c>
      <c r="CR32" s="150" t="s">
        <v>4897</v>
      </c>
      <c r="CS32" s="153">
        <f>CS15</f>
        <v>1</v>
      </c>
      <c r="DD32" s="150" t="s">
        <v>4897</v>
      </c>
      <c r="DE32" s="153">
        <f>DE15</f>
        <v>1</v>
      </c>
      <c r="DS32" s="153" t="str">
        <f>DS15</f>
        <v>No aplica, hallazgo dado por superado en Acta visita de vigilancia del 30/10/2020.</v>
      </c>
      <c r="DT32" s="153"/>
      <c r="DY32" s="154"/>
      <c r="DZ32" s="154"/>
      <c r="EA32" s="154"/>
      <c r="EH32" s="154"/>
      <c r="EI32" s="154"/>
      <c r="EJ32" s="154"/>
      <c r="EK32" s="155">
        <f t="shared" ref="EK32:EK37" si="2">EK22</f>
        <v>1</v>
      </c>
      <c r="EQ32" s="154"/>
      <c r="ER32" s="154"/>
      <c r="ES32" s="154"/>
      <c r="ET32" s="155"/>
      <c r="EU32" s="177"/>
    </row>
    <row r="33" spans="1:151" ht="20.100000000000001" customHeight="1">
      <c r="A33" s="156"/>
      <c r="B33" s="157"/>
      <c r="C33" s="158"/>
      <c r="D33" s="158"/>
      <c r="E33" s="146" t="s">
        <v>4898</v>
      </c>
      <c r="F33" s="147">
        <f>L18</f>
        <v>0</v>
      </c>
      <c r="G33" s="159"/>
      <c r="H33" s="149"/>
      <c r="I33" s="148"/>
      <c r="K33" s="150" t="s">
        <v>4898</v>
      </c>
      <c r="L33" s="151">
        <f>L18</f>
        <v>0</v>
      </c>
      <c r="M33" s="152"/>
      <c r="N33" s="152"/>
      <c r="Q33" s="150" t="s">
        <v>4898</v>
      </c>
      <c r="R33" s="153">
        <f>R18</f>
        <v>0.625</v>
      </c>
      <c r="T33" s="148"/>
      <c r="U33" s="148"/>
      <c r="V33" s="148"/>
      <c r="W33" s="154"/>
      <c r="X33" s="154"/>
      <c r="Y33" s="154"/>
      <c r="Z33" s="154"/>
      <c r="AA33" s="154"/>
      <c r="AD33" s="150" t="s">
        <v>4898</v>
      </c>
      <c r="AE33" s="153">
        <f>AE18</f>
        <v>0.625</v>
      </c>
      <c r="AF33" s="152"/>
      <c r="AG33" s="152"/>
      <c r="AH33" s="152"/>
      <c r="AJ33" s="154"/>
      <c r="AK33" s="154"/>
      <c r="AL33" s="154"/>
      <c r="AM33" s="150" t="s">
        <v>4898</v>
      </c>
      <c r="AN33" s="153">
        <f>AN18</f>
        <v>0.66664999999999996</v>
      </c>
      <c r="AO33" s="152"/>
      <c r="AP33" s="152"/>
      <c r="AQ33" s="152"/>
      <c r="AV33" s="150" t="s">
        <v>4898</v>
      </c>
      <c r="AW33" s="153">
        <f>AW18</f>
        <v>0.72</v>
      </c>
      <c r="BE33" s="150" t="s">
        <v>4898</v>
      </c>
      <c r="BF33" s="153">
        <f>BF18</f>
        <v>0.77500000000000002</v>
      </c>
      <c r="BN33" s="150" t="s">
        <v>4898</v>
      </c>
      <c r="BO33" s="153">
        <f>BO18</f>
        <v>0.83000000000000007</v>
      </c>
      <c r="BW33" s="150" t="s">
        <v>4898</v>
      </c>
      <c r="BX33" s="153">
        <f>BX18</f>
        <v>0.83000000000000007</v>
      </c>
      <c r="CF33" s="150" t="s">
        <v>4898</v>
      </c>
      <c r="CG33" s="153">
        <f>CG18</f>
        <v>0.85</v>
      </c>
      <c r="CL33" s="150" t="s">
        <v>4898</v>
      </c>
      <c r="CM33" s="153">
        <f>CM18</f>
        <v>0.90999999999999992</v>
      </c>
      <c r="CR33" s="150" t="s">
        <v>4898</v>
      </c>
      <c r="CS33" s="153">
        <f>CS18</f>
        <v>0.92500000000000004</v>
      </c>
      <c r="DD33" s="150" t="s">
        <v>4898</v>
      </c>
      <c r="DE33" s="153">
        <f>DE18</f>
        <v>0.92500000000000004</v>
      </c>
      <c r="DS33" s="153">
        <f>DS18</f>
        <v>7.0000000000000007E-2</v>
      </c>
      <c r="DT33" s="153"/>
      <c r="DY33" s="154"/>
      <c r="DZ33" s="154"/>
      <c r="EA33" s="154"/>
      <c r="EH33" s="154"/>
      <c r="EI33" s="154"/>
      <c r="EJ33" s="154"/>
      <c r="EK33" s="155">
        <f t="shared" si="2"/>
        <v>0.09</v>
      </c>
      <c r="EQ33" s="154"/>
      <c r="ER33" s="154"/>
      <c r="ES33" s="154"/>
      <c r="ET33" s="155" t="s">
        <v>5666</v>
      </c>
      <c r="EU33" s="178">
        <f>ET18</f>
        <v>0.5</v>
      </c>
    </row>
    <row r="34" spans="1:151" ht="20.100000000000001" customHeight="1">
      <c r="A34" s="156"/>
      <c r="B34" s="157"/>
      <c r="C34" s="158"/>
      <c r="D34" s="158"/>
      <c r="E34" s="146" t="s">
        <v>4899</v>
      </c>
      <c r="F34" s="147">
        <f>L20</f>
        <v>0</v>
      </c>
      <c r="G34" s="159"/>
      <c r="H34" s="149"/>
      <c r="I34" s="148"/>
      <c r="K34" s="150" t="s">
        <v>4899</v>
      </c>
      <c r="L34" s="151">
        <f>L20</f>
        <v>0</v>
      </c>
      <c r="M34" s="152"/>
      <c r="N34" s="152"/>
      <c r="Q34" s="150" t="s">
        <v>4899</v>
      </c>
      <c r="R34" s="153">
        <f>R20</f>
        <v>0.5</v>
      </c>
      <c r="T34" s="148"/>
      <c r="U34" s="148"/>
      <c r="V34" s="148"/>
      <c r="W34" s="154"/>
      <c r="X34" s="154"/>
      <c r="Y34" s="154"/>
      <c r="Z34" s="154"/>
      <c r="AA34" s="154"/>
      <c r="AD34" s="150" t="s">
        <v>4899</v>
      </c>
      <c r="AE34" s="153">
        <f>AE20</f>
        <v>0.75</v>
      </c>
      <c r="AF34" s="152"/>
      <c r="AG34" s="152"/>
      <c r="AH34" s="152"/>
      <c r="AJ34" s="154"/>
      <c r="AK34" s="154"/>
      <c r="AL34" s="154"/>
      <c r="AM34" s="150" t="s">
        <v>4899</v>
      </c>
      <c r="AN34" s="153">
        <f>AN20</f>
        <v>0.85</v>
      </c>
      <c r="AO34" s="152"/>
      <c r="AP34" s="152"/>
      <c r="AQ34" s="152"/>
      <c r="AV34" s="150" t="s">
        <v>4899</v>
      </c>
      <c r="AW34" s="153">
        <f>AW20</f>
        <v>1</v>
      </c>
      <c r="BE34" s="150" t="s">
        <v>4899</v>
      </c>
      <c r="BF34" s="153">
        <f>BF20</f>
        <v>1</v>
      </c>
      <c r="BN34" s="150" t="s">
        <v>4899</v>
      </c>
      <c r="BO34" s="153">
        <f>BO20</f>
        <v>1</v>
      </c>
      <c r="BW34" s="150" t="s">
        <v>4899</v>
      </c>
      <c r="BX34" s="153">
        <f>BX20</f>
        <v>1</v>
      </c>
      <c r="CF34" s="150" t="s">
        <v>4899</v>
      </c>
      <c r="CG34" s="153">
        <f>CG20</f>
        <v>1</v>
      </c>
      <c r="CL34" s="150" t="s">
        <v>4899</v>
      </c>
      <c r="CM34" s="153">
        <f>CM20</f>
        <v>1</v>
      </c>
      <c r="CR34" s="150" t="s">
        <v>4899</v>
      </c>
      <c r="CS34" s="153">
        <f>CS20</f>
        <v>1</v>
      </c>
      <c r="DD34" s="150" t="s">
        <v>4899</v>
      </c>
      <c r="DE34" s="153">
        <f>DE20</f>
        <v>1</v>
      </c>
      <c r="DS34" s="153" t="str">
        <f>DS20</f>
        <v>No aplica, hallazgo dado por superado en Acta visita de vigilancia del 30/10/2020.</v>
      </c>
      <c r="DT34" s="153"/>
      <c r="DY34" s="154"/>
      <c r="DZ34" s="154"/>
      <c r="EA34" s="154"/>
      <c r="EH34" s="154"/>
      <c r="EI34" s="154"/>
      <c r="EJ34" s="154"/>
      <c r="EK34" s="155">
        <f t="shared" si="2"/>
        <v>0.25</v>
      </c>
      <c r="EQ34" s="154"/>
      <c r="ER34" s="154"/>
      <c r="ES34" s="154"/>
      <c r="ET34" s="155" t="s">
        <v>5665</v>
      </c>
      <c r="EU34" s="178">
        <f>ET23</f>
        <v>0.09</v>
      </c>
    </row>
    <row r="35" spans="1:151" ht="20.100000000000001" customHeight="1">
      <c r="A35" s="156"/>
      <c r="B35" s="157"/>
      <c r="C35" s="158"/>
      <c r="D35" s="158"/>
      <c r="E35" s="146" t="s">
        <v>4900</v>
      </c>
      <c r="F35" s="147">
        <f>L22</f>
        <v>0</v>
      </c>
      <c r="G35" s="159"/>
      <c r="H35" s="148"/>
      <c r="I35" s="148"/>
      <c r="K35" s="150" t="s">
        <v>4900</v>
      </c>
      <c r="L35" s="151">
        <f>L22</f>
        <v>0</v>
      </c>
      <c r="M35" s="152"/>
      <c r="N35" s="152"/>
      <c r="Q35" s="150" t="s">
        <v>4900</v>
      </c>
      <c r="R35" s="153">
        <f>R22</f>
        <v>0</v>
      </c>
      <c r="T35" s="148"/>
      <c r="U35" s="148"/>
      <c r="V35" s="148"/>
      <c r="W35" s="154"/>
      <c r="X35" s="154"/>
      <c r="Y35" s="154"/>
      <c r="Z35" s="154"/>
      <c r="AA35" s="154"/>
      <c r="AD35" s="150" t="s">
        <v>4900</v>
      </c>
      <c r="AE35" s="153">
        <f>AE22</f>
        <v>0</v>
      </c>
      <c r="AF35" s="152"/>
      <c r="AG35" s="152"/>
      <c r="AH35" s="152"/>
      <c r="AJ35" s="154"/>
      <c r="AK35" s="154"/>
      <c r="AL35" s="154"/>
      <c r="AM35" s="150" t="s">
        <v>4900</v>
      </c>
      <c r="AN35" s="153">
        <f>AN22</f>
        <v>1</v>
      </c>
      <c r="AO35" s="152"/>
      <c r="AP35" s="152"/>
      <c r="AQ35" s="152"/>
      <c r="AV35" s="150" t="s">
        <v>4900</v>
      </c>
      <c r="AW35" s="153">
        <f>AW22</f>
        <v>1</v>
      </c>
      <c r="BE35" s="150" t="s">
        <v>4900</v>
      </c>
      <c r="BF35" s="153">
        <f>BF22</f>
        <v>0.39700000000000002</v>
      </c>
      <c r="BN35" s="150" t="s">
        <v>4900</v>
      </c>
      <c r="BO35" s="153">
        <f>BO22</f>
        <v>0.39700000000000002</v>
      </c>
      <c r="BW35" s="150" t="s">
        <v>4900</v>
      </c>
      <c r="BX35" s="153">
        <f>BX22</f>
        <v>0.39700000000000002</v>
      </c>
      <c r="CF35" s="150" t="s">
        <v>4900</v>
      </c>
      <c r="CG35" s="153">
        <f>CG22</f>
        <v>0.39700000000000002</v>
      </c>
      <c r="CL35" s="150" t="s">
        <v>4900</v>
      </c>
      <c r="CM35" s="153">
        <f>CM22</f>
        <v>0.39700000000000002</v>
      </c>
      <c r="CR35" s="150" t="s">
        <v>4900</v>
      </c>
      <c r="CS35" s="153">
        <f>CS22</f>
        <v>0.41</v>
      </c>
      <c r="DD35" s="150" t="s">
        <v>4900</v>
      </c>
      <c r="DE35" s="153">
        <f>DE22</f>
        <v>1</v>
      </c>
      <c r="DS35" s="153">
        <f>DS22</f>
        <v>1</v>
      </c>
      <c r="DT35" s="153"/>
      <c r="DY35" s="154"/>
      <c r="DZ35" s="154"/>
      <c r="EA35" s="154"/>
      <c r="EH35" s="154"/>
      <c r="EI35" s="154"/>
      <c r="EJ35" s="154"/>
      <c r="EK35" s="155">
        <f t="shared" si="2"/>
        <v>0.7</v>
      </c>
      <c r="EQ35" s="154"/>
      <c r="ER35" s="154"/>
      <c r="ES35" s="154"/>
      <c r="ET35" s="155" t="s">
        <v>5664</v>
      </c>
      <c r="EU35" s="178">
        <f>ET24</f>
        <v>0.5</v>
      </c>
    </row>
    <row r="36" spans="1:151" ht="20.100000000000001" customHeight="1">
      <c r="A36" s="156"/>
      <c r="B36" s="157"/>
      <c r="C36" s="158"/>
      <c r="D36" s="158"/>
      <c r="E36" s="146" t="s">
        <v>4901</v>
      </c>
      <c r="F36" s="147">
        <f>L23</f>
        <v>0.42499999999999999</v>
      </c>
      <c r="G36" s="160"/>
      <c r="H36" s="148"/>
      <c r="I36" s="148"/>
      <c r="K36" s="150" t="s">
        <v>4901</v>
      </c>
      <c r="L36" s="151">
        <f>L23</f>
        <v>0.42499999999999999</v>
      </c>
      <c r="M36" s="152"/>
      <c r="N36" s="152"/>
      <c r="Q36" s="150" t="s">
        <v>4901</v>
      </c>
      <c r="R36" s="153">
        <f>R23</f>
        <v>0.75</v>
      </c>
      <c r="T36" s="148"/>
      <c r="U36" s="148"/>
      <c r="V36" s="148"/>
      <c r="W36" s="154"/>
      <c r="X36" s="154"/>
      <c r="Y36" s="154"/>
      <c r="Z36" s="154"/>
      <c r="AA36" s="154"/>
      <c r="AD36" s="150" t="s">
        <v>4901</v>
      </c>
      <c r="AE36" s="153">
        <f>AE23</f>
        <v>0.75</v>
      </c>
      <c r="AF36" s="152"/>
      <c r="AG36" s="152"/>
      <c r="AH36" s="152"/>
      <c r="AJ36" s="154"/>
      <c r="AK36" s="154"/>
      <c r="AL36" s="154"/>
      <c r="AM36" s="150" t="s">
        <v>4901</v>
      </c>
      <c r="AN36" s="153">
        <f>AN23</f>
        <v>0.875</v>
      </c>
      <c r="AO36" s="152"/>
      <c r="AP36" s="152"/>
      <c r="AQ36" s="152"/>
      <c r="AV36" s="150" t="s">
        <v>4901</v>
      </c>
      <c r="AW36" s="153">
        <f>AW23</f>
        <v>1</v>
      </c>
      <c r="BE36" s="150" t="s">
        <v>4901</v>
      </c>
      <c r="BF36" s="153">
        <f>BF23</f>
        <v>1</v>
      </c>
      <c r="BN36" s="150" t="s">
        <v>4901</v>
      </c>
      <c r="BO36" s="153">
        <f>BO23</f>
        <v>0.83000000000000007</v>
      </c>
      <c r="BW36" s="150" t="s">
        <v>4901</v>
      </c>
      <c r="BX36" s="153">
        <f>BX23</f>
        <v>0.83000000000000007</v>
      </c>
      <c r="CF36" s="150" t="s">
        <v>4901</v>
      </c>
      <c r="CG36" s="153">
        <f>CG23</f>
        <v>0.83000000000000007</v>
      </c>
      <c r="CL36" s="150" t="s">
        <v>4901</v>
      </c>
      <c r="CM36" s="153">
        <f>CM23</f>
        <v>0.90999999999999992</v>
      </c>
      <c r="CR36" s="150" t="s">
        <v>4901</v>
      </c>
      <c r="CS36" s="153">
        <f>CS23</f>
        <v>0.90999999999999992</v>
      </c>
      <c r="DD36" s="150" t="s">
        <v>4901</v>
      </c>
      <c r="DE36" s="153">
        <f>DE23</f>
        <v>0.90999999999999992</v>
      </c>
      <c r="DS36" s="153">
        <f>DS23</f>
        <v>0.09</v>
      </c>
      <c r="DT36" s="153"/>
      <c r="DY36" s="154"/>
      <c r="DZ36" s="154"/>
      <c r="EA36" s="154"/>
      <c r="EH36" s="154"/>
      <c r="EI36" s="154"/>
      <c r="EJ36" s="154"/>
      <c r="EK36" s="155">
        <f t="shared" si="2"/>
        <v>0.25</v>
      </c>
      <c r="EQ36" s="154"/>
      <c r="ER36" s="154"/>
      <c r="ES36" s="154"/>
      <c r="ET36" s="155" t="s">
        <v>5663</v>
      </c>
      <c r="EU36" s="178">
        <f>ET25</f>
        <v>0.7</v>
      </c>
    </row>
    <row r="37" spans="1:151" ht="20.100000000000001" customHeight="1">
      <c r="A37" s="156"/>
      <c r="B37" s="157"/>
      <c r="C37" s="158"/>
      <c r="D37" s="158"/>
      <c r="E37" s="146" t="s">
        <v>5171</v>
      </c>
      <c r="F37" s="147">
        <f>L27</f>
        <v>0</v>
      </c>
      <c r="G37" s="148"/>
      <c r="H37" s="148"/>
      <c r="I37" s="148"/>
      <c r="K37" s="150" t="s">
        <v>5171</v>
      </c>
      <c r="L37" s="151">
        <f>L27</f>
        <v>0</v>
      </c>
      <c r="M37" s="152"/>
      <c r="N37" s="152"/>
      <c r="Q37" s="150" t="s">
        <v>5171</v>
      </c>
      <c r="R37" s="153">
        <f>R27</f>
        <v>0.4</v>
      </c>
      <c r="T37" s="148"/>
      <c r="U37" s="148"/>
      <c r="V37" s="148"/>
      <c r="W37" s="154"/>
      <c r="X37" s="154"/>
      <c r="Y37" s="154"/>
      <c r="Z37" s="154"/>
      <c r="AA37" s="154"/>
      <c r="AD37" s="150" t="s">
        <v>5171</v>
      </c>
      <c r="AE37" s="153">
        <f>AE27</f>
        <v>0.4</v>
      </c>
      <c r="AF37" s="152"/>
      <c r="AG37" s="152"/>
      <c r="AH37" s="152"/>
      <c r="AJ37" s="154"/>
      <c r="AK37" s="154"/>
      <c r="AL37" s="154"/>
      <c r="AM37" s="150" t="s">
        <v>5171</v>
      </c>
      <c r="AN37" s="153">
        <f>AN27</f>
        <v>0.65</v>
      </c>
      <c r="AO37" s="152"/>
      <c r="AP37" s="152"/>
      <c r="AQ37" s="152"/>
      <c r="AV37" s="150" t="s">
        <v>5171</v>
      </c>
      <c r="AW37" s="153">
        <f>AW27</f>
        <v>1</v>
      </c>
      <c r="BE37" s="150" t="s">
        <v>5171</v>
      </c>
      <c r="BF37" s="153">
        <f>BF27</f>
        <v>1</v>
      </c>
      <c r="BN37" s="150" t="s">
        <v>5171</v>
      </c>
      <c r="BO37" s="153">
        <f>BO27</f>
        <v>0.97</v>
      </c>
      <c r="BW37" s="150" t="s">
        <v>5171</v>
      </c>
      <c r="BX37" s="153">
        <f>BX27</f>
        <v>0.97</v>
      </c>
      <c r="CF37" s="150" t="s">
        <v>5171</v>
      </c>
      <c r="CG37" s="153">
        <f>CG27</f>
        <v>0.97</v>
      </c>
      <c r="CL37" s="150" t="s">
        <v>5171</v>
      </c>
      <c r="CM37" s="153">
        <f>CM27</f>
        <v>0.97</v>
      </c>
      <c r="CR37" s="150" t="s">
        <v>5171</v>
      </c>
      <c r="CS37" s="153">
        <f>CS27</f>
        <v>0.97</v>
      </c>
      <c r="DD37" s="150" t="s">
        <v>5171</v>
      </c>
      <c r="DE37" s="153">
        <f>DE27</f>
        <v>0.97</v>
      </c>
      <c r="DS37" s="153">
        <f>DS27</f>
        <v>0</v>
      </c>
      <c r="DT37" s="153"/>
      <c r="DY37" s="154"/>
      <c r="DZ37" s="154"/>
      <c r="EA37" s="154"/>
      <c r="EH37" s="154"/>
      <c r="EI37" s="154"/>
      <c r="EJ37" s="154"/>
      <c r="EK37" s="155">
        <f t="shared" si="2"/>
        <v>0</v>
      </c>
      <c r="EQ37" s="154"/>
      <c r="ER37" s="154"/>
      <c r="ES37" s="154"/>
      <c r="ET37" s="41" t="s">
        <v>5662</v>
      </c>
      <c r="EU37" s="178">
        <f>ET26</f>
        <v>0.25</v>
      </c>
    </row>
    <row r="38" spans="1:151" ht="20.100000000000001" customHeight="1">
      <c r="A38" s="156"/>
      <c r="B38" s="157"/>
      <c r="C38" s="158"/>
      <c r="D38" s="158"/>
      <c r="E38" s="146" t="s">
        <v>4902</v>
      </c>
      <c r="F38" s="147">
        <f>L28</f>
        <v>0</v>
      </c>
      <c r="G38" s="148"/>
      <c r="H38" s="148"/>
      <c r="I38" s="148"/>
      <c r="K38" s="150"/>
      <c r="L38" s="151">
        <f>L28</f>
        <v>0</v>
      </c>
      <c r="M38" s="152"/>
      <c r="N38" s="152"/>
      <c r="Q38" s="150" t="s">
        <v>4902</v>
      </c>
      <c r="R38" s="153">
        <f>R28</f>
        <v>0.13333333333333333</v>
      </c>
      <c r="T38" s="148"/>
      <c r="U38" s="148"/>
      <c r="V38" s="148"/>
      <c r="W38" s="154"/>
      <c r="X38" s="154"/>
      <c r="Y38" s="154"/>
      <c r="Z38" s="154"/>
      <c r="AA38" s="154"/>
      <c r="AD38" s="150" t="s">
        <v>4902</v>
      </c>
      <c r="AE38" s="153">
        <f>AE28</f>
        <v>0.13333333333333333</v>
      </c>
      <c r="AF38" s="152"/>
      <c r="AG38" s="152"/>
      <c r="AH38" s="152"/>
      <c r="AJ38" s="154"/>
      <c r="AK38" s="154"/>
      <c r="AL38" s="154"/>
      <c r="AM38" s="150" t="s">
        <v>4902</v>
      </c>
      <c r="AN38" s="153">
        <f>AN28</f>
        <v>0.13333333333333333</v>
      </c>
      <c r="AO38" s="152"/>
      <c r="AP38" s="152"/>
      <c r="AQ38" s="152"/>
      <c r="AV38" s="150" t="s">
        <v>4902</v>
      </c>
      <c r="AW38" s="153">
        <f>AW28</f>
        <v>0.56666666666666665</v>
      </c>
      <c r="BE38" s="150" t="s">
        <v>4902</v>
      </c>
      <c r="BF38" s="153">
        <f>BF28</f>
        <v>0.56666666666666665</v>
      </c>
      <c r="BN38" s="150" t="s">
        <v>4902</v>
      </c>
      <c r="BO38" s="153">
        <f>BO28</f>
        <v>0.66666666666666663</v>
      </c>
      <c r="BW38" s="150" t="s">
        <v>4902</v>
      </c>
      <c r="BX38" s="153">
        <f>BX28</f>
        <v>0.77333333333333332</v>
      </c>
      <c r="CF38" s="150" t="s">
        <v>4902</v>
      </c>
      <c r="CG38" s="153">
        <f>CG28</f>
        <v>0.77333333333333332</v>
      </c>
      <c r="CL38" s="150" t="s">
        <v>4902</v>
      </c>
      <c r="CM38" s="153">
        <f>CM28</f>
        <v>0.83333333333333337</v>
      </c>
      <c r="CR38" s="150" t="s">
        <v>4902</v>
      </c>
      <c r="CS38" s="153">
        <f>CS28</f>
        <v>0.8666666666666667</v>
      </c>
      <c r="DD38" s="150" t="s">
        <v>4902</v>
      </c>
      <c r="DE38" s="153">
        <f>DE28</f>
        <v>0.8666666666666667</v>
      </c>
      <c r="DS38" s="153" t="str">
        <f>DS28</f>
        <v>No aplica, hallazgo dado por superado en Acta visita de vigilancia del 30/10/2020.</v>
      </c>
      <c r="DT38" s="153"/>
      <c r="DY38" s="154"/>
      <c r="DZ38" s="154"/>
      <c r="EA38" s="154"/>
      <c r="EH38" s="154"/>
      <c r="EI38" s="154"/>
      <c r="EJ38" s="154"/>
      <c r="EQ38" s="154"/>
      <c r="ER38" s="154"/>
      <c r="ES38" s="154"/>
      <c r="ET38" s="41" t="s">
        <v>5661</v>
      </c>
      <c r="EU38" s="178">
        <f>ET27</f>
        <v>0.14499999999999999</v>
      </c>
    </row>
    <row r="39" spans="1:151" ht="84" customHeight="1">
      <c r="A39" s="789" t="s">
        <v>4903</v>
      </c>
      <c r="B39" s="790"/>
      <c r="C39" s="790"/>
      <c r="D39" s="790"/>
      <c r="E39" s="161">
        <f>AVERAGE(F31:F38)</f>
        <v>0.21979166666666666</v>
      </c>
      <c r="F39" s="162" t="s">
        <v>4904</v>
      </c>
      <c r="G39" s="163"/>
      <c r="H39" s="163"/>
      <c r="K39" s="164" t="s">
        <v>5172</v>
      </c>
      <c r="L39" s="165">
        <f>AVERAGE(L31:L38)</f>
        <v>0.21979166666666666</v>
      </c>
      <c r="M39" s="166"/>
      <c r="N39" s="166"/>
      <c r="Q39" s="167" t="s">
        <v>4905</v>
      </c>
      <c r="R39" s="165">
        <f>AVERAGE(R31:R38)</f>
        <v>0.55104166666666676</v>
      </c>
      <c r="T39" s="163"/>
      <c r="U39" s="163"/>
      <c r="V39" s="163"/>
      <c r="W39" s="168"/>
      <c r="X39" s="168"/>
      <c r="Y39" s="168"/>
      <c r="Z39" s="168"/>
      <c r="AA39" s="168"/>
      <c r="AB39" s="169"/>
      <c r="AC39" s="169"/>
      <c r="AD39" s="164" t="s">
        <v>4906</v>
      </c>
      <c r="AE39" s="165">
        <f>AVERAGE(AE31:AE38)</f>
        <v>0.58229166666666676</v>
      </c>
      <c r="AF39" s="166"/>
      <c r="AG39" s="166"/>
      <c r="AH39" s="166"/>
      <c r="AJ39" s="168"/>
      <c r="AK39" s="168"/>
      <c r="AL39" s="168"/>
      <c r="AM39" s="164" t="s">
        <v>4907</v>
      </c>
      <c r="AN39" s="165">
        <f>AVERAGE(AN31:AN38)</f>
        <v>0.76353958333333349</v>
      </c>
      <c r="AO39" s="166"/>
      <c r="AP39" s="166"/>
      <c r="AQ39" s="166"/>
      <c r="AV39" s="164" t="s">
        <v>4908</v>
      </c>
      <c r="AW39" s="165">
        <f>AVERAGE(AW31:AW38)</f>
        <v>0.90249999999999997</v>
      </c>
      <c r="BE39" s="164" t="s">
        <v>4909</v>
      </c>
      <c r="BF39" s="165">
        <f>AVERAGE(BF31:BF38)</f>
        <v>0.83399999999999996</v>
      </c>
      <c r="BN39" s="164" t="s">
        <v>5173</v>
      </c>
      <c r="BO39" s="165">
        <f>AVERAGE(BO31:BO38)</f>
        <v>0.82837499999999997</v>
      </c>
      <c r="BW39" s="164" t="s">
        <v>4910</v>
      </c>
      <c r="BX39" s="165">
        <f>AVERAGE(BX31:BX38)</f>
        <v>0.84170833333333328</v>
      </c>
      <c r="CF39" s="164" t="s">
        <v>4911</v>
      </c>
      <c r="CG39" s="165">
        <f>AVERAGE(CG31:CG38)</f>
        <v>0.84837499999999999</v>
      </c>
      <c r="CL39" s="164" t="s">
        <v>4912</v>
      </c>
      <c r="CM39" s="165">
        <f>AVERAGE(CM31:CM38)</f>
        <v>0.87545833333333334</v>
      </c>
      <c r="CR39" s="164" t="s">
        <v>4913</v>
      </c>
      <c r="CS39" s="165">
        <f>AVERAGE(CS31:CS38)</f>
        <v>0.88520833333333337</v>
      </c>
      <c r="DD39" s="164" t="s">
        <v>4913</v>
      </c>
      <c r="DE39" s="165">
        <f>AVERAGE(DE31:DE38)</f>
        <v>0.95895833333333336</v>
      </c>
      <c r="DS39" s="165">
        <f>AVERAGE(DS31:DS38)</f>
        <v>0.29000000000000004</v>
      </c>
      <c r="DT39" s="170"/>
      <c r="DY39" s="168"/>
      <c r="DZ39" s="168"/>
      <c r="EA39" s="168"/>
      <c r="EH39" s="168"/>
      <c r="EI39" s="168"/>
      <c r="EJ39" s="168"/>
      <c r="EK39" s="155">
        <f>AVERAGE(EK31:EK38)</f>
        <v>0.36285714285714288</v>
      </c>
      <c r="EQ39" s="168"/>
      <c r="ER39" s="168"/>
      <c r="ES39" s="168"/>
      <c r="ET39" s="179" t="s">
        <v>5667</v>
      </c>
      <c r="EU39" s="178">
        <f>AVERAGE(EU33:EU38)</f>
        <v>0.36416666666666669</v>
      </c>
    </row>
    <row r="53" spans="123:124">
      <c r="DS53" s="171">
        <v>7.0000000000000007E-2</v>
      </c>
      <c r="DT53" s="171" t="e">
        <f>+#REF!+DS53</f>
        <v>#REF!</v>
      </c>
    </row>
    <row r="54" spans="123:124">
      <c r="DS54" s="172"/>
      <c r="DT54" s="172"/>
    </row>
  </sheetData>
  <autoFilter ref="A11:EY39" xr:uid="{00000000-0009-0000-0000-000002000000}"/>
  <mergeCells count="642">
    <mergeCell ref="EY20:EY21"/>
    <mergeCell ref="EU23:EU26"/>
    <mergeCell ref="ET28:EX30"/>
    <mergeCell ref="EY28:EY30"/>
    <mergeCell ref="ET12:EX14"/>
    <mergeCell ref="EY12:EY14"/>
    <mergeCell ref="ET15:EX17"/>
    <mergeCell ref="EY15:EY17"/>
    <mergeCell ref="ET18:ET19"/>
    <mergeCell ref="EU18:EU19"/>
    <mergeCell ref="EV18:EV19"/>
    <mergeCell ref="EW18:EW19"/>
    <mergeCell ref="EX18:EX19"/>
    <mergeCell ref="EY18:EY19"/>
    <mergeCell ref="ET20:EX21"/>
    <mergeCell ref="ET22:EX22"/>
    <mergeCell ref="A39:D39"/>
    <mergeCell ref="ET8:EY8"/>
    <mergeCell ref="ET9:EW9"/>
    <mergeCell ref="EX9:EY9"/>
    <mergeCell ref="ET10:ET11"/>
    <mergeCell ref="EU10:EU11"/>
    <mergeCell ref="EV10:EV11"/>
    <mergeCell ref="EW10:EW11"/>
    <mergeCell ref="EX10:EX11"/>
    <mergeCell ref="EY10:EY11"/>
    <mergeCell ref="EH28:EH30"/>
    <mergeCell ref="EI28:EI30"/>
    <mergeCell ref="EJ28:EJ30"/>
    <mergeCell ref="EK28:EO30"/>
    <mergeCell ref="EP28:EP30"/>
    <mergeCell ref="A31:D31"/>
    <mergeCell ref="DX28:DX30"/>
    <mergeCell ref="DY28:DY30"/>
    <mergeCell ref="DZ28:DZ30"/>
    <mergeCell ref="EA28:EA30"/>
    <mergeCell ref="EB28:EF30"/>
    <mergeCell ref="EG28:EG30"/>
    <mergeCell ref="DE28:DE30"/>
    <mergeCell ref="DJ28:DJ30"/>
    <mergeCell ref="DK28:DK30"/>
    <mergeCell ref="DL28:DL30"/>
    <mergeCell ref="DM28:DR30"/>
    <mergeCell ref="DS28:DW30"/>
    <mergeCell ref="CD28:CD30"/>
    <mergeCell ref="CE28:CE30"/>
    <mergeCell ref="CG28:CG30"/>
    <mergeCell ref="CM28:CM30"/>
    <mergeCell ref="CS28:CS30"/>
    <mergeCell ref="CY28:CY30"/>
    <mergeCell ref="BT28:BT30"/>
    <mergeCell ref="BU28:BU30"/>
    <mergeCell ref="BV28:BV30"/>
    <mergeCell ref="BX28:BX30"/>
    <mergeCell ref="CC28:CC30"/>
    <mergeCell ref="BC28:BC30"/>
    <mergeCell ref="BD28:BD30"/>
    <mergeCell ref="BF28:BF30"/>
    <mergeCell ref="BK28:BK30"/>
    <mergeCell ref="BL28:BL30"/>
    <mergeCell ref="BM28:BM30"/>
    <mergeCell ref="AW28:AW30"/>
    <mergeCell ref="BB28:BB30"/>
    <mergeCell ref="AB28:AB30"/>
    <mergeCell ref="AC28:AC30"/>
    <mergeCell ref="AE28:AE30"/>
    <mergeCell ref="AJ28:AJ30"/>
    <mergeCell ref="AK28:AK30"/>
    <mergeCell ref="AL28:AL30"/>
    <mergeCell ref="BO28:BO30"/>
    <mergeCell ref="R28:R30"/>
    <mergeCell ref="W28:W30"/>
    <mergeCell ref="X28:X30"/>
    <mergeCell ref="Y28:Y30"/>
    <mergeCell ref="Z28:Z30"/>
    <mergeCell ref="AA28:AA30"/>
    <mergeCell ref="DF24:DF26"/>
    <mergeCell ref="DG24:DG26"/>
    <mergeCell ref="DH24:DH26"/>
    <mergeCell ref="AE23:AE24"/>
    <mergeCell ref="AJ23:AJ24"/>
    <mergeCell ref="AK23:AK24"/>
    <mergeCell ref="AL23:AL24"/>
    <mergeCell ref="AN23:AN24"/>
    <mergeCell ref="W23:W24"/>
    <mergeCell ref="X23:X24"/>
    <mergeCell ref="Y23:Y24"/>
    <mergeCell ref="Z23:Z24"/>
    <mergeCell ref="AA23:AA24"/>
    <mergeCell ref="AB23:AB24"/>
    <mergeCell ref="AN28:AN30"/>
    <mergeCell ref="AS28:AS30"/>
    <mergeCell ref="AT28:AT30"/>
    <mergeCell ref="AU28:AU30"/>
    <mergeCell ref="DI24:DI26"/>
    <mergeCell ref="DT24:DT26"/>
    <mergeCell ref="A28:A30"/>
    <mergeCell ref="B28:B30"/>
    <mergeCell ref="C28:C30"/>
    <mergeCell ref="D28:D30"/>
    <mergeCell ref="L28:L30"/>
    <mergeCell ref="EC23:EC26"/>
    <mergeCell ref="EH23:EH26"/>
    <mergeCell ref="CC23:CC24"/>
    <mergeCell ref="CD23:CD24"/>
    <mergeCell ref="BD23:BD24"/>
    <mergeCell ref="BF23:BF24"/>
    <mergeCell ref="BK23:BK24"/>
    <mergeCell ref="BL23:BL24"/>
    <mergeCell ref="BM23:BM24"/>
    <mergeCell ref="BO23:BO24"/>
    <mergeCell ref="AS23:AS24"/>
    <mergeCell ref="AT23:AT24"/>
    <mergeCell ref="AU23:AU24"/>
    <mergeCell ref="AW23:AW24"/>
    <mergeCell ref="BB23:BB24"/>
    <mergeCell ref="BC23:BC24"/>
    <mergeCell ref="AC23:AC24"/>
    <mergeCell ref="EI23:EI26"/>
    <mergeCell ref="EJ23:EJ26"/>
    <mergeCell ref="EL23:EL26"/>
    <mergeCell ref="E24:E26"/>
    <mergeCell ref="F24:F26"/>
    <mergeCell ref="J24:J26"/>
    <mergeCell ref="DC24:DC26"/>
    <mergeCell ref="DD24:DD26"/>
    <mergeCell ref="DJ23:DJ26"/>
    <mergeCell ref="DK23:DK26"/>
    <mergeCell ref="DL23:DL26"/>
    <mergeCell ref="DY23:DY26"/>
    <mergeCell ref="DZ23:DZ26"/>
    <mergeCell ref="EA23:EA26"/>
    <mergeCell ref="CE23:CE24"/>
    <mergeCell ref="CG23:CG24"/>
    <mergeCell ref="CM23:CM24"/>
    <mergeCell ref="CS23:CS24"/>
    <mergeCell ref="CY23:CY24"/>
    <mergeCell ref="DE23:DE26"/>
    <mergeCell ref="BT23:BT24"/>
    <mergeCell ref="BU23:BU24"/>
    <mergeCell ref="BV23:BV24"/>
    <mergeCell ref="BX23:BX24"/>
    <mergeCell ref="EG20:EG21"/>
    <mergeCell ref="EH20:EJ21"/>
    <mergeCell ref="EK20:EN21"/>
    <mergeCell ref="EO20:EO21"/>
    <mergeCell ref="EP20:EP21"/>
    <mergeCell ref="A23:A26"/>
    <mergeCell ref="B23:B26"/>
    <mergeCell ref="C23:C26"/>
    <mergeCell ref="D23:D26"/>
    <mergeCell ref="R23:R24"/>
    <mergeCell ref="DL20:DL21"/>
    <mergeCell ref="DM20:DR21"/>
    <mergeCell ref="DS20:DW21"/>
    <mergeCell ref="DX20:DX21"/>
    <mergeCell ref="DY20:EA21"/>
    <mergeCell ref="EB20:EF21"/>
    <mergeCell ref="CM20:CM21"/>
    <mergeCell ref="CS20:CS21"/>
    <mergeCell ref="CY20:CY21"/>
    <mergeCell ref="DE20:DE21"/>
    <mergeCell ref="DJ20:DJ21"/>
    <mergeCell ref="DK20:DK21"/>
    <mergeCell ref="BV20:BV21"/>
    <mergeCell ref="BX20:BX21"/>
    <mergeCell ref="CC20:CC21"/>
    <mergeCell ref="CD20:CD21"/>
    <mergeCell ref="CE20:CE21"/>
    <mergeCell ref="CG20:CG21"/>
    <mergeCell ref="BK20:BK21"/>
    <mergeCell ref="BL20:BL21"/>
    <mergeCell ref="BM20:BM21"/>
    <mergeCell ref="BO20:BO21"/>
    <mergeCell ref="BT20:BT21"/>
    <mergeCell ref="BU20:BU21"/>
    <mergeCell ref="AU20:AU21"/>
    <mergeCell ref="AW20:AW21"/>
    <mergeCell ref="BB20:BB21"/>
    <mergeCell ref="BC20:BC21"/>
    <mergeCell ref="BD20:BD21"/>
    <mergeCell ref="BF20:BF21"/>
    <mergeCell ref="AJ20:AJ21"/>
    <mergeCell ref="AK20:AK21"/>
    <mergeCell ref="AL20:AL21"/>
    <mergeCell ref="AN20:AN21"/>
    <mergeCell ref="AS20:AS21"/>
    <mergeCell ref="AT20:AT21"/>
    <mergeCell ref="Y20:Y21"/>
    <mergeCell ref="Z20:Z21"/>
    <mergeCell ref="AA20:AA21"/>
    <mergeCell ref="AB20:AB21"/>
    <mergeCell ref="AC20:AC21"/>
    <mergeCell ref="AE20:AE21"/>
    <mergeCell ref="EN18:EN19"/>
    <mergeCell ref="EO18:EO19"/>
    <mergeCell ref="EP18:EP19"/>
    <mergeCell ref="EJ18:EJ19"/>
    <mergeCell ref="EK18:EK19"/>
    <mergeCell ref="EL18:EL19"/>
    <mergeCell ref="EM18:EM19"/>
    <mergeCell ref="DS18:DS19"/>
    <mergeCell ref="DT18:DT19"/>
    <mergeCell ref="DU18:DU19"/>
    <mergeCell ref="DJ18:DJ19"/>
    <mergeCell ref="DK18:DK19"/>
    <mergeCell ref="DL18:DL19"/>
    <mergeCell ref="DM18:DM19"/>
    <mergeCell ref="DN18:DN19"/>
    <mergeCell ref="DO18:DO19"/>
    <mergeCell ref="CE18:CE19"/>
    <mergeCell ref="CG18:CG19"/>
    <mergeCell ref="A20:A21"/>
    <mergeCell ref="B20:B21"/>
    <mergeCell ref="C20:C21"/>
    <mergeCell ref="D20:D21"/>
    <mergeCell ref="R20:R21"/>
    <mergeCell ref="W20:W21"/>
    <mergeCell ref="X20:X21"/>
    <mergeCell ref="EH18:EH19"/>
    <mergeCell ref="EI18:EI19"/>
    <mergeCell ref="EB18:EB19"/>
    <mergeCell ref="EC18:EC19"/>
    <mergeCell ref="ED18:ED19"/>
    <mergeCell ref="EE18:EE19"/>
    <mergeCell ref="EF18:EF19"/>
    <mergeCell ref="EG18:EG19"/>
    <mergeCell ref="DV18:DV19"/>
    <mergeCell ref="DW18:DW19"/>
    <mergeCell ref="DX18:DX19"/>
    <mergeCell ref="DY18:DY19"/>
    <mergeCell ref="DZ18:DZ19"/>
    <mergeCell ref="EA18:EA19"/>
    <mergeCell ref="DP18:DP19"/>
    <mergeCell ref="DQ18:DQ19"/>
    <mergeCell ref="DR18:DR19"/>
    <mergeCell ref="CM18:CM19"/>
    <mergeCell ref="CS18:CS19"/>
    <mergeCell ref="CY18:CY19"/>
    <mergeCell ref="DE18:DE19"/>
    <mergeCell ref="BT18:BT19"/>
    <mergeCell ref="BU18:BU19"/>
    <mergeCell ref="BV18:BV19"/>
    <mergeCell ref="BX18:BX19"/>
    <mergeCell ref="CC18:CC19"/>
    <mergeCell ref="CD18:CD19"/>
    <mergeCell ref="BD18:BD19"/>
    <mergeCell ref="BF18:BF19"/>
    <mergeCell ref="BK18:BK19"/>
    <mergeCell ref="BL18:BL19"/>
    <mergeCell ref="BM18:BM19"/>
    <mergeCell ref="BO18:BO19"/>
    <mergeCell ref="AS18:AS19"/>
    <mergeCell ref="AT18:AT19"/>
    <mergeCell ref="AU18:AU19"/>
    <mergeCell ref="AW18:AW19"/>
    <mergeCell ref="BB18:BB19"/>
    <mergeCell ref="BC18:BC19"/>
    <mergeCell ref="AC18:AC19"/>
    <mergeCell ref="AE18:AE19"/>
    <mergeCell ref="AJ18:AJ19"/>
    <mergeCell ref="AK18:AK19"/>
    <mergeCell ref="AL18:AL19"/>
    <mergeCell ref="AN18:AN19"/>
    <mergeCell ref="W18:W19"/>
    <mergeCell ref="X18:X19"/>
    <mergeCell ref="Y18:Y19"/>
    <mergeCell ref="Z18:Z19"/>
    <mergeCell ref="AA18:AA19"/>
    <mergeCell ref="AB18:AB19"/>
    <mergeCell ref="EI15:EI17"/>
    <mergeCell ref="EJ15:EJ17"/>
    <mergeCell ref="EK15:EO17"/>
    <mergeCell ref="EP15:EP17"/>
    <mergeCell ref="A18:A19"/>
    <mergeCell ref="B18:B19"/>
    <mergeCell ref="C18:C19"/>
    <mergeCell ref="D18:D19"/>
    <mergeCell ref="L18:L19"/>
    <mergeCell ref="R18:R19"/>
    <mergeCell ref="DY15:DY17"/>
    <mergeCell ref="DZ15:DZ17"/>
    <mergeCell ref="EA15:EA17"/>
    <mergeCell ref="EB15:EF17"/>
    <mergeCell ref="EG15:EG17"/>
    <mergeCell ref="EH15:EH17"/>
    <mergeCell ref="DJ15:DJ17"/>
    <mergeCell ref="DK15:DK17"/>
    <mergeCell ref="DL15:DL17"/>
    <mergeCell ref="DM15:DR17"/>
    <mergeCell ref="DS15:DW17"/>
    <mergeCell ref="DX15:DX17"/>
    <mergeCell ref="CE15:CE17"/>
    <mergeCell ref="CG15:CG17"/>
    <mergeCell ref="CM15:CM17"/>
    <mergeCell ref="CS15:CS17"/>
    <mergeCell ref="CY15:CY17"/>
    <mergeCell ref="DE15:DE17"/>
    <mergeCell ref="BT15:BT17"/>
    <mergeCell ref="BU15:BU17"/>
    <mergeCell ref="BV15:BV17"/>
    <mergeCell ref="BX15:BX17"/>
    <mergeCell ref="CC15:CC17"/>
    <mergeCell ref="CD15:CD17"/>
    <mergeCell ref="BD15:BD17"/>
    <mergeCell ref="BF15:BF17"/>
    <mergeCell ref="BK15:BK17"/>
    <mergeCell ref="BL15:BL17"/>
    <mergeCell ref="BM15:BM17"/>
    <mergeCell ref="BO15:BO17"/>
    <mergeCell ref="AS15:AS17"/>
    <mergeCell ref="AT15:AT17"/>
    <mergeCell ref="AU15:AU17"/>
    <mergeCell ref="AW15:AW17"/>
    <mergeCell ref="BB15:BB17"/>
    <mergeCell ref="BC15:BC17"/>
    <mergeCell ref="AC15:AC17"/>
    <mergeCell ref="AE15:AE17"/>
    <mergeCell ref="AJ15:AJ17"/>
    <mergeCell ref="AK15:AK17"/>
    <mergeCell ref="AL15:AL17"/>
    <mergeCell ref="AN15:AN17"/>
    <mergeCell ref="W15:W17"/>
    <mergeCell ref="X15:X17"/>
    <mergeCell ref="Y15:Y17"/>
    <mergeCell ref="Z15:Z17"/>
    <mergeCell ref="AA15:AA17"/>
    <mergeCell ref="AB15:AB17"/>
    <mergeCell ref="EI12:EI14"/>
    <mergeCell ref="EJ12:EJ14"/>
    <mergeCell ref="EK12:EO14"/>
    <mergeCell ref="EP12:EP14"/>
    <mergeCell ref="A15:A17"/>
    <mergeCell ref="B15:B17"/>
    <mergeCell ref="C15:C17"/>
    <mergeCell ref="D15:D17"/>
    <mergeCell ref="L15:L17"/>
    <mergeCell ref="R15:R17"/>
    <mergeCell ref="DY12:DY14"/>
    <mergeCell ref="DZ12:DZ14"/>
    <mergeCell ref="EA12:EA14"/>
    <mergeCell ref="EB12:EF14"/>
    <mergeCell ref="EG12:EG14"/>
    <mergeCell ref="EH12:EH14"/>
    <mergeCell ref="DJ12:DJ14"/>
    <mergeCell ref="DK12:DK14"/>
    <mergeCell ref="DL12:DL14"/>
    <mergeCell ref="DM12:DR14"/>
    <mergeCell ref="DS12:DW14"/>
    <mergeCell ref="DX12:DX14"/>
    <mergeCell ref="CE12:CE14"/>
    <mergeCell ref="CG12:CG14"/>
    <mergeCell ref="CM12:CM14"/>
    <mergeCell ref="CS12:CS14"/>
    <mergeCell ref="CY12:CY14"/>
    <mergeCell ref="DE12:DE14"/>
    <mergeCell ref="BT12:BT14"/>
    <mergeCell ref="BU12:BU14"/>
    <mergeCell ref="BV12:BV14"/>
    <mergeCell ref="BX12:BX14"/>
    <mergeCell ref="CC12:CC14"/>
    <mergeCell ref="CD12:CD14"/>
    <mergeCell ref="BD12:BD14"/>
    <mergeCell ref="BF12:BF14"/>
    <mergeCell ref="BK12:BK14"/>
    <mergeCell ref="BL12:BL14"/>
    <mergeCell ref="BM12:BM14"/>
    <mergeCell ref="BO12:BO14"/>
    <mergeCell ref="AS12:AS14"/>
    <mergeCell ref="AT12:AT14"/>
    <mergeCell ref="AU12:AU14"/>
    <mergeCell ref="AW12:AW14"/>
    <mergeCell ref="BB12:BB14"/>
    <mergeCell ref="BC12:BC14"/>
    <mergeCell ref="AC12:AC14"/>
    <mergeCell ref="AE12:AE14"/>
    <mergeCell ref="AJ12:AJ14"/>
    <mergeCell ref="AK12:AK14"/>
    <mergeCell ref="AL12:AL14"/>
    <mergeCell ref="AN12:AN14"/>
    <mergeCell ref="W12:W14"/>
    <mergeCell ref="X12:X14"/>
    <mergeCell ref="Y12:Y14"/>
    <mergeCell ref="Z12:Z14"/>
    <mergeCell ref="AA12:AA14"/>
    <mergeCell ref="AB12:AB14"/>
    <mergeCell ref="A12:A14"/>
    <mergeCell ref="B12:B14"/>
    <mergeCell ref="C12:C14"/>
    <mergeCell ref="D12:D14"/>
    <mergeCell ref="L12:L14"/>
    <mergeCell ref="R12:R14"/>
    <mergeCell ref="EK10:EK11"/>
    <mergeCell ref="EL10:EL11"/>
    <mergeCell ref="EM10:EM11"/>
    <mergeCell ref="DY10:DY11"/>
    <mergeCell ref="DZ10:DZ11"/>
    <mergeCell ref="EA10:EA11"/>
    <mergeCell ref="EB10:EB11"/>
    <mergeCell ref="EC10:EC11"/>
    <mergeCell ref="ED10:ED11"/>
    <mergeCell ref="DS10:DS11"/>
    <mergeCell ref="DT10:DT11"/>
    <mergeCell ref="DU10:DU11"/>
    <mergeCell ref="DV10:DV11"/>
    <mergeCell ref="DW10:DW11"/>
    <mergeCell ref="DX10:DX11"/>
    <mergeCell ref="DL10:DL11"/>
    <mergeCell ref="DM10:DM11"/>
    <mergeCell ref="DN10:DN11"/>
    <mergeCell ref="EN10:EN11"/>
    <mergeCell ref="EO10:EO11"/>
    <mergeCell ref="EP10:EP11"/>
    <mergeCell ref="EE10:EE11"/>
    <mergeCell ref="EF10:EF11"/>
    <mergeCell ref="EG10:EG11"/>
    <mergeCell ref="EH10:EH11"/>
    <mergeCell ref="EI10:EI11"/>
    <mergeCell ref="EJ10:EJ11"/>
    <mergeCell ref="DO10:DP10"/>
    <mergeCell ref="DQ10:DQ11"/>
    <mergeCell ref="DR10:DR11"/>
    <mergeCell ref="DF10:DF11"/>
    <mergeCell ref="DG10:DG11"/>
    <mergeCell ref="DH10:DH11"/>
    <mergeCell ref="DI10:DI11"/>
    <mergeCell ref="DJ10:DJ11"/>
    <mergeCell ref="DK10:DK11"/>
    <mergeCell ref="CZ10:CZ11"/>
    <mergeCell ref="DA10:DA11"/>
    <mergeCell ref="DB10:DB11"/>
    <mergeCell ref="DC10:DC11"/>
    <mergeCell ref="DD10:DD11"/>
    <mergeCell ref="DE10:DE11"/>
    <mergeCell ref="CT10:CT11"/>
    <mergeCell ref="CU10:CU11"/>
    <mergeCell ref="CV10:CV11"/>
    <mergeCell ref="CW10:CW11"/>
    <mergeCell ref="CX10:CX11"/>
    <mergeCell ref="CY10:CY11"/>
    <mergeCell ref="CN10:CN11"/>
    <mergeCell ref="CO10:CO11"/>
    <mergeCell ref="CP10:CP11"/>
    <mergeCell ref="CQ10:CQ11"/>
    <mergeCell ref="CR10:CR11"/>
    <mergeCell ref="CS10:CS11"/>
    <mergeCell ref="CH10:CH11"/>
    <mergeCell ref="CI10:CI11"/>
    <mergeCell ref="CJ10:CJ11"/>
    <mergeCell ref="CK10:CK11"/>
    <mergeCell ref="CL10:CL11"/>
    <mergeCell ref="CM10:CM11"/>
    <mergeCell ref="CB10:CB11"/>
    <mergeCell ref="CC10:CC11"/>
    <mergeCell ref="CD10:CD11"/>
    <mergeCell ref="CE10:CE11"/>
    <mergeCell ref="CF10:CF11"/>
    <mergeCell ref="CG10:CG11"/>
    <mergeCell ref="BV10:BV11"/>
    <mergeCell ref="BW10:BW11"/>
    <mergeCell ref="BX10:BX11"/>
    <mergeCell ref="BY10:BY11"/>
    <mergeCell ref="BZ10:BZ11"/>
    <mergeCell ref="CA10:CA11"/>
    <mergeCell ref="BP10:BP11"/>
    <mergeCell ref="BQ10:BQ11"/>
    <mergeCell ref="BR10:BR11"/>
    <mergeCell ref="BS10:BS11"/>
    <mergeCell ref="BT10:BT11"/>
    <mergeCell ref="BU10:BU11"/>
    <mergeCell ref="BJ10:BJ11"/>
    <mergeCell ref="BK10:BK11"/>
    <mergeCell ref="BL10:BL11"/>
    <mergeCell ref="BM10:BM11"/>
    <mergeCell ref="BN10:BN11"/>
    <mergeCell ref="BO10:BO11"/>
    <mergeCell ref="BD10:BD11"/>
    <mergeCell ref="BE10:BE11"/>
    <mergeCell ref="BF10:BF11"/>
    <mergeCell ref="BG10:BG11"/>
    <mergeCell ref="BH10:BH11"/>
    <mergeCell ref="BI10:BI11"/>
    <mergeCell ref="AX10:AX11"/>
    <mergeCell ref="AY10:AY11"/>
    <mergeCell ref="AZ10:AZ11"/>
    <mergeCell ref="BA10:BA11"/>
    <mergeCell ref="BB10:BB11"/>
    <mergeCell ref="BC10:BC11"/>
    <mergeCell ref="AR10:AR11"/>
    <mergeCell ref="AS10:AS11"/>
    <mergeCell ref="AT10:AT11"/>
    <mergeCell ref="AU10:AU11"/>
    <mergeCell ref="AV10:AV11"/>
    <mergeCell ref="AW10:AW11"/>
    <mergeCell ref="AL10:AL11"/>
    <mergeCell ref="AM10:AM11"/>
    <mergeCell ref="AN10:AN11"/>
    <mergeCell ref="AO10:AO11"/>
    <mergeCell ref="AP10:AP11"/>
    <mergeCell ref="AQ10:AQ11"/>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G10:H10"/>
    <mergeCell ref="I10:I11"/>
    <mergeCell ref="J10:J11"/>
    <mergeCell ref="K10:K11"/>
    <mergeCell ref="L10:L11"/>
    <mergeCell ref="M10:M11"/>
    <mergeCell ref="A10:A11"/>
    <mergeCell ref="B10:B11"/>
    <mergeCell ref="C10:C11"/>
    <mergeCell ref="D10:D11"/>
    <mergeCell ref="E10:E11"/>
    <mergeCell ref="F10:F11"/>
    <mergeCell ref="BN9:BQ9"/>
    <mergeCell ref="BR9:BS9"/>
    <mergeCell ref="DY9:EA9"/>
    <mergeCell ref="EB9:EE9"/>
    <mergeCell ref="EF9:EG9"/>
    <mergeCell ref="EH9:EJ9"/>
    <mergeCell ref="EK9:EN9"/>
    <mergeCell ref="EO9:EP9"/>
    <mergeCell ref="CX9:DA9"/>
    <mergeCell ref="DB9:DC9"/>
    <mergeCell ref="DD9:DG9"/>
    <mergeCell ref="DH9:DI9"/>
    <mergeCell ref="DS9:DV9"/>
    <mergeCell ref="DW9:DX9"/>
    <mergeCell ref="AJ9:AL9"/>
    <mergeCell ref="AM9:AP9"/>
    <mergeCell ref="AQ9:AR9"/>
    <mergeCell ref="AS9:AU9"/>
    <mergeCell ref="AV9:AY9"/>
    <mergeCell ref="AZ9:BA9"/>
    <mergeCell ref="DS8:DX8"/>
    <mergeCell ref="DY8:EA8"/>
    <mergeCell ref="EB8:EG8"/>
    <mergeCell ref="AM8:AR8"/>
    <mergeCell ref="AS8:AU8"/>
    <mergeCell ref="AV8:BA8"/>
    <mergeCell ref="BB8:BD8"/>
    <mergeCell ref="BE8:BJ8"/>
    <mergeCell ref="BT9:BV9"/>
    <mergeCell ref="BW9:BZ9"/>
    <mergeCell ref="CA9:CB9"/>
    <mergeCell ref="CC9:CE9"/>
    <mergeCell ref="CF9:CI9"/>
    <mergeCell ref="CJ9:CK9"/>
    <mergeCell ref="BB9:BD9"/>
    <mergeCell ref="BE9:BH9"/>
    <mergeCell ref="BI9:BJ9"/>
    <mergeCell ref="BK9:BM9"/>
    <mergeCell ref="EH8:EJ8"/>
    <mergeCell ref="EK8:EP8"/>
    <mergeCell ref="L9:N9"/>
    <mergeCell ref="O9:P9"/>
    <mergeCell ref="Q9:T9"/>
    <mergeCell ref="U9:V9"/>
    <mergeCell ref="W9:Y9"/>
    <mergeCell ref="CL8:CQ8"/>
    <mergeCell ref="CR8:CW8"/>
    <mergeCell ref="CX8:DC8"/>
    <mergeCell ref="DD8:DI8"/>
    <mergeCell ref="DJ8:DL9"/>
    <mergeCell ref="DM8:DR9"/>
    <mergeCell ref="CL9:CO9"/>
    <mergeCell ref="CP9:CQ9"/>
    <mergeCell ref="CR9:CU9"/>
    <mergeCell ref="CV9:CW9"/>
    <mergeCell ref="BK8:BM8"/>
    <mergeCell ref="BN8:BS8"/>
    <mergeCell ref="BT8:BV8"/>
    <mergeCell ref="BW8:CB8"/>
    <mergeCell ref="CC8:CE8"/>
    <mergeCell ref="CF8:CK8"/>
    <mergeCell ref="AJ8:AL8"/>
    <mergeCell ref="A8:K9"/>
    <mergeCell ref="L8:P8"/>
    <mergeCell ref="Q8:V8"/>
    <mergeCell ref="W8:Y8"/>
    <mergeCell ref="Z8:AC8"/>
    <mergeCell ref="AD8:AI8"/>
    <mergeCell ref="Z9:AC9"/>
    <mergeCell ref="AD9:AG9"/>
    <mergeCell ref="AH9:AI9"/>
    <mergeCell ref="A5:B5"/>
    <mergeCell ref="C5:I5"/>
    <mergeCell ref="J5:K5"/>
    <mergeCell ref="L5:AC5"/>
    <mergeCell ref="A6:B6"/>
    <mergeCell ref="A7:B7"/>
    <mergeCell ref="C7:AC7"/>
    <mergeCell ref="A3:B3"/>
    <mergeCell ref="C3:I3"/>
    <mergeCell ref="K3:AC3"/>
    <mergeCell ref="A4:B4"/>
    <mergeCell ref="C4:I4"/>
    <mergeCell ref="J4:K4"/>
    <mergeCell ref="L4:AC4"/>
    <mergeCell ref="EQ8:ES8"/>
    <mergeCell ref="EQ9:ES9"/>
    <mergeCell ref="EQ10:EQ11"/>
    <mergeCell ref="ER10:ER11"/>
    <mergeCell ref="ES10:ES11"/>
    <mergeCell ref="EQ12:EQ14"/>
    <mergeCell ref="ER12:ER14"/>
    <mergeCell ref="ES12:ES14"/>
    <mergeCell ref="EQ15:EQ17"/>
    <mergeCell ref="ER15:ER17"/>
    <mergeCell ref="ES15:ES17"/>
    <mergeCell ref="EQ18:EQ19"/>
    <mergeCell ref="ER18:ER19"/>
    <mergeCell ref="ES18:ES19"/>
    <mergeCell ref="EQ20:ES21"/>
    <mergeCell ref="EQ23:EQ26"/>
    <mergeCell ref="ER23:ER26"/>
    <mergeCell ref="ES23:ES26"/>
    <mergeCell ref="EQ28:EQ30"/>
    <mergeCell ref="ER28:ER30"/>
    <mergeCell ref="ES28:ES30"/>
  </mergeCells>
  <conditionalFormatting sqref="L12:L14 L23:L26 L28:L30">
    <cfRule type="cellIs" dxfId="243" priority="328" operator="greaterThan">
      <formula>1</formula>
    </cfRule>
  </conditionalFormatting>
  <conditionalFormatting sqref="L15:L17">
    <cfRule type="cellIs" dxfId="242" priority="327" operator="greaterThan">
      <formula>1</formula>
    </cfRule>
  </conditionalFormatting>
  <conditionalFormatting sqref="L18:L19">
    <cfRule type="cellIs" dxfId="241" priority="325" operator="greaterThan">
      <formula>1</formula>
    </cfRule>
    <cfRule type="cellIs" dxfId="240" priority="326" operator="greaterThan">
      <formula>100</formula>
    </cfRule>
  </conditionalFormatting>
  <conditionalFormatting sqref="L20:L21">
    <cfRule type="cellIs" dxfId="239" priority="323" operator="greaterThan">
      <formula>1</formula>
    </cfRule>
    <cfRule type="cellIs" dxfId="238" priority="324" operator="greaterThan">
      <formula>100</formula>
    </cfRule>
  </conditionalFormatting>
  <conditionalFormatting sqref="L22">
    <cfRule type="cellIs" dxfId="237" priority="322" operator="greaterThan">
      <formula>1</formula>
    </cfRule>
  </conditionalFormatting>
  <conditionalFormatting sqref="L27">
    <cfRule type="cellIs" dxfId="236" priority="321" operator="greaterThan">
      <formula>1</formula>
    </cfRule>
  </conditionalFormatting>
  <conditionalFormatting sqref="Q40:Q1048576 Q1:Q2 Q6 Q8:Q30">
    <cfRule type="colorScale" priority="320">
      <colorScale>
        <cfvo type="min"/>
        <cfvo type="percentile" val="50"/>
        <cfvo type="max"/>
        <color rgb="FFF8696B"/>
        <color rgb="FFFFEB84"/>
        <color rgb="FF63BE7B"/>
      </colorScale>
    </cfRule>
  </conditionalFormatting>
  <conditionalFormatting sqref="AD9:AD11">
    <cfRule type="colorScale" priority="319">
      <colorScale>
        <cfvo type="min"/>
        <cfvo type="percentile" val="50"/>
        <cfvo type="max"/>
        <color rgb="FFF8696B"/>
        <color rgb="FFFFEB84"/>
        <color rgb="FF63BE7B"/>
      </colorScale>
    </cfRule>
  </conditionalFormatting>
  <conditionalFormatting sqref="AM8:AM11">
    <cfRule type="colorScale" priority="318">
      <colorScale>
        <cfvo type="min"/>
        <cfvo type="percentile" val="50"/>
        <cfvo type="max"/>
        <color rgb="FFF8696B"/>
        <color rgb="FFFFEB84"/>
        <color rgb="FF63BE7B"/>
      </colorScale>
    </cfRule>
  </conditionalFormatting>
  <conditionalFormatting sqref="AM12">
    <cfRule type="colorScale" priority="317">
      <colorScale>
        <cfvo type="min"/>
        <cfvo type="percentile" val="50"/>
        <cfvo type="max"/>
        <color rgb="FFF8696B"/>
        <color rgb="FFFFEB84"/>
        <color rgb="FF63BE7B"/>
      </colorScale>
    </cfRule>
  </conditionalFormatting>
  <conditionalFormatting sqref="AM15:AM21">
    <cfRule type="colorScale" priority="316">
      <colorScale>
        <cfvo type="min"/>
        <cfvo type="percentile" val="50"/>
        <cfvo type="max"/>
        <color rgb="FFF8696B"/>
        <color rgb="FFFFEB84"/>
        <color rgb="FF63BE7B"/>
      </colorScale>
    </cfRule>
  </conditionalFormatting>
  <conditionalFormatting sqref="AM14">
    <cfRule type="colorScale" priority="315">
      <colorScale>
        <cfvo type="min"/>
        <cfvo type="percentile" val="50"/>
        <cfvo type="max"/>
        <color rgb="FFF8696B"/>
        <color rgb="FFFFEB84"/>
        <color rgb="FF63BE7B"/>
      </colorScale>
    </cfRule>
  </conditionalFormatting>
  <conditionalFormatting sqref="AM13">
    <cfRule type="colorScale" priority="314">
      <colorScale>
        <cfvo type="min"/>
        <cfvo type="percentile" val="50"/>
        <cfvo type="max"/>
        <color rgb="FFF8696B"/>
        <color rgb="FFFFEB84"/>
        <color rgb="FF63BE7B"/>
      </colorScale>
    </cfRule>
  </conditionalFormatting>
  <conditionalFormatting sqref="AV8:AV11">
    <cfRule type="colorScale" priority="313">
      <colorScale>
        <cfvo type="min"/>
        <cfvo type="percentile" val="50"/>
        <cfvo type="max"/>
        <color rgb="FFF8696B"/>
        <color rgb="FFFFEB84"/>
        <color rgb="FF63BE7B"/>
      </colorScale>
    </cfRule>
  </conditionalFormatting>
  <conditionalFormatting sqref="AW12">
    <cfRule type="colorScale" priority="312">
      <colorScale>
        <cfvo type="min"/>
        <cfvo type="percentile" val="50"/>
        <cfvo type="max"/>
        <color rgb="FFF8696B"/>
        <color rgb="FFFFEB84"/>
        <color rgb="FF63BE7B"/>
      </colorScale>
    </cfRule>
  </conditionalFormatting>
  <conditionalFormatting sqref="AW15">
    <cfRule type="colorScale" priority="311">
      <colorScale>
        <cfvo type="min"/>
        <cfvo type="percentile" val="50"/>
        <cfvo type="max"/>
        <color rgb="FFF8696B"/>
        <color rgb="FFFFEB84"/>
        <color rgb="FF63BE7B"/>
      </colorScale>
    </cfRule>
  </conditionalFormatting>
  <conditionalFormatting sqref="BE9:BE11">
    <cfRule type="colorScale" priority="310">
      <colorScale>
        <cfvo type="min"/>
        <cfvo type="percentile" val="50"/>
        <cfvo type="max"/>
        <color rgb="FFF8696B"/>
        <color rgb="FFFFEB84"/>
        <color rgb="FF63BE7B"/>
      </colorScale>
    </cfRule>
  </conditionalFormatting>
  <conditionalFormatting sqref="BE8">
    <cfRule type="colorScale" priority="309">
      <colorScale>
        <cfvo type="min"/>
        <cfvo type="percentile" val="50"/>
        <cfvo type="max"/>
        <color rgb="FFF8696B"/>
        <color rgb="FFFFEB84"/>
        <color rgb="FF63BE7B"/>
      </colorScale>
    </cfRule>
  </conditionalFormatting>
  <conditionalFormatting sqref="BF12">
    <cfRule type="colorScale" priority="308">
      <colorScale>
        <cfvo type="min"/>
        <cfvo type="percentile" val="50"/>
        <cfvo type="max"/>
        <color rgb="FFF8696B"/>
        <color rgb="FFFFEB84"/>
        <color rgb="FF63BE7B"/>
      </colorScale>
    </cfRule>
  </conditionalFormatting>
  <conditionalFormatting sqref="BF15">
    <cfRule type="colorScale" priority="307">
      <colorScale>
        <cfvo type="min"/>
        <cfvo type="percentile" val="50"/>
        <cfvo type="max"/>
        <color rgb="FFF8696B"/>
        <color rgb="FFFFEB84"/>
        <color rgb="FF63BE7B"/>
      </colorScale>
    </cfRule>
  </conditionalFormatting>
  <conditionalFormatting sqref="BF31:BF33 BF35:BF38">
    <cfRule type="colorScale" priority="306">
      <colorScale>
        <cfvo type="min"/>
        <cfvo type="percentile" val="50"/>
        <cfvo type="max"/>
        <color rgb="FFF8696B"/>
        <color rgb="FFFFEB84"/>
        <color rgb="FF63BE7B"/>
      </colorScale>
    </cfRule>
  </conditionalFormatting>
  <conditionalFormatting sqref="AE31:AE33 AE35:AE38">
    <cfRule type="colorScale" priority="329">
      <colorScale>
        <cfvo type="min"/>
        <cfvo type="percentile" val="50"/>
        <cfvo type="max"/>
        <color rgb="FFF8696B"/>
        <color rgb="FFFFEB84"/>
        <color rgb="FF63BE7B"/>
      </colorScale>
    </cfRule>
  </conditionalFormatting>
  <conditionalFormatting sqref="AN31:AN33 AN35:AN38">
    <cfRule type="colorScale" priority="330">
      <colorScale>
        <cfvo type="min"/>
        <cfvo type="percentile" val="50"/>
        <cfvo type="max"/>
        <color rgb="FFF8696B"/>
        <color rgb="FFFFEB84"/>
        <color rgb="FF63BE7B"/>
      </colorScale>
    </cfRule>
  </conditionalFormatting>
  <conditionalFormatting sqref="AW31:AW33 AW35:AW38">
    <cfRule type="colorScale" priority="331">
      <colorScale>
        <cfvo type="min"/>
        <cfvo type="percentile" val="50"/>
        <cfvo type="max"/>
        <color rgb="FFF8696B"/>
        <color rgb="FFFFEB84"/>
        <color rgb="FF63BE7B"/>
      </colorScale>
    </cfRule>
  </conditionalFormatting>
  <conditionalFormatting sqref="BN9:BN11">
    <cfRule type="colorScale" priority="305">
      <colorScale>
        <cfvo type="min"/>
        <cfvo type="percentile" val="50"/>
        <cfvo type="max"/>
        <color rgb="FFF8696B"/>
        <color rgb="FFFFEB84"/>
        <color rgb="FF63BE7B"/>
      </colorScale>
    </cfRule>
  </conditionalFormatting>
  <conditionalFormatting sqref="BN8">
    <cfRule type="colorScale" priority="304">
      <colorScale>
        <cfvo type="min"/>
        <cfvo type="percentile" val="50"/>
        <cfvo type="max"/>
        <color rgb="FFF8696B"/>
        <color rgb="FFFFEB84"/>
        <color rgb="FF63BE7B"/>
      </colorScale>
    </cfRule>
  </conditionalFormatting>
  <conditionalFormatting sqref="BO31:BO33 BO35:BO38">
    <cfRule type="colorScale" priority="303">
      <colorScale>
        <cfvo type="min"/>
        <cfvo type="percentile" val="50"/>
        <cfvo type="max"/>
        <color rgb="FFF8696B"/>
        <color rgb="FFFFEB84"/>
        <color rgb="FF63BE7B"/>
      </colorScale>
    </cfRule>
  </conditionalFormatting>
  <conditionalFormatting sqref="BO12">
    <cfRule type="colorScale" priority="302">
      <colorScale>
        <cfvo type="min"/>
        <cfvo type="percentile" val="50"/>
        <cfvo type="max"/>
        <color rgb="FFF8696B"/>
        <color rgb="FFFFEB84"/>
        <color rgb="FF63BE7B"/>
      </colorScale>
    </cfRule>
  </conditionalFormatting>
  <conditionalFormatting sqref="BO15">
    <cfRule type="colorScale" priority="301">
      <colorScale>
        <cfvo type="min"/>
        <cfvo type="percentile" val="50"/>
        <cfvo type="max"/>
        <color rgb="FFF8696B"/>
        <color rgb="FFFFEB84"/>
        <color rgb="FF63BE7B"/>
      </colorScale>
    </cfRule>
  </conditionalFormatting>
  <conditionalFormatting sqref="BW9:BW11">
    <cfRule type="colorScale" priority="300">
      <colorScale>
        <cfvo type="min"/>
        <cfvo type="percentile" val="50"/>
        <cfvo type="max"/>
        <color rgb="FFF8696B"/>
        <color rgb="FFFFEB84"/>
        <color rgb="FF63BE7B"/>
      </colorScale>
    </cfRule>
  </conditionalFormatting>
  <conditionalFormatting sqref="BW8">
    <cfRule type="colorScale" priority="299">
      <colorScale>
        <cfvo type="min"/>
        <cfvo type="percentile" val="50"/>
        <cfvo type="max"/>
        <color rgb="FFF8696B"/>
        <color rgb="FFFFEB84"/>
        <color rgb="FF63BE7B"/>
      </colorScale>
    </cfRule>
  </conditionalFormatting>
  <conditionalFormatting sqref="BX12">
    <cfRule type="colorScale" priority="298">
      <colorScale>
        <cfvo type="min"/>
        <cfvo type="percentile" val="50"/>
        <cfvo type="max"/>
        <color rgb="FFF8696B"/>
        <color rgb="FFFFEB84"/>
        <color rgb="FF63BE7B"/>
      </colorScale>
    </cfRule>
  </conditionalFormatting>
  <conditionalFormatting sqref="BX15">
    <cfRule type="colorScale" priority="297">
      <colorScale>
        <cfvo type="min"/>
        <cfvo type="percentile" val="50"/>
        <cfvo type="max"/>
        <color rgb="FFF8696B"/>
        <color rgb="FFFFEB84"/>
        <color rgb="FF63BE7B"/>
      </colorScale>
    </cfRule>
  </conditionalFormatting>
  <conditionalFormatting sqref="BW12:BW19">
    <cfRule type="colorScale" priority="296">
      <colorScale>
        <cfvo type="min"/>
        <cfvo type="percentile" val="50"/>
        <cfvo type="max"/>
        <color rgb="FFF5272C"/>
        <color rgb="FFFFEB84"/>
        <color rgb="FF00B050"/>
      </colorScale>
    </cfRule>
  </conditionalFormatting>
  <conditionalFormatting sqref="BX12:BX19">
    <cfRule type="colorScale" priority="295">
      <colorScale>
        <cfvo type="min"/>
        <cfvo type="percentile" val="50"/>
        <cfvo type="max"/>
        <color rgb="FFFF0000"/>
        <color rgb="FFFFEB84"/>
        <color rgb="FF00B050"/>
      </colorScale>
    </cfRule>
  </conditionalFormatting>
  <conditionalFormatting sqref="BX31:BX33 BX35:BX38">
    <cfRule type="colorScale" priority="294">
      <colorScale>
        <cfvo type="min"/>
        <cfvo type="percentile" val="50"/>
        <cfvo type="max"/>
        <color rgb="FFF8696B"/>
        <color rgb="FFFFEB84"/>
        <color rgb="FF63BE7B"/>
      </colorScale>
    </cfRule>
  </conditionalFormatting>
  <conditionalFormatting sqref="CF9:CF11">
    <cfRule type="colorScale" priority="293">
      <colorScale>
        <cfvo type="min"/>
        <cfvo type="percentile" val="50"/>
        <cfvo type="max"/>
        <color rgb="FFF8696B"/>
        <color rgb="FFFFEB84"/>
        <color rgb="FF63BE7B"/>
      </colorScale>
    </cfRule>
  </conditionalFormatting>
  <conditionalFormatting sqref="CF8">
    <cfRule type="colorScale" priority="292">
      <colorScale>
        <cfvo type="min"/>
        <cfvo type="percentile" val="50"/>
        <cfvo type="max"/>
        <color rgb="FFF8696B"/>
        <color rgb="FFFFEB84"/>
        <color rgb="FF63BE7B"/>
      </colorScale>
    </cfRule>
  </conditionalFormatting>
  <conditionalFormatting sqref="CG12">
    <cfRule type="colorScale" priority="291">
      <colorScale>
        <cfvo type="min"/>
        <cfvo type="percentile" val="50"/>
        <cfvo type="max"/>
        <color rgb="FFF8696B"/>
        <color rgb="FFFFEB84"/>
        <color rgb="FF63BE7B"/>
      </colorScale>
    </cfRule>
  </conditionalFormatting>
  <conditionalFormatting sqref="CG15">
    <cfRule type="colorScale" priority="290">
      <colorScale>
        <cfvo type="min"/>
        <cfvo type="percentile" val="50"/>
        <cfvo type="max"/>
        <color rgb="FFF8696B"/>
        <color rgb="FFFFEB84"/>
        <color rgb="FF63BE7B"/>
      </colorScale>
    </cfRule>
  </conditionalFormatting>
  <conditionalFormatting sqref="CF12:CF19">
    <cfRule type="colorScale" priority="289">
      <colorScale>
        <cfvo type="min"/>
        <cfvo type="percentile" val="50"/>
        <cfvo type="max"/>
        <color rgb="FFF5272C"/>
        <color rgb="FFFFEB84"/>
        <color rgb="FF00B050"/>
      </colorScale>
    </cfRule>
  </conditionalFormatting>
  <conditionalFormatting sqref="CG12:CG19">
    <cfRule type="colorScale" priority="288">
      <colorScale>
        <cfvo type="min"/>
        <cfvo type="percentile" val="50"/>
        <cfvo type="max"/>
        <color rgb="FFFF0000"/>
        <color rgb="FFFFEB84"/>
        <color rgb="FF00B050"/>
      </colorScale>
    </cfRule>
  </conditionalFormatting>
  <conditionalFormatting sqref="CG31:CG33 CG35:CG38">
    <cfRule type="colorScale" priority="287">
      <colorScale>
        <cfvo type="min"/>
        <cfvo type="percentile" val="50"/>
        <cfvo type="max"/>
        <color rgb="FFF8696B"/>
        <color rgb="FFFFEB84"/>
        <color rgb="FF63BE7B"/>
      </colorScale>
    </cfRule>
  </conditionalFormatting>
  <conditionalFormatting sqref="R12">
    <cfRule type="colorScale" priority="286">
      <colorScale>
        <cfvo type="min"/>
        <cfvo type="percentile" val="50"/>
        <cfvo type="max"/>
        <color rgb="FFF8696B"/>
        <color rgb="FFFFEB84"/>
        <color rgb="FF63BE7B"/>
      </colorScale>
    </cfRule>
  </conditionalFormatting>
  <conditionalFormatting sqref="R15">
    <cfRule type="colorScale" priority="285">
      <colorScale>
        <cfvo type="min"/>
        <cfvo type="percentile" val="50"/>
        <cfvo type="max"/>
        <color rgb="FFF8696B"/>
        <color rgb="FFFFEB84"/>
        <color rgb="FF63BE7B"/>
      </colorScale>
    </cfRule>
  </conditionalFormatting>
  <conditionalFormatting sqref="Z8:Z9">
    <cfRule type="colorScale" priority="284">
      <colorScale>
        <cfvo type="min"/>
        <cfvo type="percentile" val="50"/>
        <cfvo type="max"/>
        <color rgb="FFF8696B"/>
        <color rgb="FFFFEB84"/>
        <color rgb="FF63BE7B"/>
      </colorScale>
    </cfRule>
  </conditionalFormatting>
  <conditionalFormatting sqref="AE12">
    <cfRule type="colorScale" priority="283">
      <colorScale>
        <cfvo type="min"/>
        <cfvo type="percentile" val="50"/>
        <cfvo type="max"/>
        <color rgb="FFF8696B"/>
        <color rgb="FFFFEB84"/>
        <color rgb="FF63BE7B"/>
      </colorScale>
    </cfRule>
  </conditionalFormatting>
  <conditionalFormatting sqref="AE15">
    <cfRule type="colorScale" priority="282">
      <colorScale>
        <cfvo type="min"/>
        <cfvo type="percentile" val="50"/>
        <cfvo type="max"/>
        <color rgb="FFF8696B"/>
        <color rgb="FFFFEB84"/>
        <color rgb="FF63BE7B"/>
      </colorScale>
    </cfRule>
  </conditionalFormatting>
  <conditionalFormatting sqref="AN12">
    <cfRule type="colorScale" priority="281">
      <colorScale>
        <cfvo type="min"/>
        <cfvo type="percentile" val="50"/>
        <cfvo type="max"/>
        <color rgb="FFF8696B"/>
        <color rgb="FFFFEB84"/>
        <color rgb="FF63BE7B"/>
      </colorScale>
    </cfRule>
  </conditionalFormatting>
  <conditionalFormatting sqref="AN15">
    <cfRule type="colorScale" priority="280">
      <colorScale>
        <cfvo type="min"/>
        <cfvo type="percentile" val="50"/>
        <cfvo type="max"/>
        <color rgb="FFF8696B"/>
        <color rgb="FFFFEB84"/>
        <color rgb="FF63BE7B"/>
      </colorScale>
    </cfRule>
  </conditionalFormatting>
  <conditionalFormatting sqref="CL9:CL11">
    <cfRule type="colorScale" priority="279">
      <colorScale>
        <cfvo type="min"/>
        <cfvo type="percentile" val="50"/>
        <cfvo type="max"/>
        <color rgb="FFF8696B"/>
        <color rgb="FFFFEB84"/>
        <color rgb="FF63BE7B"/>
      </colorScale>
    </cfRule>
  </conditionalFormatting>
  <conditionalFormatting sqref="CL8">
    <cfRule type="colorScale" priority="278">
      <colorScale>
        <cfvo type="min"/>
        <cfvo type="percentile" val="50"/>
        <cfvo type="max"/>
        <color rgb="FFF8696B"/>
        <color rgb="FFFFEB84"/>
        <color rgb="FF63BE7B"/>
      </colorScale>
    </cfRule>
  </conditionalFormatting>
  <conditionalFormatting sqref="CM12">
    <cfRule type="colorScale" priority="277">
      <colorScale>
        <cfvo type="min"/>
        <cfvo type="percentile" val="50"/>
        <cfvo type="max"/>
        <color rgb="FFF8696B"/>
        <color rgb="FFFFEB84"/>
        <color rgb="FF63BE7B"/>
      </colorScale>
    </cfRule>
  </conditionalFormatting>
  <conditionalFormatting sqref="CM15">
    <cfRule type="colorScale" priority="276">
      <colorScale>
        <cfvo type="min"/>
        <cfvo type="percentile" val="50"/>
        <cfvo type="max"/>
        <color rgb="FFF8696B"/>
        <color rgb="FFFFEB84"/>
        <color rgb="FF63BE7B"/>
      </colorScale>
    </cfRule>
  </conditionalFormatting>
  <conditionalFormatting sqref="CL12:CL19">
    <cfRule type="colorScale" priority="275">
      <colorScale>
        <cfvo type="min"/>
        <cfvo type="percentile" val="50"/>
        <cfvo type="max"/>
        <color rgb="FFF5272C"/>
        <color rgb="FFFFEB84"/>
        <color rgb="FF00B050"/>
      </colorScale>
    </cfRule>
  </conditionalFormatting>
  <conditionalFormatting sqref="CM12:CM19">
    <cfRule type="colorScale" priority="274">
      <colorScale>
        <cfvo type="min"/>
        <cfvo type="percentile" val="50"/>
        <cfvo type="max"/>
        <color rgb="FFFF0000"/>
        <color rgb="FFFFEB84"/>
        <color rgb="FF00B050"/>
      </colorScale>
    </cfRule>
  </conditionalFormatting>
  <conditionalFormatting sqref="CM31:CM33 CM35:CM38">
    <cfRule type="colorScale" priority="273">
      <colorScale>
        <cfvo type="min"/>
        <cfvo type="percentile" val="50"/>
        <cfvo type="max"/>
        <color rgb="FFF8696B"/>
        <color rgb="FFFFEB84"/>
        <color rgb="FF63BE7B"/>
      </colorScale>
    </cfRule>
  </conditionalFormatting>
  <conditionalFormatting sqref="R31:R33 R35:R38">
    <cfRule type="colorScale" priority="272">
      <colorScale>
        <cfvo type="min"/>
        <cfvo type="percentile" val="50"/>
        <cfvo type="max"/>
        <color rgb="FFF8696B"/>
        <color rgb="FFFFEB84"/>
        <color rgb="FF63BE7B"/>
      </colorScale>
    </cfRule>
  </conditionalFormatting>
  <conditionalFormatting sqref="CR9:CR11">
    <cfRule type="colorScale" priority="271">
      <colorScale>
        <cfvo type="min"/>
        <cfvo type="percentile" val="50"/>
        <cfvo type="max"/>
        <color rgb="FFF8696B"/>
        <color rgb="FFFFEB84"/>
        <color rgb="FF63BE7B"/>
      </colorScale>
    </cfRule>
  </conditionalFormatting>
  <conditionalFormatting sqref="CR8">
    <cfRule type="colorScale" priority="270">
      <colorScale>
        <cfvo type="min"/>
        <cfvo type="percentile" val="50"/>
        <cfvo type="max"/>
        <color rgb="FFF8696B"/>
        <color rgb="FFFFEB84"/>
        <color rgb="FF63BE7B"/>
      </colorScale>
    </cfRule>
  </conditionalFormatting>
  <conditionalFormatting sqref="CS12">
    <cfRule type="colorScale" priority="269">
      <colorScale>
        <cfvo type="min"/>
        <cfvo type="percentile" val="50"/>
        <cfvo type="max"/>
        <color rgb="FFF8696B"/>
        <color rgb="FFFFEB84"/>
        <color rgb="FF63BE7B"/>
      </colorScale>
    </cfRule>
  </conditionalFormatting>
  <conditionalFormatting sqref="CS15">
    <cfRule type="colorScale" priority="268">
      <colorScale>
        <cfvo type="min"/>
        <cfvo type="percentile" val="50"/>
        <cfvo type="max"/>
        <color rgb="FFF8696B"/>
        <color rgb="FFFFEB84"/>
        <color rgb="FF63BE7B"/>
      </colorScale>
    </cfRule>
  </conditionalFormatting>
  <conditionalFormatting sqref="CR12:CR19">
    <cfRule type="colorScale" priority="267">
      <colorScale>
        <cfvo type="min"/>
        <cfvo type="percentile" val="50"/>
        <cfvo type="max"/>
        <color rgb="FFF5272C"/>
        <color rgb="FFFFEB84"/>
        <color rgb="FF00B050"/>
      </colorScale>
    </cfRule>
  </conditionalFormatting>
  <conditionalFormatting sqref="CS12:CS19">
    <cfRule type="colorScale" priority="266">
      <colorScale>
        <cfvo type="min"/>
        <cfvo type="percentile" val="50"/>
        <cfvo type="max"/>
        <color rgb="FFFF0000"/>
        <color rgb="FFFFEB84"/>
        <color rgb="FF00B050"/>
      </colorScale>
    </cfRule>
  </conditionalFormatting>
  <conditionalFormatting sqref="CS31:CS33 CS35:CS38">
    <cfRule type="colorScale" priority="265">
      <colorScale>
        <cfvo type="min"/>
        <cfvo type="percentile" val="50"/>
        <cfvo type="max"/>
        <color rgb="FFF8696B"/>
        <color rgb="FFFFEB84"/>
        <color rgb="FF63BE7B"/>
      </colorScale>
    </cfRule>
  </conditionalFormatting>
  <conditionalFormatting sqref="CX9:CX11">
    <cfRule type="colorScale" priority="264">
      <colorScale>
        <cfvo type="min"/>
        <cfvo type="percentile" val="50"/>
        <cfvo type="max"/>
        <color rgb="FFF8696B"/>
        <color rgb="FFFFEB84"/>
        <color rgb="FF63BE7B"/>
      </colorScale>
    </cfRule>
  </conditionalFormatting>
  <conditionalFormatting sqref="CX8">
    <cfRule type="colorScale" priority="263">
      <colorScale>
        <cfvo type="min"/>
        <cfvo type="percentile" val="50"/>
        <cfvo type="max"/>
        <color rgb="FFF8696B"/>
        <color rgb="FFFFEB84"/>
        <color rgb="FF63BE7B"/>
      </colorScale>
    </cfRule>
  </conditionalFormatting>
  <conditionalFormatting sqref="CY12">
    <cfRule type="colorScale" priority="262">
      <colorScale>
        <cfvo type="min"/>
        <cfvo type="percentile" val="50"/>
        <cfvo type="max"/>
        <color rgb="FFF8696B"/>
        <color rgb="FFFFEB84"/>
        <color rgb="FF63BE7B"/>
      </colorScale>
    </cfRule>
  </conditionalFormatting>
  <conditionalFormatting sqref="CY15">
    <cfRule type="colorScale" priority="261">
      <colorScale>
        <cfvo type="min"/>
        <cfvo type="percentile" val="50"/>
        <cfvo type="max"/>
        <color rgb="FFF8696B"/>
        <color rgb="FFFFEB84"/>
        <color rgb="FF63BE7B"/>
      </colorScale>
    </cfRule>
  </conditionalFormatting>
  <conditionalFormatting sqref="CX12:CX19">
    <cfRule type="colorScale" priority="260">
      <colorScale>
        <cfvo type="min"/>
        <cfvo type="percentile" val="50"/>
        <cfvo type="max"/>
        <color rgb="FFF5272C"/>
        <color rgb="FFFFEB84"/>
        <color rgb="FF00B050"/>
      </colorScale>
    </cfRule>
  </conditionalFormatting>
  <conditionalFormatting sqref="CY12:CY19">
    <cfRule type="colorScale" priority="259">
      <colorScale>
        <cfvo type="min"/>
        <cfvo type="percentile" val="50"/>
        <cfvo type="max"/>
        <color rgb="FFFF0000"/>
        <color rgb="FFFFEB84"/>
        <color rgb="FF00B050"/>
      </colorScale>
    </cfRule>
  </conditionalFormatting>
  <conditionalFormatting sqref="DD9:DD11">
    <cfRule type="colorScale" priority="258">
      <colorScale>
        <cfvo type="min"/>
        <cfvo type="percentile" val="50"/>
        <cfvo type="max"/>
        <color rgb="FFF8696B"/>
        <color rgb="FFFFEB84"/>
        <color rgb="FF63BE7B"/>
      </colorScale>
    </cfRule>
  </conditionalFormatting>
  <conditionalFormatting sqref="DE12">
    <cfRule type="colorScale" priority="257">
      <colorScale>
        <cfvo type="min"/>
        <cfvo type="percentile" val="50"/>
        <cfvo type="max"/>
        <color rgb="FFF8696B"/>
        <color rgb="FFFFEB84"/>
        <color rgb="FF63BE7B"/>
      </colorScale>
    </cfRule>
  </conditionalFormatting>
  <conditionalFormatting sqref="DE15">
    <cfRule type="colorScale" priority="256">
      <colorScale>
        <cfvo type="min"/>
        <cfvo type="percentile" val="50"/>
        <cfvo type="max"/>
        <color rgb="FFF8696B"/>
        <color rgb="FFFFEB84"/>
        <color rgb="FF63BE7B"/>
      </colorScale>
    </cfRule>
  </conditionalFormatting>
  <conditionalFormatting sqref="DD12:DD19">
    <cfRule type="colorScale" priority="255">
      <colorScale>
        <cfvo type="min"/>
        <cfvo type="percentile" val="50"/>
        <cfvo type="max"/>
        <color rgb="FFF5272C"/>
        <color rgb="FFFFEB84"/>
        <color rgb="FF00B050"/>
      </colorScale>
    </cfRule>
  </conditionalFormatting>
  <conditionalFormatting sqref="DE12:DE19">
    <cfRule type="colorScale" priority="254">
      <colorScale>
        <cfvo type="min"/>
        <cfvo type="percentile" val="50"/>
        <cfvo type="max"/>
        <color rgb="FFFF0000"/>
        <color rgb="FFFFEB84"/>
        <color rgb="FF00B050"/>
      </colorScale>
    </cfRule>
  </conditionalFormatting>
  <conditionalFormatting sqref="DE31:DE33 DE35:DE38">
    <cfRule type="colorScale" priority="253">
      <colorScale>
        <cfvo type="min"/>
        <cfvo type="percentile" val="50"/>
        <cfvo type="max"/>
        <color rgb="FFF8696B"/>
        <color rgb="FFFFEB84"/>
        <color rgb="FF63BE7B"/>
      </colorScale>
    </cfRule>
  </conditionalFormatting>
  <conditionalFormatting sqref="DD8">
    <cfRule type="colorScale" priority="252">
      <colorScale>
        <cfvo type="min"/>
        <cfvo type="percentile" val="50"/>
        <cfvo type="max"/>
        <color rgb="FFF8696B"/>
        <color rgb="FFFFEB84"/>
        <color rgb="FF63BE7B"/>
      </colorScale>
    </cfRule>
  </conditionalFormatting>
  <conditionalFormatting sqref="DS31:DT33 DS35:DT38">
    <cfRule type="colorScale" priority="251">
      <colorScale>
        <cfvo type="min"/>
        <cfvo type="percentile" val="50"/>
        <cfvo type="max"/>
        <color rgb="FFF8696B"/>
        <color rgb="FFFFEB84"/>
        <color rgb="FF63BE7B"/>
      </colorScale>
    </cfRule>
  </conditionalFormatting>
  <conditionalFormatting sqref="DS10:DT11">
    <cfRule type="colorScale" priority="250">
      <colorScale>
        <cfvo type="min"/>
        <cfvo type="percentile" val="50"/>
        <cfvo type="max"/>
        <color rgb="FFF8696B"/>
        <color rgb="FFFFEB84"/>
        <color rgb="FF63BE7B"/>
      </colorScale>
    </cfRule>
  </conditionalFormatting>
  <conditionalFormatting sqref="EC10:EC11">
    <cfRule type="colorScale" priority="249">
      <colorScale>
        <cfvo type="min"/>
        <cfvo type="percentile" val="50"/>
        <cfvo type="max"/>
        <color rgb="FFF8696B"/>
        <color rgb="FFFFEB84"/>
        <color rgb="FF63BE7B"/>
      </colorScale>
    </cfRule>
  </conditionalFormatting>
  <conditionalFormatting sqref="EK10:EL11">
    <cfRule type="colorScale" priority="248">
      <colorScale>
        <cfvo type="min"/>
        <cfvo type="percentile" val="50"/>
        <cfvo type="max"/>
        <color rgb="FFF8696B"/>
        <color rgb="FFFFEB84"/>
        <color rgb="FF63BE7B"/>
      </colorScale>
    </cfRule>
  </conditionalFormatting>
  <conditionalFormatting sqref="AD8">
    <cfRule type="colorScale" priority="247">
      <colorScale>
        <cfvo type="min"/>
        <cfvo type="percentile" val="50"/>
        <cfvo type="max"/>
        <color rgb="FFF8696B"/>
        <color rgb="FFFFEB84"/>
        <color rgb="FF63BE7B"/>
      </colorScale>
    </cfRule>
  </conditionalFormatting>
  <conditionalFormatting sqref="CR25:CR26">
    <cfRule type="colorScale" priority="246">
      <colorScale>
        <cfvo type="min"/>
        <cfvo type="percentile" val="50"/>
        <cfvo type="max"/>
        <color rgb="FFFF0000"/>
        <color rgb="FFFFEB84"/>
        <color rgb="FF00B050"/>
      </colorScale>
    </cfRule>
  </conditionalFormatting>
  <conditionalFormatting sqref="CX25:CX26">
    <cfRule type="colorScale" priority="245">
      <colorScale>
        <cfvo type="min"/>
        <cfvo type="percentile" val="50"/>
        <cfvo type="max"/>
        <color rgb="FFFF0000"/>
        <color rgb="FFFFEB84"/>
        <color rgb="FF00B050"/>
      </colorScale>
    </cfRule>
  </conditionalFormatting>
  <conditionalFormatting sqref="R12:R30">
    <cfRule type="colorScale" priority="332">
      <colorScale>
        <cfvo type="min"/>
        <cfvo type="percentile" val="50"/>
        <cfvo type="max"/>
        <color rgb="FFFF0000"/>
        <color rgb="FFFFEB84"/>
        <color rgb="FF00B050"/>
      </colorScale>
    </cfRule>
  </conditionalFormatting>
  <conditionalFormatting sqref="AM22:AM30">
    <cfRule type="colorScale" priority="333">
      <colorScale>
        <cfvo type="min"/>
        <cfvo type="percentile" val="50"/>
        <cfvo type="max"/>
        <color rgb="FFF8696B"/>
        <color rgb="FFFFEB84"/>
        <color rgb="FF63BE7B"/>
      </colorScale>
    </cfRule>
  </conditionalFormatting>
  <conditionalFormatting sqref="AV12:AV30">
    <cfRule type="colorScale" priority="334">
      <colorScale>
        <cfvo type="min"/>
        <cfvo type="percentile" val="50"/>
        <cfvo type="max"/>
        <color rgb="FFF5272C"/>
        <color rgb="FFFFEB84"/>
        <color rgb="FF00B050"/>
      </colorScale>
    </cfRule>
  </conditionalFormatting>
  <conditionalFormatting sqref="AW12:AW30">
    <cfRule type="colorScale" priority="335">
      <colorScale>
        <cfvo type="min"/>
        <cfvo type="percentile" val="50"/>
        <cfvo type="max"/>
        <color rgb="FFFF0000"/>
        <color rgb="FFFFEB84"/>
        <color rgb="FF00B050"/>
      </colorScale>
    </cfRule>
  </conditionalFormatting>
  <conditionalFormatting sqref="BE12:BE30">
    <cfRule type="colorScale" priority="336">
      <colorScale>
        <cfvo type="min"/>
        <cfvo type="percentile" val="50"/>
        <cfvo type="max"/>
        <color rgb="FFF5272C"/>
        <color rgb="FFFFEB84"/>
        <color rgb="FF00B050"/>
      </colorScale>
    </cfRule>
  </conditionalFormatting>
  <conditionalFormatting sqref="BF12:BF30">
    <cfRule type="colorScale" priority="337">
      <colorScale>
        <cfvo type="min"/>
        <cfvo type="percentile" val="50"/>
        <cfvo type="max"/>
        <color rgb="FFFF0000"/>
        <color rgb="FFFFEB84"/>
        <color rgb="FF00B050"/>
      </colorScale>
    </cfRule>
  </conditionalFormatting>
  <conditionalFormatting sqref="BN12:BN30">
    <cfRule type="colorScale" priority="338">
      <colorScale>
        <cfvo type="min"/>
        <cfvo type="percentile" val="50"/>
        <cfvo type="max"/>
        <color rgb="FFF5272C"/>
        <color rgb="FFFFEB84"/>
        <color rgb="FF00B050"/>
      </colorScale>
    </cfRule>
  </conditionalFormatting>
  <conditionalFormatting sqref="BO12:BO30">
    <cfRule type="colorScale" priority="339">
      <colorScale>
        <cfvo type="min"/>
        <cfvo type="percentile" val="50"/>
        <cfvo type="max"/>
        <color rgb="FFFF0000"/>
        <color rgb="FFFFEB84"/>
        <color rgb="FF00B050"/>
      </colorScale>
    </cfRule>
  </conditionalFormatting>
  <conditionalFormatting sqref="BW20:BW30">
    <cfRule type="colorScale" priority="340">
      <colorScale>
        <cfvo type="min"/>
        <cfvo type="percentile" val="50"/>
        <cfvo type="max"/>
        <color rgb="FFF5272C"/>
        <color rgb="FFFFEB84"/>
        <color rgb="FF00B050"/>
      </colorScale>
    </cfRule>
  </conditionalFormatting>
  <conditionalFormatting sqref="BX20:BX30">
    <cfRule type="colorScale" priority="341">
      <colorScale>
        <cfvo type="min"/>
        <cfvo type="percentile" val="50"/>
        <cfvo type="max"/>
        <color rgb="FFFF0000"/>
        <color rgb="FFFFEB84"/>
        <color rgb="FF00B050"/>
      </colorScale>
    </cfRule>
  </conditionalFormatting>
  <conditionalFormatting sqref="CF20:CF30">
    <cfRule type="colorScale" priority="342">
      <colorScale>
        <cfvo type="min"/>
        <cfvo type="percentile" val="50"/>
        <cfvo type="max"/>
        <color rgb="FFF5272C"/>
        <color rgb="FFFFEB84"/>
        <color rgb="FF00B050"/>
      </colorScale>
    </cfRule>
  </conditionalFormatting>
  <conditionalFormatting sqref="CG20:CG30">
    <cfRule type="colorScale" priority="343">
      <colorScale>
        <cfvo type="min"/>
        <cfvo type="percentile" val="50"/>
        <cfvo type="max"/>
        <color rgb="FFFF0000"/>
        <color rgb="FFFFEB84"/>
        <color rgb="FF00B050"/>
      </colorScale>
    </cfRule>
  </conditionalFormatting>
  <conditionalFormatting sqref="AE12:AE30">
    <cfRule type="colorScale" priority="344">
      <colorScale>
        <cfvo type="min"/>
        <cfvo type="percentile" val="50"/>
        <cfvo type="max"/>
        <color rgb="FFFF0000"/>
        <color rgb="FFFFEB84"/>
        <color rgb="FF00B050"/>
      </colorScale>
    </cfRule>
  </conditionalFormatting>
  <conditionalFormatting sqref="AN12:AN30">
    <cfRule type="colorScale" priority="345">
      <colorScale>
        <cfvo type="min"/>
        <cfvo type="percentile" val="50"/>
        <cfvo type="max"/>
        <color rgb="FFFF0000"/>
        <color rgb="FFFFEB84"/>
        <color rgb="FF00B050"/>
      </colorScale>
    </cfRule>
  </conditionalFormatting>
  <conditionalFormatting sqref="CL20:CL30">
    <cfRule type="colorScale" priority="346">
      <colorScale>
        <cfvo type="min"/>
        <cfvo type="percentile" val="50"/>
        <cfvo type="max"/>
        <color rgb="FFF5272C"/>
        <color rgb="FFFFEB84"/>
        <color rgb="FF00B050"/>
      </colorScale>
    </cfRule>
  </conditionalFormatting>
  <conditionalFormatting sqref="CM20:CM30">
    <cfRule type="colorScale" priority="347">
      <colorScale>
        <cfvo type="min"/>
        <cfvo type="percentile" val="50"/>
        <cfvo type="max"/>
        <color rgb="FFFF0000"/>
        <color rgb="FFFFEB84"/>
        <color rgb="FF00B050"/>
      </colorScale>
    </cfRule>
  </conditionalFormatting>
  <conditionalFormatting sqref="CR20:CR24 CR27:CR30">
    <cfRule type="colorScale" priority="348">
      <colorScale>
        <cfvo type="min"/>
        <cfvo type="percentile" val="50"/>
        <cfvo type="max"/>
        <color rgb="FFF5272C"/>
        <color rgb="FFFFEB84"/>
        <color rgb="FF00B050"/>
      </colorScale>
    </cfRule>
  </conditionalFormatting>
  <conditionalFormatting sqref="CS20:CS30">
    <cfRule type="colorScale" priority="349">
      <colorScale>
        <cfvo type="min"/>
        <cfvo type="percentile" val="50"/>
        <cfvo type="max"/>
        <color rgb="FFFF0000"/>
        <color rgb="FFFFEB84"/>
        <color rgb="FF00B050"/>
      </colorScale>
    </cfRule>
  </conditionalFormatting>
  <conditionalFormatting sqref="CX20:CX24 CX27:CX30">
    <cfRule type="colorScale" priority="350">
      <colorScale>
        <cfvo type="min"/>
        <cfvo type="percentile" val="50"/>
        <cfvo type="max"/>
        <color rgb="FFF5272C"/>
        <color rgb="FFFFEB84"/>
        <color rgb="FF00B050"/>
      </colorScale>
    </cfRule>
  </conditionalFormatting>
  <conditionalFormatting sqref="CY20:CY30">
    <cfRule type="colorScale" priority="351">
      <colorScale>
        <cfvo type="min"/>
        <cfvo type="percentile" val="50"/>
        <cfvo type="max"/>
        <color rgb="FFFF0000"/>
        <color rgb="FFFFEB84"/>
        <color rgb="FF00B050"/>
      </colorScale>
    </cfRule>
  </conditionalFormatting>
  <conditionalFormatting sqref="DD20:DD24 DD27:DD30">
    <cfRule type="colorScale" priority="352">
      <colorScale>
        <cfvo type="min"/>
        <cfvo type="percentile" val="50"/>
        <cfvo type="max"/>
        <color rgb="FFF5272C"/>
        <color rgb="FFFFEB84"/>
        <color rgb="FF00B050"/>
      </colorScale>
    </cfRule>
  </conditionalFormatting>
  <conditionalFormatting sqref="DE20:DE23 DE27:DE30">
    <cfRule type="colorScale" priority="353">
      <colorScale>
        <cfvo type="min"/>
        <cfvo type="percentile" val="50"/>
        <cfvo type="max"/>
        <color rgb="FFFF0000"/>
        <color rgb="FFFFEB84"/>
        <color rgb="FF00B050"/>
      </colorScale>
    </cfRule>
  </conditionalFormatting>
  <conditionalFormatting sqref="DS18:DS19">
    <cfRule type="cellIs" dxfId="235" priority="240" operator="between">
      <formula>0.76</formula>
      <formula>0.99</formula>
    </cfRule>
    <cfRule type="cellIs" dxfId="234" priority="241" operator="between">
      <formula>0.51</formula>
      <formula>0.75</formula>
    </cfRule>
    <cfRule type="cellIs" dxfId="233" priority="242" operator="between">
      <formula>0.26</formula>
      <formula>0.5</formula>
    </cfRule>
    <cfRule type="cellIs" dxfId="232" priority="243" operator="equal">
      <formula>100%</formula>
    </cfRule>
    <cfRule type="cellIs" dxfId="231" priority="244" operator="between">
      <formula>0</formula>
      <formula>0.25</formula>
    </cfRule>
  </conditionalFormatting>
  <conditionalFormatting sqref="DT18:DT19">
    <cfRule type="cellIs" dxfId="230" priority="235" operator="between">
      <formula>0.76</formula>
      <formula>0.99</formula>
    </cfRule>
    <cfRule type="cellIs" dxfId="229" priority="236" operator="between">
      <formula>0.51</formula>
      <formula>0.75</formula>
    </cfRule>
    <cfRule type="cellIs" dxfId="228" priority="237" operator="between">
      <formula>0.26</formula>
      <formula>0.5</formula>
    </cfRule>
    <cfRule type="cellIs" dxfId="227" priority="238" operator="equal">
      <formula>100%</formula>
    </cfRule>
    <cfRule type="cellIs" dxfId="226" priority="239" operator="between">
      <formula>0</formula>
      <formula>0.25</formula>
    </cfRule>
  </conditionalFormatting>
  <conditionalFormatting sqref="DS53:DS54">
    <cfRule type="cellIs" dxfId="225" priority="230" operator="between">
      <formula>0.76</formula>
      <formula>0.99</formula>
    </cfRule>
    <cfRule type="cellIs" dxfId="224" priority="231" operator="between">
      <formula>0.51</formula>
      <formula>0.75</formula>
    </cfRule>
    <cfRule type="cellIs" dxfId="223" priority="232" operator="between">
      <formula>0.26</formula>
      <formula>0.5</formula>
    </cfRule>
    <cfRule type="cellIs" dxfId="222" priority="233" operator="equal">
      <formula>100%</formula>
    </cfRule>
    <cfRule type="cellIs" dxfId="221" priority="234" operator="between">
      <formula>0</formula>
      <formula>0.25</formula>
    </cfRule>
  </conditionalFormatting>
  <conditionalFormatting sqref="DT53:DT54">
    <cfRule type="cellIs" dxfId="220" priority="225" operator="between">
      <formula>0.76</formula>
      <formula>0.99</formula>
    </cfRule>
    <cfRule type="cellIs" dxfId="219" priority="226" operator="between">
      <formula>0.51</formula>
      <formula>0.75</formula>
    </cfRule>
    <cfRule type="cellIs" dxfId="218" priority="227" operator="between">
      <formula>0.26</formula>
      <formula>0.5</formula>
    </cfRule>
    <cfRule type="cellIs" dxfId="217" priority="228" operator="equal">
      <formula>100%</formula>
    </cfRule>
    <cfRule type="cellIs" dxfId="216" priority="229" operator="between">
      <formula>0</formula>
      <formula>0.25</formula>
    </cfRule>
  </conditionalFormatting>
  <conditionalFormatting sqref="DS22">
    <cfRule type="cellIs" dxfId="215" priority="220" operator="between">
      <formula>0.76</formula>
      <formula>0.99</formula>
    </cfRule>
    <cfRule type="cellIs" dxfId="214" priority="221" operator="between">
      <formula>0.51</formula>
      <formula>0.75</formula>
    </cfRule>
    <cfRule type="cellIs" dxfId="213" priority="222" operator="between">
      <formula>0.26</formula>
      <formula>0.5</formula>
    </cfRule>
    <cfRule type="cellIs" dxfId="212" priority="223" operator="equal">
      <formula>100%</formula>
    </cfRule>
    <cfRule type="cellIs" dxfId="211" priority="224" operator="between">
      <formula>0</formula>
      <formula>0.25</formula>
    </cfRule>
  </conditionalFormatting>
  <conditionalFormatting sqref="DT22">
    <cfRule type="cellIs" dxfId="210" priority="215" operator="between">
      <formula>0.76</formula>
      <formula>0.99</formula>
    </cfRule>
    <cfRule type="cellIs" dxfId="209" priority="216" operator="between">
      <formula>0.51</formula>
      <formula>0.75</formula>
    </cfRule>
    <cfRule type="cellIs" dxfId="208" priority="217" operator="between">
      <formula>0.26</formula>
      <formula>0.5</formula>
    </cfRule>
    <cfRule type="cellIs" dxfId="207" priority="218" operator="equal">
      <formula>100%</formula>
    </cfRule>
    <cfRule type="cellIs" dxfId="206" priority="219" operator="between">
      <formula>0</formula>
      <formula>0.25</formula>
    </cfRule>
  </conditionalFormatting>
  <conditionalFormatting sqref="DS23">
    <cfRule type="cellIs" dxfId="205" priority="210" operator="between">
      <formula>0.76</formula>
      <formula>0.99</formula>
    </cfRule>
    <cfRule type="cellIs" dxfId="204" priority="211" operator="between">
      <formula>0.51</formula>
      <formula>0.75</formula>
    </cfRule>
    <cfRule type="cellIs" dxfId="203" priority="212" operator="between">
      <formula>0.26</formula>
      <formula>0.5</formula>
    </cfRule>
    <cfRule type="cellIs" dxfId="202" priority="213" operator="equal">
      <formula>100%</formula>
    </cfRule>
    <cfRule type="cellIs" dxfId="201" priority="214" operator="between">
      <formula>0</formula>
      <formula>0.25</formula>
    </cfRule>
  </conditionalFormatting>
  <conditionalFormatting sqref="DT23">
    <cfRule type="cellIs" dxfId="200" priority="205" operator="between">
      <formula>0.76</formula>
      <formula>0.99</formula>
    </cfRule>
    <cfRule type="cellIs" dxfId="199" priority="206" operator="between">
      <formula>0.51</formula>
      <formula>0.75</formula>
    </cfRule>
    <cfRule type="cellIs" dxfId="198" priority="207" operator="between">
      <formula>0.26</formula>
      <formula>0.5</formula>
    </cfRule>
    <cfRule type="cellIs" dxfId="197" priority="208" operator="equal">
      <formula>100%</formula>
    </cfRule>
    <cfRule type="cellIs" dxfId="196" priority="209" operator="between">
      <formula>0</formula>
      <formula>0.25</formula>
    </cfRule>
  </conditionalFormatting>
  <conditionalFormatting sqref="DS24:DS27">
    <cfRule type="cellIs" dxfId="195" priority="200" operator="between">
      <formula>0.76</formula>
      <formula>0.99</formula>
    </cfRule>
    <cfRule type="cellIs" dxfId="194" priority="201" operator="between">
      <formula>0.51</formula>
      <formula>0.75</formula>
    </cfRule>
    <cfRule type="cellIs" dxfId="193" priority="202" operator="between">
      <formula>0.26</formula>
      <formula>0.5</formula>
    </cfRule>
    <cfRule type="cellIs" dxfId="192" priority="203" operator="equal">
      <formula>100%</formula>
    </cfRule>
    <cfRule type="cellIs" dxfId="191" priority="204" operator="between">
      <formula>0</formula>
      <formula>0.25</formula>
    </cfRule>
  </conditionalFormatting>
  <conditionalFormatting sqref="DT24 DT27">
    <cfRule type="cellIs" dxfId="190" priority="195" operator="between">
      <formula>0.76</formula>
      <formula>0.99</formula>
    </cfRule>
    <cfRule type="cellIs" dxfId="189" priority="196" operator="between">
      <formula>0.51</formula>
      <formula>0.75</formula>
    </cfRule>
    <cfRule type="cellIs" dxfId="188" priority="197" operator="between">
      <formula>0.26</formula>
      <formula>0.5</formula>
    </cfRule>
    <cfRule type="cellIs" dxfId="187" priority="198" operator="equal">
      <formula>100%</formula>
    </cfRule>
    <cfRule type="cellIs" dxfId="186" priority="199" operator="between">
      <formula>0</formula>
      <formula>0.25</formula>
    </cfRule>
  </conditionalFormatting>
  <conditionalFormatting sqref="EB18:EB19">
    <cfRule type="cellIs" dxfId="185" priority="190" operator="between">
      <formula>0.76</formula>
      <formula>0.99</formula>
    </cfRule>
    <cfRule type="cellIs" dxfId="184" priority="191" operator="between">
      <formula>0.51</formula>
      <formula>0.75</formula>
    </cfRule>
    <cfRule type="cellIs" dxfId="183" priority="192" operator="between">
      <formula>0.26</formula>
      <formula>0.5</formula>
    </cfRule>
    <cfRule type="cellIs" dxfId="182" priority="193" operator="equal">
      <formula>100%</formula>
    </cfRule>
    <cfRule type="cellIs" dxfId="181" priority="194" operator="between">
      <formula>0</formula>
      <formula>0.25</formula>
    </cfRule>
  </conditionalFormatting>
  <conditionalFormatting sqref="EB22">
    <cfRule type="cellIs" dxfId="180" priority="185" operator="between">
      <formula>0.76</formula>
      <formula>0.99</formula>
    </cfRule>
    <cfRule type="cellIs" dxfId="179" priority="186" operator="between">
      <formula>0.51</formula>
      <formula>0.75</formula>
    </cfRule>
    <cfRule type="cellIs" dxfId="178" priority="187" operator="between">
      <formula>0.26</formula>
      <formula>0.5</formula>
    </cfRule>
    <cfRule type="cellIs" dxfId="177" priority="188" operator="equal">
      <formula>100%</formula>
    </cfRule>
    <cfRule type="cellIs" dxfId="176" priority="189" operator="between">
      <formula>0</formula>
      <formula>0.25</formula>
    </cfRule>
  </conditionalFormatting>
  <conditionalFormatting sqref="EC22">
    <cfRule type="cellIs" dxfId="175" priority="180" operator="between">
      <formula>0.76</formula>
      <formula>0.99</formula>
    </cfRule>
    <cfRule type="cellIs" dxfId="174" priority="181" operator="between">
      <formula>0.51</formula>
      <formula>0.75</formula>
    </cfRule>
    <cfRule type="cellIs" dxfId="173" priority="182" operator="between">
      <formula>0.26</formula>
      <formula>0.5</formula>
    </cfRule>
    <cfRule type="cellIs" dxfId="172" priority="183" operator="equal">
      <formula>100%</formula>
    </cfRule>
    <cfRule type="cellIs" dxfId="171" priority="184" operator="between">
      <formula>0</formula>
      <formula>0.25</formula>
    </cfRule>
  </conditionalFormatting>
  <conditionalFormatting sqref="EB23">
    <cfRule type="cellIs" dxfId="170" priority="175" operator="between">
      <formula>0.76</formula>
      <formula>0.99</formula>
    </cfRule>
    <cfRule type="cellIs" dxfId="169" priority="176" operator="between">
      <formula>0.51</formula>
      <formula>0.75</formula>
    </cfRule>
    <cfRule type="cellIs" dxfId="168" priority="177" operator="between">
      <formula>0.26</formula>
      <formula>0.5</formula>
    </cfRule>
    <cfRule type="cellIs" dxfId="167" priority="178" operator="equal">
      <formula>100%</formula>
    </cfRule>
    <cfRule type="cellIs" dxfId="166" priority="179" operator="between">
      <formula>0</formula>
      <formula>0.25</formula>
    </cfRule>
  </conditionalFormatting>
  <conditionalFormatting sqref="EC23">
    <cfRule type="cellIs" dxfId="165" priority="170" operator="between">
      <formula>0.76</formula>
      <formula>0.99</formula>
    </cfRule>
    <cfRule type="cellIs" dxfId="164" priority="171" operator="between">
      <formula>0.51</formula>
      <formula>0.75</formula>
    </cfRule>
    <cfRule type="cellIs" dxfId="163" priority="172" operator="between">
      <formula>0.26</formula>
      <formula>0.5</formula>
    </cfRule>
    <cfRule type="cellIs" dxfId="162" priority="173" operator="equal">
      <formula>100%</formula>
    </cfRule>
    <cfRule type="cellIs" dxfId="161" priority="174" operator="between">
      <formula>0</formula>
      <formula>0.25</formula>
    </cfRule>
  </conditionalFormatting>
  <conditionalFormatting sqref="EB24">
    <cfRule type="cellIs" dxfId="160" priority="165" operator="between">
      <formula>0.76</formula>
      <formula>0.99</formula>
    </cfRule>
    <cfRule type="cellIs" dxfId="159" priority="166" operator="between">
      <formula>0.51</formula>
      <formula>0.75</formula>
    </cfRule>
    <cfRule type="cellIs" dxfId="158" priority="167" operator="between">
      <formula>0.26</formula>
      <formula>0.5</formula>
    </cfRule>
    <cfRule type="cellIs" dxfId="157" priority="168" operator="equal">
      <formula>100%</formula>
    </cfRule>
    <cfRule type="cellIs" dxfId="156" priority="169" operator="between">
      <formula>0</formula>
      <formula>0.25</formula>
    </cfRule>
  </conditionalFormatting>
  <conditionalFormatting sqref="EB25">
    <cfRule type="cellIs" dxfId="155" priority="160" operator="between">
      <formula>0.76</formula>
      <formula>0.99</formula>
    </cfRule>
    <cfRule type="cellIs" dxfId="154" priority="161" operator="between">
      <formula>0.51</formula>
      <formula>0.75</formula>
    </cfRule>
    <cfRule type="cellIs" dxfId="153" priority="162" operator="between">
      <formula>0.26</formula>
      <formula>0.5</formula>
    </cfRule>
    <cfRule type="cellIs" dxfId="152" priority="163" operator="equal">
      <formula>100%</formula>
    </cfRule>
    <cfRule type="cellIs" dxfId="151" priority="164" operator="between">
      <formula>0</formula>
      <formula>0.25</formula>
    </cfRule>
  </conditionalFormatting>
  <conditionalFormatting sqref="EB26">
    <cfRule type="cellIs" dxfId="150" priority="155" operator="between">
      <formula>0.76</formula>
      <formula>0.99</formula>
    </cfRule>
    <cfRule type="cellIs" dxfId="149" priority="156" operator="between">
      <formula>0.51</formula>
      <formula>0.75</formula>
    </cfRule>
    <cfRule type="cellIs" dxfId="148" priority="157" operator="between">
      <formula>0.26</formula>
      <formula>0.5</formula>
    </cfRule>
    <cfRule type="cellIs" dxfId="147" priority="158" operator="equal">
      <formula>100%</formula>
    </cfRule>
    <cfRule type="cellIs" dxfId="146" priority="159" operator="between">
      <formula>0</formula>
      <formula>0.25</formula>
    </cfRule>
  </conditionalFormatting>
  <conditionalFormatting sqref="EB27">
    <cfRule type="cellIs" dxfId="145" priority="150" operator="between">
      <formula>0.76</formula>
      <formula>0.99</formula>
    </cfRule>
    <cfRule type="cellIs" dxfId="144" priority="151" operator="between">
      <formula>0.51</formula>
      <formula>0.75</formula>
    </cfRule>
    <cfRule type="cellIs" dxfId="143" priority="152" operator="between">
      <formula>0.26</formula>
      <formula>0.5</formula>
    </cfRule>
    <cfRule type="cellIs" dxfId="142" priority="153" operator="equal">
      <formula>100%</formula>
    </cfRule>
    <cfRule type="cellIs" dxfId="141" priority="154" operator="between">
      <formula>0</formula>
      <formula>0.25</formula>
    </cfRule>
  </conditionalFormatting>
  <conditionalFormatting sqref="EC27">
    <cfRule type="cellIs" dxfId="140" priority="145" operator="between">
      <formula>0.76</formula>
      <formula>0.99</formula>
    </cfRule>
    <cfRule type="cellIs" dxfId="139" priority="146" operator="between">
      <formula>0.51</formula>
      <formula>0.75</formula>
    </cfRule>
    <cfRule type="cellIs" dxfId="138" priority="147" operator="between">
      <formula>0.26</formula>
      <formula>0.5</formula>
    </cfRule>
    <cfRule type="cellIs" dxfId="137" priority="148" operator="equal">
      <formula>100%</formula>
    </cfRule>
    <cfRule type="cellIs" dxfId="136" priority="149" operator="between">
      <formula>0</formula>
      <formula>0.25</formula>
    </cfRule>
  </conditionalFormatting>
  <conditionalFormatting sqref="EB10:EB11">
    <cfRule type="colorScale" priority="144">
      <colorScale>
        <cfvo type="min"/>
        <cfvo type="percentile" val="50"/>
        <cfvo type="max"/>
        <color rgb="FFF8696B"/>
        <color rgb="FFFFEB84"/>
        <color rgb="FF63BE7B"/>
      </colorScale>
    </cfRule>
  </conditionalFormatting>
  <conditionalFormatting sqref="EC18:EC19">
    <cfRule type="cellIs" dxfId="135" priority="139" operator="between">
      <formula>0.76</formula>
      <formula>0.99</formula>
    </cfRule>
    <cfRule type="cellIs" dxfId="134" priority="140" operator="between">
      <formula>0.51</formula>
      <formula>0.75</formula>
    </cfRule>
    <cfRule type="cellIs" dxfId="133" priority="141" operator="between">
      <formula>0.26</formula>
      <formula>0.5</formula>
    </cfRule>
    <cfRule type="cellIs" dxfId="132" priority="142" operator="equal">
      <formula>100%</formula>
    </cfRule>
    <cfRule type="cellIs" dxfId="131" priority="143" operator="between">
      <formula>0</formula>
      <formula>0.25</formula>
    </cfRule>
  </conditionalFormatting>
  <conditionalFormatting sqref="EK18:EK19">
    <cfRule type="cellIs" dxfId="130" priority="134" operator="between">
      <formula>0.76</formula>
      <formula>0.99</formula>
    </cfRule>
    <cfRule type="cellIs" dxfId="129" priority="135" operator="between">
      <formula>0.51</formula>
      <formula>0.75</formula>
    </cfRule>
    <cfRule type="cellIs" dxfId="128" priority="136" operator="between">
      <formula>0.26</formula>
      <formula>0.5</formula>
    </cfRule>
    <cfRule type="cellIs" dxfId="127" priority="137" operator="equal">
      <formula>100%</formula>
    </cfRule>
    <cfRule type="cellIs" dxfId="126" priority="138" operator="between">
      <formula>0</formula>
      <formula>0.25</formula>
    </cfRule>
  </conditionalFormatting>
  <conditionalFormatting sqref="EL18:EL19">
    <cfRule type="cellIs" dxfId="125" priority="129" operator="between">
      <formula>0.76</formula>
      <formula>0.99</formula>
    </cfRule>
    <cfRule type="cellIs" dxfId="124" priority="130" operator="between">
      <formula>0.51</formula>
      <formula>0.75</formula>
    </cfRule>
    <cfRule type="cellIs" dxfId="123" priority="131" operator="between">
      <formula>0.26</formula>
      <formula>0.5</formula>
    </cfRule>
    <cfRule type="cellIs" dxfId="122" priority="132" operator="equal">
      <formula>100%</formula>
    </cfRule>
    <cfRule type="cellIs" dxfId="121" priority="133" operator="between">
      <formula>0</formula>
      <formula>0.25</formula>
    </cfRule>
  </conditionalFormatting>
  <conditionalFormatting sqref="EB22">
    <cfRule type="cellIs" dxfId="120" priority="124" operator="between">
      <formula>0.76</formula>
      <formula>0.99</formula>
    </cfRule>
    <cfRule type="cellIs" dxfId="119" priority="125" operator="between">
      <formula>0.51</formula>
      <formula>0.75</formula>
    </cfRule>
    <cfRule type="cellIs" dxfId="118" priority="126" operator="between">
      <formula>0.26</formula>
      <formula>0.5</formula>
    </cfRule>
    <cfRule type="cellIs" dxfId="117" priority="127" operator="equal">
      <formula>100%</formula>
    </cfRule>
    <cfRule type="cellIs" dxfId="116" priority="128" operator="between">
      <formula>0</formula>
      <formula>0.25</formula>
    </cfRule>
  </conditionalFormatting>
  <conditionalFormatting sqref="EC22">
    <cfRule type="cellIs" dxfId="115" priority="119" operator="between">
      <formula>0.76</formula>
      <formula>0.99</formula>
    </cfRule>
    <cfRule type="cellIs" dxfId="114" priority="120" operator="between">
      <formula>0.51</formula>
      <formula>0.75</formula>
    </cfRule>
    <cfRule type="cellIs" dxfId="113" priority="121" operator="between">
      <formula>0.26</formula>
      <formula>0.5</formula>
    </cfRule>
    <cfRule type="cellIs" dxfId="112" priority="122" operator="equal">
      <formula>100%</formula>
    </cfRule>
    <cfRule type="cellIs" dxfId="111" priority="123" operator="between">
      <formula>0</formula>
      <formula>0.25</formula>
    </cfRule>
  </conditionalFormatting>
  <conditionalFormatting sqref="ED22">
    <cfRule type="cellIs" dxfId="110" priority="114" operator="between">
      <formula>0.76</formula>
      <formula>0.99</formula>
    </cfRule>
    <cfRule type="cellIs" dxfId="109" priority="115" operator="between">
      <formula>0.51</formula>
      <formula>0.75</formula>
    </cfRule>
    <cfRule type="cellIs" dxfId="108" priority="116" operator="between">
      <formula>0.26</formula>
      <formula>0.5</formula>
    </cfRule>
    <cfRule type="cellIs" dxfId="107" priority="117" operator="equal">
      <formula>100%</formula>
    </cfRule>
    <cfRule type="cellIs" dxfId="106" priority="118" operator="between">
      <formula>0</formula>
      <formula>0.25</formula>
    </cfRule>
  </conditionalFormatting>
  <conditionalFormatting sqref="EK27">
    <cfRule type="cellIs" dxfId="105" priority="109" operator="between">
      <formula>0.76</formula>
      <formula>0.99</formula>
    </cfRule>
    <cfRule type="cellIs" dxfId="104" priority="110" operator="between">
      <formula>0.51</formula>
      <formula>0.75</formula>
    </cfRule>
    <cfRule type="cellIs" dxfId="103" priority="111" operator="between">
      <formula>0.26</formula>
      <formula>0.5</formula>
    </cfRule>
    <cfRule type="cellIs" dxfId="102" priority="112" operator="equal">
      <formula>100%</formula>
    </cfRule>
    <cfRule type="cellIs" dxfId="101" priority="113" operator="between">
      <formula>0</formula>
      <formula>0.25</formula>
    </cfRule>
  </conditionalFormatting>
  <conditionalFormatting sqref="EL27">
    <cfRule type="cellIs" dxfId="100" priority="104" operator="between">
      <formula>0.76</formula>
      <formula>0.99</formula>
    </cfRule>
    <cfRule type="cellIs" dxfId="99" priority="105" operator="between">
      <formula>0.51</formula>
      <formula>0.75</formula>
    </cfRule>
    <cfRule type="cellIs" dxfId="98" priority="106" operator="between">
      <formula>0.26</formula>
      <formula>0.5</formula>
    </cfRule>
    <cfRule type="cellIs" dxfId="97" priority="107" operator="equal">
      <formula>100%</formula>
    </cfRule>
    <cfRule type="cellIs" dxfId="96" priority="108" operator="between">
      <formula>0</formula>
      <formula>0.25</formula>
    </cfRule>
  </conditionalFormatting>
  <conditionalFormatting sqref="EK26">
    <cfRule type="cellIs" dxfId="95" priority="99" operator="between">
      <formula>0.76</formula>
      <formula>0.99</formula>
    </cfRule>
    <cfRule type="cellIs" dxfId="94" priority="100" operator="between">
      <formula>0.51</formula>
      <formula>0.75</formula>
    </cfRule>
    <cfRule type="cellIs" dxfId="93" priority="101" operator="between">
      <formula>0.26</formula>
      <formula>0.5</formula>
    </cfRule>
    <cfRule type="cellIs" dxfId="92" priority="102" operator="equal">
      <formula>100%</formula>
    </cfRule>
    <cfRule type="cellIs" dxfId="91" priority="103" operator="between">
      <formula>0</formula>
      <formula>0.25</formula>
    </cfRule>
  </conditionalFormatting>
  <conditionalFormatting sqref="EK25">
    <cfRule type="cellIs" dxfId="90" priority="94" operator="between">
      <formula>0.76</formula>
      <formula>0.99</formula>
    </cfRule>
    <cfRule type="cellIs" dxfId="89" priority="95" operator="between">
      <formula>0.51</formula>
      <formula>0.75</formula>
    </cfRule>
    <cfRule type="cellIs" dxfId="88" priority="96" operator="between">
      <formula>0.26</formula>
      <formula>0.5</formula>
    </cfRule>
    <cfRule type="cellIs" dxfId="87" priority="97" operator="equal">
      <formula>100%</formula>
    </cfRule>
    <cfRule type="cellIs" dxfId="86" priority="98" operator="between">
      <formula>0</formula>
      <formula>0.25</formula>
    </cfRule>
  </conditionalFormatting>
  <conditionalFormatting sqref="EK24">
    <cfRule type="cellIs" dxfId="85" priority="89" operator="between">
      <formula>0.76</formula>
      <formula>0.99</formula>
    </cfRule>
    <cfRule type="cellIs" dxfId="84" priority="90" operator="between">
      <formula>0.51</formula>
      <formula>0.75</formula>
    </cfRule>
    <cfRule type="cellIs" dxfId="83" priority="91" operator="between">
      <formula>0.26</formula>
      <formula>0.5</formula>
    </cfRule>
    <cfRule type="cellIs" dxfId="82" priority="92" operator="equal">
      <formula>100%</formula>
    </cfRule>
    <cfRule type="cellIs" dxfId="81" priority="93" operator="between">
      <formula>0</formula>
      <formula>0.25</formula>
    </cfRule>
  </conditionalFormatting>
  <conditionalFormatting sqref="EK23">
    <cfRule type="cellIs" dxfId="80" priority="84" operator="between">
      <formula>0.76</formula>
      <formula>0.99</formula>
    </cfRule>
    <cfRule type="cellIs" dxfId="79" priority="85" operator="between">
      <formula>0.51</formula>
      <formula>0.75</formula>
    </cfRule>
    <cfRule type="cellIs" dxfId="78" priority="86" operator="between">
      <formula>0.26</formula>
      <formula>0.5</formula>
    </cfRule>
    <cfRule type="cellIs" dxfId="77" priority="87" operator="equal">
      <formula>100%</formula>
    </cfRule>
    <cfRule type="cellIs" dxfId="76" priority="88" operator="between">
      <formula>0</formula>
      <formula>0.25</formula>
    </cfRule>
  </conditionalFormatting>
  <conditionalFormatting sqref="EL23">
    <cfRule type="cellIs" dxfId="75" priority="79" operator="between">
      <formula>0.76</formula>
      <formula>0.99</formula>
    </cfRule>
    <cfRule type="cellIs" dxfId="74" priority="80" operator="between">
      <formula>0.51</formula>
      <formula>0.75</formula>
    </cfRule>
    <cfRule type="cellIs" dxfId="73" priority="81" operator="between">
      <formula>0.26</formula>
      <formula>0.5</formula>
    </cfRule>
    <cfRule type="cellIs" dxfId="72" priority="82" operator="equal">
      <formula>100%</formula>
    </cfRule>
    <cfRule type="cellIs" dxfId="71" priority="83" operator="between">
      <formula>0</formula>
      <formula>0.25</formula>
    </cfRule>
  </conditionalFormatting>
  <conditionalFormatting sqref="EK22">
    <cfRule type="cellIs" dxfId="70" priority="74" operator="between">
      <formula>0.76</formula>
      <formula>0.99</formula>
    </cfRule>
    <cfRule type="cellIs" dxfId="69" priority="75" operator="between">
      <formula>0.51</formula>
      <formula>0.75</formula>
    </cfRule>
    <cfRule type="cellIs" dxfId="68" priority="76" operator="between">
      <formula>0.26</formula>
      <formula>0.5</formula>
    </cfRule>
    <cfRule type="cellIs" dxfId="67" priority="77" operator="equal">
      <formula>100%</formula>
    </cfRule>
    <cfRule type="cellIs" dxfId="66" priority="78" operator="between">
      <formula>0</formula>
      <formula>0.25</formula>
    </cfRule>
  </conditionalFormatting>
  <conditionalFormatting sqref="EL22">
    <cfRule type="cellIs" dxfId="65" priority="69" operator="between">
      <formula>0.76</formula>
      <formula>0.99</formula>
    </cfRule>
    <cfRule type="cellIs" dxfId="64" priority="70" operator="between">
      <formula>0.51</formula>
      <formula>0.75</formula>
    </cfRule>
    <cfRule type="cellIs" dxfId="63" priority="71" operator="between">
      <formula>0.26</formula>
      <formula>0.5</formula>
    </cfRule>
    <cfRule type="cellIs" dxfId="62" priority="72" operator="equal">
      <formula>100%</formula>
    </cfRule>
    <cfRule type="cellIs" dxfId="61" priority="73" operator="between">
      <formula>0</formula>
      <formula>0.25</formula>
    </cfRule>
  </conditionalFormatting>
  <conditionalFormatting sqref="BF34">
    <cfRule type="colorScale" priority="65">
      <colorScale>
        <cfvo type="min"/>
        <cfvo type="percentile" val="50"/>
        <cfvo type="max"/>
        <color rgb="FFF8696B"/>
        <color rgb="FFFFEB84"/>
        <color rgb="FF63BE7B"/>
      </colorScale>
    </cfRule>
  </conditionalFormatting>
  <conditionalFormatting sqref="AE34">
    <cfRule type="colorScale" priority="66">
      <colorScale>
        <cfvo type="min"/>
        <cfvo type="percentile" val="50"/>
        <cfvo type="max"/>
        <color rgb="FFF8696B"/>
        <color rgb="FFFFEB84"/>
        <color rgb="FF63BE7B"/>
      </colorScale>
    </cfRule>
  </conditionalFormatting>
  <conditionalFormatting sqref="AN34">
    <cfRule type="colorScale" priority="67">
      <colorScale>
        <cfvo type="min"/>
        <cfvo type="percentile" val="50"/>
        <cfvo type="max"/>
        <color rgb="FFF8696B"/>
        <color rgb="FFFFEB84"/>
        <color rgb="FF63BE7B"/>
      </colorScale>
    </cfRule>
  </conditionalFormatting>
  <conditionalFormatting sqref="AW34">
    <cfRule type="colorScale" priority="68">
      <colorScale>
        <cfvo type="min"/>
        <cfvo type="percentile" val="50"/>
        <cfvo type="max"/>
        <color rgb="FFF8696B"/>
        <color rgb="FFFFEB84"/>
        <color rgb="FF63BE7B"/>
      </colorScale>
    </cfRule>
  </conditionalFormatting>
  <conditionalFormatting sqref="BO34">
    <cfRule type="colorScale" priority="64">
      <colorScale>
        <cfvo type="min"/>
        <cfvo type="percentile" val="50"/>
        <cfvo type="max"/>
        <color rgb="FFF8696B"/>
        <color rgb="FFFFEB84"/>
        <color rgb="FF63BE7B"/>
      </colorScale>
    </cfRule>
  </conditionalFormatting>
  <conditionalFormatting sqref="BX34">
    <cfRule type="colorScale" priority="63">
      <colorScale>
        <cfvo type="min"/>
        <cfvo type="percentile" val="50"/>
        <cfvo type="max"/>
        <color rgb="FFF8696B"/>
        <color rgb="FFFFEB84"/>
        <color rgb="FF63BE7B"/>
      </colorScale>
    </cfRule>
  </conditionalFormatting>
  <conditionalFormatting sqref="CG34">
    <cfRule type="colorScale" priority="62">
      <colorScale>
        <cfvo type="min"/>
        <cfvo type="percentile" val="50"/>
        <cfvo type="max"/>
        <color rgb="FFF8696B"/>
        <color rgb="FFFFEB84"/>
        <color rgb="FF63BE7B"/>
      </colorScale>
    </cfRule>
  </conditionalFormatting>
  <conditionalFormatting sqref="CM34">
    <cfRule type="colorScale" priority="61">
      <colorScale>
        <cfvo type="min"/>
        <cfvo type="percentile" val="50"/>
        <cfvo type="max"/>
        <color rgb="FFF8696B"/>
        <color rgb="FFFFEB84"/>
        <color rgb="FF63BE7B"/>
      </colorScale>
    </cfRule>
  </conditionalFormatting>
  <conditionalFormatting sqref="R34">
    <cfRule type="colorScale" priority="60">
      <colorScale>
        <cfvo type="min"/>
        <cfvo type="percentile" val="50"/>
        <cfvo type="max"/>
        <color rgb="FFF8696B"/>
        <color rgb="FFFFEB84"/>
        <color rgb="FF63BE7B"/>
      </colorScale>
    </cfRule>
  </conditionalFormatting>
  <conditionalFormatting sqref="CS34">
    <cfRule type="colorScale" priority="59">
      <colorScale>
        <cfvo type="min"/>
        <cfvo type="percentile" val="50"/>
        <cfvo type="max"/>
        <color rgb="FFF8696B"/>
        <color rgb="FFFFEB84"/>
        <color rgb="FF63BE7B"/>
      </colorScale>
    </cfRule>
  </conditionalFormatting>
  <conditionalFormatting sqref="DE34">
    <cfRule type="colorScale" priority="58">
      <colorScale>
        <cfvo type="min"/>
        <cfvo type="percentile" val="50"/>
        <cfvo type="max"/>
        <color rgb="FFF8696B"/>
        <color rgb="FFFFEB84"/>
        <color rgb="FF63BE7B"/>
      </colorScale>
    </cfRule>
  </conditionalFormatting>
  <conditionalFormatting sqref="DS34:DT34">
    <cfRule type="colorScale" priority="57">
      <colorScale>
        <cfvo type="min"/>
        <cfvo type="percentile" val="50"/>
        <cfvo type="max"/>
        <color rgb="FFF8696B"/>
        <color rgb="FFFFEB84"/>
        <color rgb="FF63BE7B"/>
      </colorScale>
    </cfRule>
  </conditionalFormatting>
  <conditionalFormatting sqref="ET10:EU11">
    <cfRule type="colorScale" priority="56">
      <colorScale>
        <cfvo type="min"/>
        <cfvo type="percentile" val="50"/>
        <cfvo type="max"/>
        <color rgb="FFF8696B"/>
        <color rgb="FFFFEB84"/>
        <color rgb="FF63BE7B"/>
      </colorScale>
    </cfRule>
  </conditionalFormatting>
  <conditionalFormatting sqref="ET18:ET19">
    <cfRule type="cellIs" dxfId="60" priority="51" operator="between">
      <formula>0.76</formula>
      <formula>0.99</formula>
    </cfRule>
    <cfRule type="cellIs" dxfId="59" priority="52" operator="between">
      <formula>0.51</formula>
      <formula>0.75</formula>
    </cfRule>
    <cfRule type="cellIs" dxfId="58" priority="53" operator="between">
      <formula>0.26</formula>
      <formula>0.5</formula>
    </cfRule>
    <cfRule type="cellIs" dxfId="57" priority="54" operator="equal">
      <formula>100%</formula>
    </cfRule>
    <cfRule type="cellIs" dxfId="56" priority="55" operator="between">
      <formula>0</formula>
      <formula>0.25</formula>
    </cfRule>
  </conditionalFormatting>
  <conditionalFormatting sqref="EU18:EU19">
    <cfRule type="cellIs" dxfId="55" priority="46" operator="between">
      <formula>0.76</formula>
      <formula>0.99</formula>
    </cfRule>
    <cfRule type="cellIs" dxfId="54" priority="47" operator="between">
      <formula>0.51</formula>
      <formula>0.75</formula>
    </cfRule>
    <cfRule type="cellIs" dxfId="53" priority="48" operator="between">
      <formula>0.26</formula>
      <formula>0.5</formula>
    </cfRule>
    <cfRule type="cellIs" dxfId="52" priority="49" operator="equal">
      <formula>100%</formula>
    </cfRule>
    <cfRule type="cellIs" dxfId="51" priority="50" operator="between">
      <formula>0</formula>
      <formula>0.25</formula>
    </cfRule>
  </conditionalFormatting>
  <conditionalFormatting sqref="ET27">
    <cfRule type="cellIs" dxfId="50" priority="41" operator="between">
      <formula>0.76</formula>
      <formula>0.99</formula>
    </cfRule>
    <cfRule type="cellIs" dxfId="49" priority="42" operator="between">
      <formula>0.51</formula>
      <formula>0.75</formula>
    </cfRule>
    <cfRule type="cellIs" dxfId="48" priority="43" operator="between">
      <formula>0.26</formula>
      <formula>0.5</formula>
    </cfRule>
    <cfRule type="cellIs" dxfId="47" priority="44" operator="equal">
      <formula>100%</formula>
    </cfRule>
    <cfRule type="cellIs" dxfId="46" priority="45" operator="between">
      <formula>0</formula>
      <formula>0.25</formula>
    </cfRule>
  </conditionalFormatting>
  <conditionalFormatting sqref="EU27">
    <cfRule type="cellIs" dxfId="45" priority="36" operator="between">
      <formula>0.76</formula>
      <formula>0.99</formula>
    </cfRule>
    <cfRule type="cellIs" dxfId="44" priority="37" operator="between">
      <formula>0.51</formula>
      <formula>0.75</formula>
    </cfRule>
    <cfRule type="cellIs" dxfId="43" priority="38" operator="between">
      <formula>0.26</formula>
      <formula>0.5</formula>
    </cfRule>
    <cfRule type="cellIs" dxfId="42" priority="39" operator="equal">
      <formula>100%</formula>
    </cfRule>
    <cfRule type="cellIs" dxfId="41" priority="40" operator="between">
      <formula>0</formula>
      <formula>0.25</formula>
    </cfRule>
  </conditionalFormatting>
  <conditionalFormatting sqref="ET26">
    <cfRule type="cellIs" dxfId="40" priority="31" operator="between">
      <formula>0.76</formula>
      <formula>0.99</formula>
    </cfRule>
    <cfRule type="cellIs" dxfId="39" priority="32" operator="between">
      <formula>0.51</formula>
      <formula>0.75</formula>
    </cfRule>
    <cfRule type="cellIs" dxfId="38" priority="33" operator="between">
      <formula>0.26</formula>
      <formula>0.5</formula>
    </cfRule>
    <cfRule type="cellIs" dxfId="37" priority="34" operator="equal">
      <formula>100%</formula>
    </cfRule>
    <cfRule type="cellIs" dxfId="36" priority="35" operator="between">
      <formula>0</formula>
      <formula>0.25</formula>
    </cfRule>
  </conditionalFormatting>
  <conditionalFormatting sqref="ET25">
    <cfRule type="cellIs" dxfId="35" priority="26" operator="between">
      <formula>0.76</formula>
      <formula>0.99</formula>
    </cfRule>
    <cfRule type="cellIs" dxfId="34" priority="27" operator="between">
      <formula>0.51</formula>
      <formula>0.75</formula>
    </cfRule>
    <cfRule type="cellIs" dxfId="33" priority="28" operator="between">
      <formula>0.26</formula>
      <formula>0.5</formula>
    </cfRule>
    <cfRule type="cellIs" dxfId="32" priority="29" operator="equal">
      <formula>100%</formula>
    </cfRule>
    <cfRule type="cellIs" dxfId="31" priority="30" operator="between">
      <formula>0</formula>
      <formula>0.25</formula>
    </cfRule>
  </conditionalFormatting>
  <conditionalFormatting sqref="ET24">
    <cfRule type="cellIs" dxfId="30" priority="21" operator="between">
      <formula>0.76</formula>
      <formula>0.99</formula>
    </cfRule>
    <cfRule type="cellIs" dxfId="29" priority="22" operator="between">
      <formula>0.51</formula>
      <formula>0.75</formula>
    </cfRule>
    <cfRule type="cellIs" dxfId="28" priority="23" operator="between">
      <formula>0.26</formula>
      <formula>0.5</formula>
    </cfRule>
    <cfRule type="cellIs" dxfId="27" priority="24" operator="equal">
      <formula>100%</formula>
    </cfRule>
    <cfRule type="cellIs" dxfId="26" priority="25" operator="between">
      <formula>0</formula>
      <formula>0.25</formula>
    </cfRule>
  </conditionalFormatting>
  <conditionalFormatting sqref="ET23">
    <cfRule type="cellIs" dxfId="25" priority="16" operator="between">
      <formula>0.76</formula>
      <formula>0.99</formula>
    </cfRule>
    <cfRule type="cellIs" dxfId="24" priority="17" operator="between">
      <formula>0.51</formula>
      <formula>0.75</formula>
    </cfRule>
    <cfRule type="cellIs" dxfId="23" priority="18" operator="between">
      <formula>0.26</formula>
      <formula>0.5</formula>
    </cfRule>
    <cfRule type="cellIs" dxfId="22" priority="19" operator="equal">
      <formula>100%</formula>
    </cfRule>
    <cfRule type="cellIs" dxfId="21" priority="20" operator="between">
      <formula>0</formula>
      <formula>0.25</formula>
    </cfRule>
  </conditionalFormatting>
  <conditionalFormatting sqref="EU23">
    <cfRule type="cellIs" dxfId="20" priority="11" operator="between">
      <formula>0.76</formula>
      <formula>0.99</formula>
    </cfRule>
    <cfRule type="cellIs" dxfId="19" priority="12" operator="between">
      <formula>0.51</formula>
      <formula>0.75</formula>
    </cfRule>
    <cfRule type="cellIs" dxfId="18" priority="13" operator="between">
      <formula>0.26</formula>
      <formula>0.5</formula>
    </cfRule>
    <cfRule type="cellIs" dxfId="17" priority="14" operator="equal">
      <formula>100%</formula>
    </cfRule>
    <cfRule type="cellIs" dxfId="16" priority="15" operator="between">
      <formula>0</formula>
      <formula>0.25</formula>
    </cfRule>
  </conditionalFormatting>
  <dataValidations count="4">
    <dataValidation type="date" operator="greaterThanOrEqual" allowBlank="1" showInputMessage="1" showErrorMessage="1" sqref="E31:E35 K31:K35 AD31:AD35 AM31:AM35 AV31:AV35 BE31:BE35 BN31:BN35 BW31:BW35 CF31:CF35 CL31:CL35 Q31:Q35 CR31:CR35 DD31:DD35" xr:uid="{00000000-0002-0000-0200-000000000000}">
      <formula1>41426</formula1>
    </dataValidation>
    <dataValidation allowBlank="1" showInputMessage="1" showErrorMessage="1" promptTitle="Validación" prompt="El porcentaje no debe exceder el 100%" sqref="R20 R12:R18 R22:R23 R27:R28 AE20 AE12:AE18 AE22:AE23 AE27:AE28 AN20 AN12:AN18 AN22:AN23 AN27:AN28 AW20 AW27:AW28 AW22:AW23 AW12 AW15:AW18 BF20 BF27:BF28 BF22:BF23 BF12 BF15:BF18 BO20 BO27:BO28 BO22:BO23 BO12 BO15:BO18 BX15:BX18 BX12 BX20 BX27:BX28 BX22:BX23 CG15:CG18 CG12 CG20 CG27:CG28 CG22:CG23 CM15:CM18 CM12 CM20 CM27:CM28 CM22:CM23 CS15:CS18 CS12 CS20 CS27:CS28 CS22:CS23 CY15:CY18 CY12 CY20 CY27:CY28 CY22:CY23 DE15:DE18 DE12 DE20 DE27:DE28 DE22:DE23 L12:L30" xr:uid="{00000000-0002-0000-0200-000001000000}"/>
    <dataValidation type="date" allowBlank="1" showInputMessage="1" showErrorMessage="1" promptTitle="Validación" prompt="formato DD/MM/AA" sqref="G12:G17 H12:H22 G19:G22 G24:H30" xr:uid="{00000000-0002-0000-0200-000002000000}">
      <formula1>36526</formula1>
      <formula2>44177</formula2>
    </dataValidation>
    <dataValidation operator="greaterThanOrEqual" allowBlank="1" showInputMessage="1" showErrorMessage="1" sqref="DM22:DM27 DM18 E12:E30" xr:uid="{00000000-0002-0000-0200-000003000000}"/>
  </dataValidations>
  <hyperlinks>
    <hyperlink ref="EE27" r:id="rId1" xr:uid="{00000000-0004-0000-0200-000000000000}"/>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P271"/>
  <sheetViews>
    <sheetView topLeftCell="B1" zoomScale="90" zoomScaleNormal="90" workbookViewId="0">
      <pane xSplit="1" ySplit="2" topLeftCell="P155" activePane="bottomRight" state="frozen"/>
      <selection activeCell="B1" sqref="B1"/>
      <selection pane="topRight" activeCell="C1" sqref="C1"/>
      <selection pane="bottomLeft" activeCell="B4" sqref="B4"/>
      <selection pane="bottomRight" activeCell="BE155" sqref="BE155"/>
    </sheetView>
  </sheetViews>
  <sheetFormatPr baseColWidth="10" defaultColWidth="11.42578125" defaultRowHeight="15"/>
  <cols>
    <col min="1" max="1" width="8.85546875" style="189" hidden="1" customWidth="1"/>
    <col min="2" max="2" width="11.7109375" style="367" customWidth="1"/>
    <col min="3" max="3" width="15.7109375" style="193" customWidth="1"/>
    <col min="4" max="4" width="25.7109375" style="362" customWidth="1"/>
    <col min="5" max="5" width="16.42578125" style="189" customWidth="1"/>
    <col min="6" max="6" width="19.28515625" style="362" customWidth="1"/>
    <col min="7" max="7" width="14.85546875" style="363" customWidth="1"/>
    <col min="8" max="11" width="50.7109375" style="189" customWidth="1"/>
    <col min="12" max="12" width="20.7109375" style="189" customWidth="1"/>
    <col min="13" max="13" width="15.7109375" style="189" customWidth="1"/>
    <col min="14" max="14" width="15.7109375" style="266" customWidth="1"/>
    <col min="15" max="15" width="15.7109375" style="368" customWidth="1"/>
    <col min="16" max="17" width="15.7109375" style="364" customWidth="1"/>
    <col min="18" max="18" width="20.7109375" style="362" customWidth="1"/>
    <col min="19" max="19" width="20.7109375" style="266" customWidth="1"/>
    <col min="20" max="20" width="45.7109375" style="189" hidden="1" customWidth="1"/>
    <col min="21" max="21" width="45.7109375" style="365" hidden="1" customWidth="1"/>
    <col min="22" max="32" width="45.7109375" style="189" hidden="1" customWidth="1"/>
    <col min="33" max="33" width="45.7109375" style="366" hidden="1" customWidth="1"/>
    <col min="34" max="43" width="45.7109375" style="189" hidden="1" customWidth="1"/>
    <col min="44" max="46" width="70.7109375" style="189" hidden="1" customWidth="1"/>
    <col min="47" max="55" width="70.7109375" style="193" hidden="1" customWidth="1"/>
    <col min="56" max="57" width="70.7109375" style="193" customWidth="1"/>
    <col min="58" max="58" width="17.5703125" style="266" customWidth="1"/>
    <col min="59" max="59" width="15.7109375" style="266" customWidth="1"/>
    <col min="60" max="60" width="15.7109375" style="506" customWidth="1"/>
    <col min="61" max="61" width="15.7109375" style="266" customWidth="1"/>
    <col min="62" max="62" width="70.7109375" style="189" customWidth="1"/>
    <col min="63" max="63" width="50.7109375" style="189" customWidth="1"/>
    <col min="64" max="65" width="40.7109375" style="189" customWidth="1"/>
    <col min="66" max="66" width="15.7109375" style="193" customWidth="1"/>
    <col min="67" max="67" width="17" style="266" customWidth="1"/>
    <col min="68" max="68" width="15.7109375" style="189" customWidth="1"/>
    <col min="69" max="16384" width="11.42578125" style="189"/>
  </cols>
  <sheetData>
    <row r="1" spans="1:68" s="211" customFormat="1" ht="50.1" customHeight="1">
      <c r="A1" s="254"/>
      <c r="B1" s="797" t="s">
        <v>3363</v>
      </c>
      <c r="C1" s="797"/>
      <c r="D1" s="797"/>
      <c r="E1" s="797"/>
      <c r="F1" s="797"/>
      <c r="G1" s="798"/>
      <c r="H1" s="797"/>
      <c r="I1" s="797" t="s">
        <v>3369</v>
      </c>
      <c r="J1" s="797"/>
      <c r="K1" s="797"/>
      <c r="L1" s="797"/>
      <c r="M1" s="797"/>
      <c r="N1" s="797"/>
      <c r="O1" s="797"/>
      <c r="P1" s="797"/>
      <c r="Q1" s="797"/>
      <c r="R1" s="797"/>
      <c r="S1" s="797"/>
      <c r="T1" s="799" t="s">
        <v>4386</v>
      </c>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c r="BA1" s="799"/>
      <c r="BB1" s="799"/>
      <c r="BC1" s="799"/>
      <c r="BD1" s="799"/>
      <c r="BE1" s="799"/>
      <c r="BF1" s="799"/>
      <c r="BG1" s="799"/>
      <c r="BH1" s="800" t="s">
        <v>4387</v>
      </c>
      <c r="BI1" s="801"/>
      <c r="BJ1" s="801"/>
      <c r="BK1" s="801"/>
      <c r="BL1" s="801"/>
      <c r="BM1" s="801"/>
      <c r="BN1" s="801"/>
      <c r="BO1" s="801"/>
      <c r="BP1" s="802"/>
    </row>
    <row r="2" spans="1:68" s="266" customFormat="1" ht="90" customHeight="1">
      <c r="A2" s="255"/>
      <c r="B2" s="256" t="s">
        <v>1831</v>
      </c>
      <c r="C2" s="256" t="s">
        <v>3370</v>
      </c>
      <c r="D2" s="256" t="s">
        <v>3371</v>
      </c>
      <c r="E2" s="256" t="s">
        <v>3373</v>
      </c>
      <c r="F2" s="256" t="s">
        <v>3364</v>
      </c>
      <c r="G2" s="256" t="s">
        <v>3847</v>
      </c>
      <c r="H2" s="256" t="s">
        <v>0</v>
      </c>
      <c r="I2" s="256" t="s">
        <v>2833</v>
      </c>
      <c r="J2" s="256" t="s">
        <v>3666</v>
      </c>
      <c r="K2" s="256" t="s">
        <v>3</v>
      </c>
      <c r="L2" s="256" t="s">
        <v>2835</v>
      </c>
      <c r="M2" s="256" t="s">
        <v>2836</v>
      </c>
      <c r="N2" s="256" t="s">
        <v>3365</v>
      </c>
      <c r="O2" s="257" t="s">
        <v>3366</v>
      </c>
      <c r="P2" s="257" t="s">
        <v>2834</v>
      </c>
      <c r="Q2" s="256" t="s">
        <v>9</v>
      </c>
      <c r="R2" s="258" t="s">
        <v>3367</v>
      </c>
      <c r="S2" s="257" t="s">
        <v>3368</v>
      </c>
      <c r="T2" s="259" t="s">
        <v>3517</v>
      </c>
      <c r="U2" s="260" t="s">
        <v>3518</v>
      </c>
      <c r="V2" s="259" t="s">
        <v>3519</v>
      </c>
      <c r="W2" s="260" t="s">
        <v>3520</v>
      </c>
      <c r="X2" s="259" t="s">
        <v>3547</v>
      </c>
      <c r="Y2" s="260" t="s">
        <v>3548</v>
      </c>
      <c r="Z2" s="259" t="s">
        <v>3569</v>
      </c>
      <c r="AA2" s="260" t="s">
        <v>3574</v>
      </c>
      <c r="AB2" s="259" t="s">
        <v>3573</v>
      </c>
      <c r="AC2" s="260" t="s">
        <v>3575</v>
      </c>
      <c r="AD2" s="259" t="s">
        <v>3578</v>
      </c>
      <c r="AE2" s="260" t="s">
        <v>3577</v>
      </c>
      <c r="AF2" s="259" t="s">
        <v>3579</v>
      </c>
      <c r="AG2" s="260" t="s">
        <v>3580</v>
      </c>
      <c r="AH2" s="259" t="s">
        <v>3585</v>
      </c>
      <c r="AI2" s="260" t="s">
        <v>3586</v>
      </c>
      <c r="AJ2" s="259" t="s">
        <v>3589</v>
      </c>
      <c r="AK2" s="260" t="s">
        <v>3590</v>
      </c>
      <c r="AL2" s="259" t="s">
        <v>3593</v>
      </c>
      <c r="AM2" s="260" t="s">
        <v>1154</v>
      </c>
      <c r="AN2" s="259" t="s">
        <v>3596</v>
      </c>
      <c r="AO2" s="260" t="s">
        <v>1329</v>
      </c>
      <c r="AP2" s="259" t="s">
        <v>3621</v>
      </c>
      <c r="AQ2" s="260" t="s">
        <v>2211</v>
      </c>
      <c r="AR2" s="259" t="s">
        <v>3655</v>
      </c>
      <c r="AS2" s="260" t="s">
        <v>2583</v>
      </c>
      <c r="AT2" s="259" t="s">
        <v>4142</v>
      </c>
      <c r="AU2" s="260" t="s">
        <v>3801</v>
      </c>
      <c r="AV2" s="259" t="s">
        <v>4143</v>
      </c>
      <c r="AW2" s="260" t="s">
        <v>4141</v>
      </c>
      <c r="AX2" s="259" t="s">
        <v>4295</v>
      </c>
      <c r="AY2" s="260" t="s">
        <v>4296</v>
      </c>
      <c r="AZ2" s="259" t="s">
        <v>4919</v>
      </c>
      <c r="BA2" s="260" t="s">
        <v>4920</v>
      </c>
      <c r="BB2" s="259" t="s">
        <v>5232</v>
      </c>
      <c r="BC2" s="260" t="s">
        <v>5231</v>
      </c>
      <c r="BD2" s="259" t="s">
        <v>5998</v>
      </c>
      <c r="BE2" s="260" t="s">
        <v>6000</v>
      </c>
      <c r="BF2" s="261" t="s">
        <v>901</v>
      </c>
      <c r="BG2" s="262" t="s">
        <v>958</v>
      </c>
      <c r="BH2" s="263" t="s">
        <v>3878</v>
      </c>
      <c r="BI2" s="264" t="s">
        <v>943</v>
      </c>
      <c r="BJ2" s="264" t="s">
        <v>1332</v>
      </c>
      <c r="BK2" s="264" t="s">
        <v>1133</v>
      </c>
      <c r="BL2" s="264" t="s">
        <v>2303</v>
      </c>
      <c r="BM2" s="264" t="s">
        <v>2304</v>
      </c>
      <c r="BN2" s="263" t="s">
        <v>4385</v>
      </c>
      <c r="BO2" s="264" t="s">
        <v>2585</v>
      </c>
      <c r="BP2" s="265" t="s">
        <v>2594</v>
      </c>
    </row>
    <row r="3" spans="1:68" s="284" customFormat="1" ht="90" hidden="1" customHeight="1">
      <c r="A3" s="267">
        <v>1</v>
      </c>
      <c r="B3" s="268" t="s">
        <v>3374</v>
      </c>
      <c r="C3" s="269" t="s">
        <v>3803</v>
      </c>
      <c r="D3" s="253" t="s">
        <v>2838</v>
      </c>
      <c r="E3" s="270">
        <v>43091</v>
      </c>
      <c r="F3" s="271" t="s">
        <v>2242</v>
      </c>
      <c r="G3" s="272" t="s">
        <v>3804</v>
      </c>
      <c r="H3" s="273" t="s">
        <v>6031</v>
      </c>
      <c r="I3" s="271" t="s">
        <v>3074</v>
      </c>
      <c r="J3" s="271" t="s">
        <v>5728</v>
      </c>
      <c r="K3" s="271"/>
      <c r="L3" s="274"/>
      <c r="M3" s="271"/>
      <c r="N3" s="270">
        <v>43115</v>
      </c>
      <c r="O3" s="270">
        <v>43465</v>
      </c>
      <c r="P3" s="275">
        <f>+WEEKNUM(O3-N3)</f>
        <v>50</v>
      </c>
      <c r="Q3" s="276"/>
      <c r="R3" s="271" t="s">
        <v>15</v>
      </c>
      <c r="S3" s="271"/>
      <c r="T3" s="141" t="s">
        <v>3075</v>
      </c>
      <c r="U3" s="277" t="s">
        <v>3483</v>
      </c>
      <c r="V3" s="278" t="s">
        <v>3076</v>
      </c>
      <c r="W3" s="277" t="s">
        <v>3529</v>
      </c>
      <c r="X3" s="44" t="s">
        <v>3077</v>
      </c>
      <c r="Y3" s="277" t="s">
        <v>3552</v>
      </c>
      <c r="Z3" s="279" t="s">
        <v>6032</v>
      </c>
      <c r="AA3" s="280" t="s">
        <v>6033</v>
      </c>
      <c r="AB3" s="281" t="s">
        <v>1153</v>
      </c>
      <c r="AC3" s="280" t="s">
        <v>3576</v>
      </c>
      <c r="AD3" s="282" t="s">
        <v>1153</v>
      </c>
      <c r="AE3" s="280" t="s">
        <v>3576</v>
      </c>
      <c r="AF3" s="280" t="s">
        <v>1153</v>
      </c>
      <c r="AG3" s="280" t="s">
        <v>3576</v>
      </c>
      <c r="AH3" s="280" t="s">
        <v>1153</v>
      </c>
      <c r="AI3" s="280" t="s">
        <v>3576</v>
      </c>
      <c r="AJ3" s="280" t="s">
        <v>1153</v>
      </c>
      <c r="AK3" s="280" t="s">
        <v>3576</v>
      </c>
      <c r="AL3" s="280" t="s">
        <v>1153</v>
      </c>
      <c r="AM3" s="280" t="s">
        <v>3576</v>
      </c>
      <c r="AN3" s="280" t="s">
        <v>1153</v>
      </c>
      <c r="AO3" s="280" t="s">
        <v>3576</v>
      </c>
      <c r="AP3" s="280" t="s">
        <v>1153</v>
      </c>
      <c r="AQ3" s="280" t="s">
        <v>3576</v>
      </c>
      <c r="AR3" s="280" t="s">
        <v>1153</v>
      </c>
      <c r="AS3" s="280" t="s">
        <v>3576</v>
      </c>
      <c r="AT3" s="280" t="s">
        <v>1153</v>
      </c>
      <c r="AU3" s="280" t="s">
        <v>3576</v>
      </c>
      <c r="AV3" s="280" t="s">
        <v>1153</v>
      </c>
      <c r="AW3" s="280" t="s">
        <v>3576</v>
      </c>
      <c r="AX3" s="280" t="s">
        <v>1153</v>
      </c>
      <c r="AY3" s="280" t="s">
        <v>3576</v>
      </c>
      <c r="AZ3" s="280" t="s">
        <v>1153</v>
      </c>
      <c r="BA3" s="280" t="s">
        <v>3576</v>
      </c>
      <c r="BB3" s="280" t="s">
        <v>1153</v>
      </c>
      <c r="BC3" s="280" t="s">
        <v>3576</v>
      </c>
      <c r="BD3" s="280" t="s">
        <v>1153</v>
      </c>
      <c r="BE3" s="280" t="s">
        <v>3576</v>
      </c>
      <c r="BF3" s="267" t="s">
        <v>781</v>
      </c>
      <c r="BG3" s="283">
        <v>43522</v>
      </c>
      <c r="BH3" s="269" t="s">
        <v>903</v>
      </c>
      <c r="BI3" s="267"/>
      <c r="BJ3" s="282"/>
      <c r="BK3" s="282"/>
      <c r="BL3" s="282"/>
      <c r="BM3" s="282"/>
      <c r="BN3" s="280" t="s">
        <v>956</v>
      </c>
      <c r="BO3" s="267"/>
      <c r="BP3" s="282"/>
    </row>
    <row r="4" spans="1:68" s="284" customFormat="1" ht="90" hidden="1" customHeight="1">
      <c r="A4" s="267">
        <v>2</v>
      </c>
      <c r="B4" s="268" t="s">
        <v>3375</v>
      </c>
      <c r="C4" s="269" t="s">
        <v>3803</v>
      </c>
      <c r="D4" s="253" t="s">
        <v>2838</v>
      </c>
      <c r="E4" s="270">
        <v>43091</v>
      </c>
      <c r="F4" s="271" t="s">
        <v>2242</v>
      </c>
      <c r="G4" s="272" t="s">
        <v>3805</v>
      </c>
      <c r="H4" s="273" t="s">
        <v>6034</v>
      </c>
      <c r="I4" s="271" t="s">
        <v>3078</v>
      </c>
      <c r="J4" s="285" t="s">
        <v>3079</v>
      </c>
      <c r="K4" s="285"/>
      <c r="L4" s="274"/>
      <c r="M4" s="285"/>
      <c r="N4" s="286">
        <v>43115</v>
      </c>
      <c r="O4" s="270">
        <v>43273</v>
      </c>
      <c r="P4" s="275">
        <f t="shared" ref="P4:P67" si="0">+WEEKNUM(O4-N4)</f>
        <v>23</v>
      </c>
      <c r="Q4" s="276"/>
      <c r="R4" s="285" t="s">
        <v>15</v>
      </c>
      <c r="S4" s="285"/>
      <c r="T4" s="271" t="s">
        <v>3080</v>
      </c>
      <c r="U4" s="277" t="s">
        <v>5729</v>
      </c>
      <c r="V4" s="271" t="s">
        <v>3081</v>
      </c>
      <c r="W4" s="277" t="s">
        <v>5730</v>
      </c>
      <c r="X4" s="44" t="s">
        <v>3082</v>
      </c>
      <c r="Y4" s="277" t="s">
        <v>3553</v>
      </c>
      <c r="Z4" s="273" t="s">
        <v>5731</v>
      </c>
      <c r="AA4" s="273" t="s">
        <v>6035</v>
      </c>
      <c r="AB4" s="273" t="s">
        <v>5732</v>
      </c>
      <c r="AC4" s="273" t="s">
        <v>5733</v>
      </c>
      <c r="AD4" s="282"/>
      <c r="AE4" s="273" t="s">
        <v>6036</v>
      </c>
      <c r="AF4" s="280" t="s">
        <v>5734</v>
      </c>
      <c r="AG4" s="287" t="s">
        <v>3582</v>
      </c>
      <c r="AH4" s="282" t="s">
        <v>1153</v>
      </c>
      <c r="AI4" s="282" t="s">
        <v>3587</v>
      </c>
      <c r="AJ4" s="282" t="s">
        <v>1153</v>
      </c>
      <c r="AK4" s="282" t="s">
        <v>3587</v>
      </c>
      <c r="AL4" s="282" t="s">
        <v>1153</v>
      </c>
      <c r="AM4" s="282" t="s">
        <v>3587</v>
      </c>
      <c r="AN4" s="282" t="s">
        <v>1153</v>
      </c>
      <c r="AO4" s="282" t="s">
        <v>3587</v>
      </c>
      <c r="AP4" s="282" t="s">
        <v>1153</v>
      </c>
      <c r="AQ4" s="282" t="s">
        <v>3587</v>
      </c>
      <c r="AR4" s="282" t="s">
        <v>1153</v>
      </c>
      <c r="AS4" s="282" t="s">
        <v>3587</v>
      </c>
      <c r="AT4" s="282" t="s">
        <v>1153</v>
      </c>
      <c r="AU4" s="280" t="s">
        <v>3587</v>
      </c>
      <c r="AV4" s="282" t="s">
        <v>1153</v>
      </c>
      <c r="AW4" s="280" t="s">
        <v>3587</v>
      </c>
      <c r="AX4" s="282" t="s">
        <v>1153</v>
      </c>
      <c r="AY4" s="280" t="s">
        <v>3587</v>
      </c>
      <c r="AZ4" s="282" t="s">
        <v>1153</v>
      </c>
      <c r="BA4" s="280" t="s">
        <v>3587</v>
      </c>
      <c r="BB4" s="282" t="s">
        <v>1153</v>
      </c>
      <c r="BC4" s="280" t="s">
        <v>3587</v>
      </c>
      <c r="BD4" s="282" t="s">
        <v>1153</v>
      </c>
      <c r="BE4" s="280" t="s">
        <v>3587</v>
      </c>
      <c r="BF4" s="267" t="s">
        <v>781</v>
      </c>
      <c r="BG4" s="283">
        <v>43769</v>
      </c>
      <c r="BH4" s="269" t="s">
        <v>903</v>
      </c>
      <c r="BI4" s="267"/>
      <c r="BJ4" s="282"/>
      <c r="BK4" s="282"/>
      <c r="BL4" s="282"/>
      <c r="BM4" s="282"/>
      <c r="BN4" s="280" t="s">
        <v>956</v>
      </c>
      <c r="BO4" s="267"/>
      <c r="BP4" s="282"/>
    </row>
    <row r="5" spans="1:68" s="284" customFormat="1" ht="90" hidden="1" customHeight="1">
      <c r="A5" s="267">
        <v>3</v>
      </c>
      <c r="B5" s="268" t="s">
        <v>3376</v>
      </c>
      <c r="C5" s="269" t="s">
        <v>3803</v>
      </c>
      <c r="D5" s="253" t="s">
        <v>2838</v>
      </c>
      <c r="E5" s="270">
        <v>43091</v>
      </c>
      <c r="F5" s="271" t="s">
        <v>2242</v>
      </c>
      <c r="G5" s="272" t="s">
        <v>3805</v>
      </c>
      <c r="H5" s="273" t="s">
        <v>6034</v>
      </c>
      <c r="I5" s="271" t="s">
        <v>5735</v>
      </c>
      <c r="J5" s="285" t="s">
        <v>3084</v>
      </c>
      <c r="K5" s="285"/>
      <c r="L5" s="288"/>
      <c r="M5" s="285"/>
      <c r="N5" s="286">
        <v>43104</v>
      </c>
      <c r="O5" s="270">
        <v>43311</v>
      </c>
      <c r="P5" s="275">
        <f t="shared" si="0"/>
        <v>30</v>
      </c>
      <c r="Q5" s="276"/>
      <c r="R5" s="285" t="s">
        <v>60</v>
      </c>
      <c r="S5" s="285" t="s">
        <v>3848</v>
      </c>
      <c r="T5" s="277" t="s">
        <v>3085</v>
      </c>
      <c r="U5" s="277" t="s">
        <v>3484</v>
      </c>
      <c r="V5" s="277" t="s">
        <v>1153</v>
      </c>
      <c r="W5" s="277" t="s">
        <v>3528</v>
      </c>
      <c r="X5" s="277" t="s">
        <v>1153</v>
      </c>
      <c r="Y5" s="277" t="s">
        <v>3528</v>
      </c>
      <c r="Z5" s="44" t="s">
        <v>1153</v>
      </c>
      <c r="AA5" s="273" t="s">
        <v>3570</v>
      </c>
      <c r="AB5" s="44" t="s">
        <v>1153</v>
      </c>
      <c r="AC5" s="273" t="s">
        <v>3570</v>
      </c>
      <c r="AD5" s="282" t="s">
        <v>1153</v>
      </c>
      <c r="AE5" s="273" t="s">
        <v>3570</v>
      </c>
      <c r="AF5" s="280" t="s">
        <v>1153</v>
      </c>
      <c r="AG5" s="273" t="s">
        <v>3570</v>
      </c>
      <c r="AH5" s="280" t="s">
        <v>1153</v>
      </c>
      <c r="AI5" s="273" t="s">
        <v>3570</v>
      </c>
      <c r="AJ5" s="280" t="s">
        <v>1153</v>
      </c>
      <c r="AK5" s="273" t="s">
        <v>3528</v>
      </c>
      <c r="AL5" s="280" t="s">
        <v>1153</v>
      </c>
      <c r="AM5" s="273" t="s">
        <v>3528</v>
      </c>
      <c r="AN5" s="280" t="s">
        <v>1153</v>
      </c>
      <c r="AO5" s="273" t="s">
        <v>3528</v>
      </c>
      <c r="AP5" s="280" t="s">
        <v>1153</v>
      </c>
      <c r="AQ5" s="273" t="s">
        <v>3528</v>
      </c>
      <c r="AR5" s="280" t="s">
        <v>1153</v>
      </c>
      <c r="AS5" s="273" t="s">
        <v>3528</v>
      </c>
      <c r="AT5" s="280" t="s">
        <v>1153</v>
      </c>
      <c r="AU5" s="273" t="s">
        <v>3528</v>
      </c>
      <c r="AV5" s="280" t="s">
        <v>1153</v>
      </c>
      <c r="AW5" s="273" t="s">
        <v>3528</v>
      </c>
      <c r="AX5" s="280" t="s">
        <v>1153</v>
      </c>
      <c r="AY5" s="273" t="s">
        <v>3528</v>
      </c>
      <c r="AZ5" s="280" t="s">
        <v>1153</v>
      </c>
      <c r="BA5" s="273" t="s">
        <v>3528</v>
      </c>
      <c r="BB5" s="280" t="s">
        <v>1153</v>
      </c>
      <c r="BC5" s="273" t="s">
        <v>3528</v>
      </c>
      <c r="BD5" s="280" t="s">
        <v>1153</v>
      </c>
      <c r="BE5" s="273" t="s">
        <v>3528</v>
      </c>
      <c r="BF5" s="267" t="s">
        <v>781</v>
      </c>
      <c r="BG5" s="283">
        <v>43189</v>
      </c>
      <c r="BH5" s="269" t="s">
        <v>903</v>
      </c>
      <c r="BI5" s="267"/>
      <c r="BJ5" s="282"/>
      <c r="BK5" s="282"/>
      <c r="BL5" s="282"/>
      <c r="BM5" s="282"/>
      <c r="BN5" s="280" t="s">
        <v>956</v>
      </c>
      <c r="BO5" s="267"/>
      <c r="BP5" s="282"/>
    </row>
    <row r="6" spans="1:68" s="284" customFormat="1" ht="90" hidden="1" customHeight="1">
      <c r="A6" s="267">
        <v>4</v>
      </c>
      <c r="B6" s="268" t="s">
        <v>3377</v>
      </c>
      <c r="C6" s="269" t="s">
        <v>3803</v>
      </c>
      <c r="D6" s="253" t="s">
        <v>2838</v>
      </c>
      <c r="E6" s="270">
        <v>43091</v>
      </c>
      <c r="F6" s="271" t="s">
        <v>2242</v>
      </c>
      <c r="G6" s="272" t="s">
        <v>3805</v>
      </c>
      <c r="H6" s="273" t="s">
        <v>6034</v>
      </c>
      <c r="I6" s="271" t="s">
        <v>5735</v>
      </c>
      <c r="J6" s="285" t="s">
        <v>3086</v>
      </c>
      <c r="K6" s="285"/>
      <c r="L6" s="274"/>
      <c r="M6" s="285"/>
      <c r="N6" s="286">
        <v>43130</v>
      </c>
      <c r="O6" s="270">
        <v>43206</v>
      </c>
      <c r="P6" s="275">
        <f t="shared" si="0"/>
        <v>11</v>
      </c>
      <c r="Q6" s="276"/>
      <c r="R6" s="285" t="s">
        <v>3087</v>
      </c>
      <c r="S6" s="285"/>
      <c r="T6" s="141" t="s">
        <v>3075</v>
      </c>
      <c r="U6" s="277" t="s">
        <v>3483</v>
      </c>
      <c r="V6" s="141" t="s">
        <v>3088</v>
      </c>
      <c r="W6" s="277" t="s">
        <v>5736</v>
      </c>
      <c r="X6" s="277" t="s">
        <v>3089</v>
      </c>
      <c r="Y6" s="44" t="s">
        <v>6037</v>
      </c>
      <c r="Z6" s="289" t="s">
        <v>1153</v>
      </c>
      <c r="AA6" s="273" t="s">
        <v>3571</v>
      </c>
      <c r="AB6" s="289" t="s">
        <v>1153</v>
      </c>
      <c r="AC6" s="273" t="s">
        <v>3571</v>
      </c>
      <c r="AD6" s="282" t="s">
        <v>1153</v>
      </c>
      <c r="AE6" s="273" t="s">
        <v>3571</v>
      </c>
      <c r="AF6" s="280" t="s">
        <v>1153</v>
      </c>
      <c r="AG6" s="273" t="s">
        <v>3571</v>
      </c>
      <c r="AH6" s="280" t="s">
        <v>1153</v>
      </c>
      <c r="AI6" s="273" t="s">
        <v>3571</v>
      </c>
      <c r="AJ6" s="280" t="s">
        <v>1153</v>
      </c>
      <c r="AK6" s="273" t="s">
        <v>3571</v>
      </c>
      <c r="AL6" s="280" t="s">
        <v>1153</v>
      </c>
      <c r="AM6" s="273" t="s">
        <v>3571</v>
      </c>
      <c r="AN6" s="280" t="s">
        <v>1153</v>
      </c>
      <c r="AO6" s="273" t="s">
        <v>3571</v>
      </c>
      <c r="AP6" s="280" t="s">
        <v>1153</v>
      </c>
      <c r="AQ6" s="273" t="s">
        <v>3571</v>
      </c>
      <c r="AR6" s="280" t="s">
        <v>1153</v>
      </c>
      <c r="AS6" s="273" t="s">
        <v>3571</v>
      </c>
      <c r="AT6" s="280" t="s">
        <v>1153</v>
      </c>
      <c r="AU6" s="273" t="s">
        <v>3571</v>
      </c>
      <c r="AV6" s="280" t="s">
        <v>1153</v>
      </c>
      <c r="AW6" s="273" t="s">
        <v>3571</v>
      </c>
      <c r="AX6" s="280" t="s">
        <v>1153</v>
      </c>
      <c r="AY6" s="273" t="s">
        <v>3571</v>
      </c>
      <c r="AZ6" s="280" t="s">
        <v>1153</v>
      </c>
      <c r="BA6" s="273" t="s">
        <v>3571</v>
      </c>
      <c r="BB6" s="280" t="s">
        <v>1153</v>
      </c>
      <c r="BC6" s="273" t="s">
        <v>3571</v>
      </c>
      <c r="BD6" s="280" t="s">
        <v>1153</v>
      </c>
      <c r="BE6" s="273" t="s">
        <v>3571</v>
      </c>
      <c r="BF6" s="267" t="s">
        <v>781</v>
      </c>
      <c r="BG6" s="283">
        <v>43383</v>
      </c>
      <c r="BH6" s="269" t="s">
        <v>903</v>
      </c>
      <c r="BI6" s="267"/>
      <c r="BJ6" s="282"/>
      <c r="BK6" s="282"/>
      <c r="BL6" s="282"/>
      <c r="BM6" s="282"/>
      <c r="BN6" s="280" t="s">
        <v>956</v>
      </c>
      <c r="BO6" s="267"/>
      <c r="BP6" s="282"/>
    </row>
    <row r="7" spans="1:68" s="284" customFormat="1" ht="90" hidden="1" customHeight="1">
      <c r="A7" s="267">
        <v>5</v>
      </c>
      <c r="B7" s="268" t="s">
        <v>3378</v>
      </c>
      <c r="C7" s="269" t="s">
        <v>3803</v>
      </c>
      <c r="D7" s="253" t="s">
        <v>2838</v>
      </c>
      <c r="E7" s="270">
        <v>43091</v>
      </c>
      <c r="F7" s="271" t="s">
        <v>2242</v>
      </c>
      <c r="G7" s="272" t="s">
        <v>3805</v>
      </c>
      <c r="H7" s="273" t="s">
        <v>6034</v>
      </c>
      <c r="I7" s="271" t="s">
        <v>5735</v>
      </c>
      <c r="J7" s="285" t="s">
        <v>5737</v>
      </c>
      <c r="K7" s="285"/>
      <c r="L7" s="274"/>
      <c r="M7" s="285"/>
      <c r="N7" s="286">
        <v>43104</v>
      </c>
      <c r="O7" s="270">
        <v>43311</v>
      </c>
      <c r="P7" s="275">
        <f t="shared" si="0"/>
        <v>30</v>
      </c>
      <c r="Q7" s="276"/>
      <c r="R7" s="285" t="s">
        <v>15</v>
      </c>
      <c r="S7" s="285"/>
      <c r="T7" s="141" t="s">
        <v>3075</v>
      </c>
      <c r="U7" s="277" t="s">
        <v>3483</v>
      </c>
      <c r="V7" s="141" t="s">
        <v>3090</v>
      </c>
      <c r="W7" s="277" t="s">
        <v>3521</v>
      </c>
      <c r="X7" s="44" t="s">
        <v>1153</v>
      </c>
      <c r="Y7" s="44" t="s">
        <v>3551</v>
      </c>
      <c r="Z7" s="289" t="s">
        <v>1153</v>
      </c>
      <c r="AA7" s="273" t="s">
        <v>3551</v>
      </c>
      <c r="AB7" s="289" t="s">
        <v>1153</v>
      </c>
      <c r="AC7" s="273" t="s">
        <v>3551</v>
      </c>
      <c r="AD7" s="282" t="s">
        <v>1153</v>
      </c>
      <c r="AE7" s="273" t="s">
        <v>3551</v>
      </c>
      <c r="AF7" s="289" t="s">
        <v>1153</v>
      </c>
      <c r="AG7" s="273" t="s">
        <v>3551</v>
      </c>
      <c r="AH7" s="289" t="s">
        <v>1153</v>
      </c>
      <c r="AI7" s="273" t="s">
        <v>3551</v>
      </c>
      <c r="AJ7" s="289" t="s">
        <v>1153</v>
      </c>
      <c r="AK7" s="273" t="s">
        <v>3551</v>
      </c>
      <c r="AL7" s="289" t="s">
        <v>1153</v>
      </c>
      <c r="AM7" s="273" t="s">
        <v>3551</v>
      </c>
      <c r="AN7" s="289" t="s">
        <v>1153</v>
      </c>
      <c r="AO7" s="273" t="s">
        <v>3551</v>
      </c>
      <c r="AP7" s="289" t="s">
        <v>1153</v>
      </c>
      <c r="AQ7" s="273" t="s">
        <v>3551</v>
      </c>
      <c r="AR7" s="289" t="s">
        <v>1153</v>
      </c>
      <c r="AS7" s="273" t="s">
        <v>3551</v>
      </c>
      <c r="AT7" s="289" t="s">
        <v>1153</v>
      </c>
      <c r="AU7" s="273" t="s">
        <v>3551</v>
      </c>
      <c r="AV7" s="289" t="s">
        <v>1153</v>
      </c>
      <c r="AW7" s="273" t="s">
        <v>3551</v>
      </c>
      <c r="AX7" s="289" t="s">
        <v>1153</v>
      </c>
      <c r="AY7" s="273" t="s">
        <v>3551</v>
      </c>
      <c r="AZ7" s="289" t="s">
        <v>1153</v>
      </c>
      <c r="BA7" s="273" t="s">
        <v>3551</v>
      </c>
      <c r="BB7" s="289" t="s">
        <v>1153</v>
      </c>
      <c r="BC7" s="273" t="s">
        <v>3551</v>
      </c>
      <c r="BD7" s="289" t="s">
        <v>1153</v>
      </c>
      <c r="BE7" s="273" t="s">
        <v>3551</v>
      </c>
      <c r="BF7" s="267" t="s">
        <v>781</v>
      </c>
      <c r="BG7" s="283">
        <v>43281</v>
      </c>
      <c r="BH7" s="269" t="s">
        <v>903</v>
      </c>
      <c r="BI7" s="267"/>
      <c r="BJ7" s="282"/>
      <c r="BK7" s="282"/>
      <c r="BL7" s="282"/>
      <c r="BM7" s="282"/>
      <c r="BN7" s="280" t="s">
        <v>956</v>
      </c>
      <c r="BO7" s="267"/>
      <c r="BP7" s="282"/>
    </row>
    <row r="8" spans="1:68" s="284" customFormat="1" ht="90" hidden="1" customHeight="1">
      <c r="A8" s="267">
        <v>6</v>
      </c>
      <c r="B8" s="268" t="s">
        <v>3379</v>
      </c>
      <c r="C8" s="269" t="s">
        <v>3803</v>
      </c>
      <c r="D8" s="253" t="s">
        <v>2838</v>
      </c>
      <c r="E8" s="270">
        <v>43091</v>
      </c>
      <c r="F8" s="271" t="s">
        <v>2242</v>
      </c>
      <c r="G8" s="272" t="s">
        <v>3806</v>
      </c>
      <c r="H8" s="273" t="s">
        <v>6038</v>
      </c>
      <c r="I8" s="285" t="s">
        <v>3091</v>
      </c>
      <c r="J8" s="285" t="s">
        <v>3092</v>
      </c>
      <c r="K8" s="285"/>
      <c r="L8" s="274"/>
      <c r="M8" s="285"/>
      <c r="N8" s="286">
        <v>43080</v>
      </c>
      <c r="O8" s="270">
        <v>43080</v>
      </c>
      <c r="P8" s="275">
        <f t="shared" si="0"/>
        <v>0</v>
      </c>
      <c r="Q8" s="276"/>
      <c r="R8" s="285" t="s">
        <v>15</v>
      </c>
      <c r="S8" s="285"/>
      <c r="T8" s="280" t="s">
        <v>5738</v>
      </c>
      <c r="U8" s="277" t="s">
        <v>5739</v>
      </c>
      <c r="V8" s="277" t="s">
        <v>1153</v>
      </c>
      <c r="W8" s="277" t="s">
        <v>3528</v>
      </c>
      <c r="X8" s="277" t="s">
        <v>1153</v>
      </c>
      <c r="Y8" s="277" t="s">
        <v>3528</v>
      </c>
      <c r="Z8" s="44" t="s">
        <v>1153</v>
      </c>
      <c r="AA8" s="273" t="s">
        <v>3570</v>
      </c>
      <c r="AB8" s="44" t="s">
        <v>1153</v>
      </c>
      <c r="AC8" s="273" t="s">
        <v>3570</v>
      </c>
      <c r="AD8" s="282" t="s">
        <v>1153</v>
      </c>
      <c r="AE8" s="273" t="s">
        <v>3570</v>
      </c>
      <c r="AF8" s="282" t="s">
        <v>1153</v>
      </c>
      <c r="AG8" s="273" t="s">
        <v>3570</v>
      </c>
      <c r="AH8" s="280" t="s">
        <v>1153</v>
      </c>
      <c r="AI8" s="273" t="s">
        <v>3570</v>
      </c>
      <c r="AJ8" s="280" t="s">
        <v>1153</v>
      </c>
      <c r="AK8" s="273" t="s">
        <v>3528</v>
      </c>
      <c r="AL8" s="280" t="s">
        <v>1153</v>
      </c>
      <c r="AM8" s="273" t="s">
        <v>3528</v>
      </c>
      <c r="AN8" s="280" t="s">
        <v>1153</v>
      </c>
      <c r="AO8" s="273" t="s">
        <v>3528</v>
      </c>
      <c r="AP8" s="280" t="s">
        <v>1153</v>
      </c>
      <c r="AQ8" s="273" t="s">
        <v>3528</v>
      </c>
      <c r="AR8" s="280" t="s">
        <v>1153</v>
      </c>
      <c r="AS8" s="273" t="s">
        <v>3528</v>
      </c>
      <c r="AT8" s="280" t="s">
        <v>1153</v>
      </c>
      <c r="AU8" s="273" t="s">
        <v>3528</v>
      </c>
      <c r="AV8" s="280" t="s">
        <v>1153</v>
      </c>
      <c r="AW8" s="273" t="s">
        <v>3528</v>
      </c>
      <c r="AX8" s="280" t="s">
        <v>1153</v>
      </c>
      <c r="AY8" s="273" t="s">
        <v>3528</v>
      </c>
      <c r="AZ8" s="280" t="s">
        <v>1153</v>
      </c>
      <c r="BA8" s="273" t="s">
        <v>3528</v>
      </c>
      <c r="BB8" s="280" t="s">
        <v>1153</v>
      </c>
      <c r="BC8" s="273" t="s">
        <v>3528</v>
      </c>
      <c r="BD8" s="280" t="s">
        <v>1153</v>
      </c>
      <c r="BE8" s="273" t="s">
        <v>3528</v>
      </c>
      <c r="BF8" s="267" t="s">
        <v>781</v>
      </c>
      <c r="BG8" s="283">
        <v>43189</v>
      </c>
      <c r="BH8" s="269" t="s">
        <v>903</v>
      </c>
      <c r="BI8" s="267"/>
      <c r="BJ8" s="282"/>
      <c r="BK8" s="282"/>
      <c r="BL8" s="282"/>
      <c r="BM8" s="282"/>
      <c r="BN8" s="280" t="s">
        <v>956</v>
      </c>
      <c r="BO8" s="267"/>
      <c r="BP8" s="282"/>
    </row>
    <row r="9" spans="1:68" s="284" customFormat="1" ht="90" hidden="1" customHeight="1">
      <c r="A9" s="267">
        <v>7</v>
      </c>
      <c r="B9" s="268" t="s">
        <v>3380</v>
      </c>
      <c r="C9" s="269" t="s">
        <v>3803</v>
      </c>
      <c r="D9" s="253" t="s">
        <v>2838</v>
      </c>
      <c r="E9" s="270">
        <v>43091</v>
      </c>
      <c r="F9" s="271" t="s">
        <v>2242</v>
      </c>
      <c r="G9" s="272" t="s">
        <v>3806</v>
      </c>
      <c r="H9" s="273" t="s">
        <v>6038</v>
      </c>
      <c r="I9" s="803" t="s">
        <v>3093</v>
      </c>
      <c r="J9" s="285" t="s">
        <v>3094</v>
      </c>
      <c r="K9" s="285"/>
      <c r="L9" s="274"/>
      <c r="M9" s="285"/>
      <c r="N9" s="286">
        <v>43146</v>
      </c>
      <c r="O9" s="270">
        <v>43189</v>
      </c>
      <c r="P9" s="275">
        <f t="shared" si="0"/>
        <v>7</v>
      </c>
      <c r="Q9" s="276"/>
      <c r="R9" s="285" t="s">
        <v>15</v>
      </c>
      <c r="S9" s="285"/>
      <c r="T9" s="271" t="s">
        <v>3095</v>
      </c>
      <c r="U9" s="277" t="s">
        <v>5740</v>
      </c>
      <c r="V9" s="277" t="s">
        <v>1153</v>
      </c>
      <c r="W9" s="277" t="s">
        <v>3528</v>
      </c>
      <c r="X9" s="277" t="s">
        <v>1153</v>
      </c>
      <c r="Y9" s="277" t="s">
        <v>3528</v>
      </c>
      <c r="Z9" s="44" t="s">
        <v>1153</v>
      </c>
      <c r="AA9" s="273" t="s">
        <v>3570</v>
      </c>
      <c r="AB9" s="44" t="s">
        <v>1153</v>
      </c>
      <c r="AC9" s="273" t="s">
        <v>3570</v>
      </c>
      <c r="AD9" s="282" t="s">
        <v>1153</v>
      </c>
      <c r="AE9" s="273" t="s">
        <v>3570</v>
      </c>
      <c r="AF9" s="282" t="s">
        <v>1153</v>
      </c>
      <c r="AG9" s="273" t="s">
        <v>3570</v>
      </c>
      <c r="AH9" s="280" t="s">
        <v>1153</v>
      </c>
      <c r="AI9" s="273" t="s">
        <v>3570</v>
      </c>
      <c r="AJ9" s="280" t="s">
        <v>1153</v>
      </c>
      <c r="AK9" s="273" t="s">
        <v>3528</v>
      </c>
      <c r="AL9" s="280" t="s">
        <v>1153</v>
      </c>
      <c r="AM9" s="273" t="s">
        <v>3528</v>
      </c>
      <c r="AN9" s="280" t="s">
        <v>1153</v>
      </c>
      <c r="AO9" s="273" t="s">
        <v>3528</v>
      </c>
      <c r="AP9" s="280" t="s">
        <v>1153</v>
      </c>
      <c r="AQ9" s="273" t="s">
        <v>3528</v>
      </c>
      <c r="AR9" s="280" t="s">
        <v>1153</v>
      </c>
      <c r="AS9" s="273" t="s">
        <v>3528</v>
      </c>
      <c r="AT9" s="280" t="s">
        <v>1153</v>
      </c>
      <c r="AU9" s="273" t="s">
        <v>3528</v>
      </c>
      <c r="AV9" s="280" t="s">
        <v>1153</v>
      </c>
      <c r="AW9" s="273" t="s">
        <v>3528</v>
      </c>
      <c r="AX9" s="280" t="s">
        <v>1153</v>
      </c>
      <c r="AY9" s="273" t="s">
        <v>3528</v>
      </c>
      <c r="AZ9" s="280" t="s">
        <v>1153</v>
      </c>
      <c r="BA9" s="273" t="s">
        <v>3528</v>
      </c>
      <c r="BB9" s="280" t="s">
        <v>1153</v>
      </c>
      <c r="BC9" s="273" t="s">
        <v>3528</v>
      </c>
      <c r="BD9" s="280" t="s">
        <v>1153</v>
      </c>
      <c r="BE9" s="273" t="s">
        <v>3528</v>
      </c>
      <c r="BF9" s="267" t="s">
        <v>781</v>
      </c>
      <c r="BG9" s="283">
        <v>43189</v>
      </c>
      <c r="BH9" s="269" t="s">
        <v>903</v>
      </c>
      <c r="BI9" s="267"/>
      <c r="BJ9" s="282"/>
      <c r="BK9" s="282"/>
      <c r="BL9" s="282"/>
      <c r="BM9" s="282"/>
      <c r="BN9" s="280" t="s">
        <v>956</v>
      </c>
      <c r="BO9" s="267"/>
      <c r="BP9" s="282"/>
    </row>
    <row r="10" spans="1:68" s="284" customFormat="1" ht="90" hidden="1" customHeight="1">
      <c r="A10" s="267">
        <v>8</v>
      </c>
      <c r="B10" s="268" t="s">
        <v>3381</v>
      </c>
      <c r="C10" s="269" t="s">
        <v>3803</v>
      </c>
      <c r="D10" s="253" t="s">
        <v>2838</v>
      </c>
      <c r="E10" s="270">
        <v>43091</v>
      </c>
      <c r="F10" s="271" t="s">
        <v>2242</v>
      </c>
      <c r="G10" s="272" t="s">
        <v>3806</v>
      </c>
      <c r="H10" s="273" t="s">
        <v>6038</v>
      </c>
      <c r="I10" s="803"/>
      <c r="J10" s="285" t="s">
        <v>3096</v>
      </c>
      <c r="K10" s="285"/>
      <c r="L10" s="274"/>
      <c r="M10" s="285"/>
      <c r="N10" s="286">
        <v>43160</v>
      </c>
      <c r="O10" s="270">
        <v>43455</v>
      </c>
      <c r="P10" s="275">
        <f t="shared" si="0"/>
        <v>43</v>
      </c>
      <c r="Q10" s="276"/>
      <c r="R10" s="285" t="s">
        <v>3087</v>
      </c>
      <c r="S10" s="285"/>
      <c r="T10" s="271" t="s">
        <v>3097</v>
      </c>
      <c r="U10" s="277" t="s">
        <v>3485</v>
      </c>
      <c r="V10" s="277" t="s">
        <v>1153</v>
      </c>
      <c r="W10" s="277" t="s">
        <v>3528</v>
      </c>
      <c r="X10" s="277" t="s">
        <v>1153</v>
      </c>
      <c r="Y10" s="277" t="s">
        <v>3528</v>
      </c>
      <c r="Z10" s="44" t="s">
        <v>1153</v>
      </c>
      <c r="AA10" s="273" t="s">
        <v>3570</v>
      </c>
      <c r="AB10" s="44" t="s">
        <v>1153</v>
      </c>
      <c r="AC10" s="273" t="s">
        <v>3570</v>
      </c>
      <c r="AD10" s="282" t="s">
        <v>1153</v>
      </c>
      <c r="AE10" s="273" t="s">
        <v>3570</v>
      </c>
      <c r="AF10" s="282" t="s">
        <v>1153</v>
      </c>
      <c r="AG10" s="273" t="s">
        <v>3570</v>
      </c>
      <c r="AH10" s="280" t="s">
        <v>1153</v>
      </c>
      <c r="AI10" s="273" t="s">
        <v>3570</v>
      </c>
      <c r="AJ10" s="280" t="s">
        <v>1153</v>
      </c>
      <c r="AK10" s="273" t="s">
        <v>3528</v>
      </c>
      <c r="AL10" s="280" t="s">
        <v>1153</v>
      </c>
      <c r="AM10" s="273" t="s">
        <v>3528</v>
      </c>
      <c r="AN10" s="280" t="s">
        <v>1153</v>
      </c>
      <c r="AO10" s="273" t="s">
        <v>3528</v>
      </c>
      <c r="AP10" s="280" t="s">
        <v>1153</v>
      </c>
      <c r="AQ10" s="273" t="s">
        <v>3528</v>
      </c>
      <c r="AR10" s="280" t="s">
        <v>1153</v>
      </c>
      <c r="AS10" s="273" t="s">
        <v>3528</v>
      </c>
      <c r="AT10" s="280" t="s">
        <v>1153</v>
      </c>
      <c r="AU10" s="273" t="s">
        <v>3528</v>
      </c>
      <c r="AV10" s="280" t="s">
        <v>1153</v>
      </c>
      <c r="AW10" s="273" t="s">
        <v>3528</v>
      </c>
      <c r="AX10" s="280" t="s">
        <v>1153</v>
      </c>
      <c r="AY10" s="273" t="s">
        <v>3528</v>
      </c>
      <c r="AZ10" s="280" t="s">
        <v>1153</v>
      </c>
      <c r="BA10" s="273" t="s">
        <v>3528</v>
      </c>
      <c r="BB10" s="280" t="s">
        <v>1153</v>
      </c>
      <c r="BC10" s="273" t="s">
        <v>3528</v>
      </c>
      <c r="BD10" s="280" t="s">
        <v>1153</v>
      </c>
      <c r="BE10" s="273" t="s">
        <v>3528</v>
      </c>
      <c r="BF10" s="267" t="s">
        <v>781</v>
      </c>
      <c r="BG10" s="283">
        <v>43189</v>
      </c>
      <c r="BH10" s="269" t="s">
        <v>903</v>
      </c>
      <c r="BI10" s="267"/>
      <c r="BJ10" s="282"/>
      <c r="BK10" s="282"/>
      <c r="BL10" s="282"/>
      <c r="BM10" s="282"/>
      <c r="BN10" s="280" t="s">
        <v>956</v>
      </c>
      <c r="BO10" s="267"/>
      <c r="BP10" s="282"/>
    </row>
    <row r="11" spans="1:68" s="284" customFormat="1" ht="90" hidden="1" customHeight="1">
      <c r="A11" s="267">
        <v>9</v>
      </c>
      <c r="B11" s="268" t="s">
        <v>3382</v>
      </c>
      <c r="C11" s="269" t="s">
        <v>3803</v>
      </c>
      <c r="D11" s="253" t="s">
        <v>2838</v>
      </c>
      <c r="E11" s="286">
        <v>43091</v>
      </c>
      <c r="F11" s="285" t="s">
        <v>3098</v>
      </c>
      <c r="G11" s="290" t="s">
        <v>3807</v>
      </c>
      <c r="H11" s="291" t="s">
        <v>6039</v>
      </c>
      <c r="I11" s="285" t="s">
        <v>3099</v>
      </c>
      <c r="J11" s="285" t="s">
        <v>3100</v>
      </c>
      <c r="K11" s="285"/>
      <c r="L11" s="274"/>
      <c r="M11" s="285"/>
      <c r="N11" s="286">
        <v>43130</v>
      </c>
      <c r="O11" s="270">
        <v>43189</v>
      </c>
      <c r="P11" s="275">
        <f t="shared" si="0"/>
        <v>9</v>
      </c>
      <c r="Q11" s="276"/>
      <c r="R11" s="285" t="s">
        <v>3101</v>
      </c>
      <c r="S11" s="285"/>
      <c r="T11" s="273" t="s">
        <v>3102</v>
      </c>
      <c r="U11" s="292" t="s">
        <v>3486</v>
      </c>
      <c r="V11" s="277" t="s">
        <v>1153</v>
      </c>
      <c r="W11" s="277" t="s">
        <v>3528</v>
      </c>
      <c r="X11" s="277" t="s">
        <v>1153</v>
      </c>
      <c r="Y11" s="277" t="s">
        <v>3528</v>
      </c>
      <c r="Z11" s="44" t="s">
        <v>1153</v>
      </c>
      <c r="AA11" s="273" t="s">
        <v>3570</v>
      </c>
      <c r="AB11" s="44" t="s">
        <v>1153</v>
      </c>
      <c r="AC11" s="273" t="s">
        <v>3570</v>
      </c>
      <c r="AD11" s="282" t="s">
        <v>1153</v>
      </c>
      <c r="AE11" s="273" t="s">
        <v>3570</v>
      </c>
      <c r="AF11" s="280" t="s">
        <v>1153</v>
      </c>
      <c r="AG11" s="273" t="s">
        <v>3570</v>
      </c>
      <c r="AH11" s="280" t="s">
        <v>1153</v>
      </c>
      <c r="AI11" s="273" t="s">
        <v>3570</v>
      </c>
      <c r="AJ11" s="280" t="s">
        <v>1153</v>
      </c>
      <c r="AK11" s="273" t="s">
        <v>3528</v>
      </c>
      <c r="AL11" s="280" t="s">
        <v>1153</v>
      </c>
      <c r="AM11" s="273" t="s">
        <v>3528</v>
      </c>
      <c r="AN11" s="280" t="s">
        <v>1153</v>
      </c>
      <c r="AO11" s="273" t="s">
        <v>3528</v>
      </c>
      <c r="AP11" s="280" t="s">
        <v>1153</v>
      </c>
      <c r="AQ11" s="273" t="s">
        <v>3528</v>
      </c>
      <c r="AR11" s="280" t="s">
        <v>1153</v>
      </c>
      <c r="AS11" s="273" t="s">
        <v>3528</v>
      </c>
      <c r="AT11" s="280" t="s">
        <v>1153</v>
      </c>
      <c r="AU11" s="273" t="s">
        <v>3528</v>
      </c>
      <c r="AV11" s="280" t="s">
        <v>1153</v>
      </c>
      <c r="AW11" s="273" t="s">
        <v>3528</v>
      </c>
      <c r="AX11" s="280" t="s">
        <v>1153</v>
      </c>
      <c r="AY11" s="273" t="s">
        <v>3528</v>
      </c>
      <c r="AZ11" s="280" t="s">
        <v>1153</v>
      </c>
      <c r="BA11" s="273" t="s">
        <v>3528</v>
      </c>
      <c r="BB11" s="280" t="s">
        <v>1153</v>
      </c>
      <c r="BC11" s="273" t="s">
        <v>3528</v>
      </c>
      <c r="BD11" s="280" t="s">
        <v>1153</v>
      </c>
      <c r="BE11" s="273" t="s">
        <v>3528</v>
      </c>
      <c r="BF11" s="267" t="s">
        <v>781</v>
      </c>
      <c r="BG11" s="283">
        <v>43189</v>
      </c>
      <c r="BH11" s="269" t="s">
        <v>903</v>
      </c>
      <c r="BI11" s="267"/>
      <c r="BJ11" s="282"/>
      <c r="BK11" s="282"/>
      <c r="BL11" s="282"/>
      <c r="BM11" s="282"/>
      <c r="BN11" s="280" t="s">
        <v>956</v>
      </c>
      <c r="BO11" s="267"/>
      <c r="BP11" s="282"/>
    </row>
    <row r="12" spans="1:68" s="284" customFormat="1" ht="90" hidden="1" customHeight="1">
      <c r="A12" s="267">
        <v>10</v>
      </c>
      <c r="B12" s="268" t="s">
        <v>3383</v>
      </c>
      <c r="C12" s="269" t="s">
        <v>3803</v>
      </c>
      <c r="D12" s="253" t="s">
        <v>2838</v>
      </c>
      <c r="E12" s="293">
        <v>43091</v>
      </c>
      <c r="F12" s="271" t="s">
        <v>3103</v>
      </c>
      <c r="G12" s="272" t="s">
        <v>3808</v>
      </c>
      <c r="H12" s="280" t="s">
        <v>6040</v>
      </c>
      <c r="I12" s="285" t="s">
        <v>3104</v>
      </c>
      <c r="J12" s="285" t="s">
        <v>3105</v>
      </c>
      <c r="K12" s="285"/>
      <c r="L12" s="274"/>
      <c r="M12" s="285"/>
      <c r="N12" s="286">
        <v>43102</v>
      </c>
      <c r="O12" s="270">
        <v>43102</v>
      </c>
      <c r="P12" s="275">
        <f t="shared" si="0"/>
        <v>0</v>
      </c>
      <c r="Q12" s="276"/>
      <c r="R12" s="285" t="s">
        <v>797</v>
      </c>
      <c r="S12" s="285"/>
      <c r="T12" s="277" t="s">
        <v>3106</v>
      </c>
      <c r="U12" s="277" t="s">
        <v>3487</v>
      </c>
      <c r="V12" s="277" t="s">
        <v>1153</v>
      </c>
      <c r="W12" s="277" t="s">
        <v>3528</v>
      </c>
      <c r="X12" s="277" t="s">
        <v>1153</v>
      </c>
      <c r="Y12" s="277" t="s">
        <v>3528</v>
      </c>
      <c r="Z12" s="44" t="s">
        <v>1153</v>
      </c>
      <c r="AA12" s="273" t="s">
        <v>3570</v>
      </c>
      <c r="AB12" s="44" t="s">
        <v>1153</v>
      </c>
      <c r="AC12" s="273" t="s">
        <v>3570</v>
      </c>
      <c r="AD12" s="282" t="s">
        <v>1153</v>
      </c>
      <c r="AE12" s="273" t="s">
        <v>3570</v>
      </c>
      <c r="AF12" s="282" t="s">
        <v>1153</v>
      </c>
      <c r="AG12" s="273" t="s">
        <v>3570</v>
      </c>
      <c r="AH12" s="280" t="s">
        <v>1153</v>
      </c>
      <c r="AI12" s="273" t="s">
        <v>3570</v>
      </c>
      <c r="AJ12" s="280" t="s">
        <v>1153</v>
      </c>
      <c r="AK12" s="273" t="s">
        <v>3528</v>
      </c>
      <c r="AL12" s="280" t="s">
        <v>1153</v>
      </c>
      <c r="AM12" s="273" t="s">
        <v>3528</v>
      </c>
      <c r="AN12" s="280" t="s">
        <v>1153</v>
      </c>
      <c r="AO12" s="273" t="s">
        <v>3528</v>
      </c>
      <c r="AP12" s="280" t="s">
        <v>1153</v>
      </c>
      <c r="AQ12" s="273" t="s">
        <v>3528</v>
      </c>
      <c r="AR12" s="280" t="s">
        <v>1153</v>
      </c>
      <c r="AS12" s="273" t="s">
        <v>3528</v>
      </c>
      <c r="AT12" s="280" t="s">
        <v>1153</v>
      </c>
      <c r="AU12" s="273" t="s">
        <v>3528</v>
      </c>
      <c r="AV12" s="280" t="s">
        <v>1153</v>
      </c>
      <c r="AW12" s="273" t="s">
        <v>3528</v>
      </c>
      <c r="AX12" s="280" t="s">
        <v>1153</v>
      </c>
      <c r="AY12" s="273" t="s">
        <v>3528</v>
      </c>
      <c r="AZ12" s="280" t="s">
        <v>1153</v>
      </c>
      <c r="BA12" s="273" t="s">
        <v>3528</v>
      </c>
      <c r="BB12" s="280" t="s">
        <v>1153</v>
      </c>
      <c r="BC12" s="273" t="s">
        <v>3528</v>
      </c>
      <c r="BD12" s="280" t="s">
        <v>1153</v>
      </c>
      <c r="BE12" s="273" t="s">
        <v>3528</v>
      </c>
      <c r="BF12" s="267" t="s">
        <v>781</v>
      </c>
      <c r="BG12" s="283">
        <v>43189</v>
      </c>
      <c r="BH12" s="269" t="s">
        <v>903</v>
      </c>
      <c r="BI12" s="267"/>
      <c r="BJ12" s="282"/>
      <c r="BK12" s="282"/>
      <c r="BL12" s="282"/>
      <c r="BM12" s="282"/>
      <c r="BN12" s="280" t="s">
        <v>956</v>
      </c>
      <c r="BO12" s="267"/>
      <c r="BP12" s="282"/>
    </row>
    <row r="13" spans="1:68" s="284" customFormat="1" ht="90" hidden="1" customHeight="1">
      <c r="A13" s="267">
        <v>11</v>
      </c>
      <c r="B13" s="268" t="s">
        <v>3384</v>
      </c>
      <c r="C13" s="269" t="s">
        <v>3803</v>
      </c>
      <c r="D13" s="253" t="s">
        <v>2838</v>
      </c>
      <c r="E13" s="293">
        <v>43091</v>
      </c>
      <c r="F13" s="271" t="s">
        <v>3103</v>
      </c>
      <c r="G13" s="272" t="s">
        <v>3808</v>
      </c>
      <c r="H13" s="280" t="s">
        <v>6040</v>
      </c>
      <c r="I13" s="271" t="s">
        <v>5741</v>
      </c>
      <c r="J13" s="271" t="s">
        <v>3107</v>
      </c>
      <c r="K13" s="271"/>
      <c r="L13" s="274"/>
      <c r="M13" s="271"/>
      <c r="N13" s="270">
        <v>43132</v>
      </c>
      <c r="O13" s="270">
        <v>43140</v>
      </c>
      <c r="P13" s="275">
        <f t="shared" si="0"/>
        <v>2</v>
      </c>
      <c r="Q13" s="276"/>
      <c r="R13" s="285" t="s">
        <v>797</v>
      </c>
      <c r="S13" s="285"/>
      <c r="T13" s="277" t="s">
        <v>5742</v>
      </c>
      <c r="U13" s="277" t="s">
        <v>3488</v>
      </c>
      <c r="V13" s="277" t="s">
        <v>1153</v>
      </c>
      <c r="W13" s="277" t="s">
        <v>3528</v>
      </c>
      <c r="X13" s="277" t="s">
        <v>1153</v>
      </c>
      <c r="Y13" s="277" t="s">
        <v>3528</v>
      </c>
      <c r="Z13" s="44" t="s">
        <v>1153</v>
      </c>
      <c r="AA13" s="273" t="s">
        <v>3570</v>
      </c>
      <c r="AB13" s="44" t="s">
        <v>1153</v>
      </c>
      <c r="AC13" s="273" t="s">
        <v>3570</v>
      </c>
      <c r="AD13" s="282" t="s">
        <v>1153</v>
      </c>
      <c r="AE13" s="273" t="s">
        <v>3570</v>
      </c>
      <c r="AF13" s="282" t="s">
        <v>1153</v>
      </c>
      <c r="AG13" s="273" t="s">
        <v>3570</v>
      </c>
      <c r="AH13" s="280" t="s">
        <v>1153</v>
      </c>
      <c r="AI13" s="273" t="s">
        <v>3570</v>
      </c>
      <c r="AJ13" s="280" t="s">
        <v>1153</v>
      </c>
      <c r="AK13" s="273" t="s">
        <v>3528</v>
      </c>
      <c r="AL13" s="280" t="s">
        <v>1153</v>
      </c>
      <c r="AM13" s="273" t="s">
        <v>3528</v>
      </c>
      <c r="AN13" s="280" t="s">
        <v>1153</v>
      </c>
      <c r="AO13" s="273" t="s">
        <v>3528</v>
      </c>
      <c r="AP13" s="280" t="s">
        <v>1153</v>
      </c>
      <c r="AQ13" s="273" t="s">
        <v>3528</v>
      </c>
      <c r="AR13" s="280" t="s">
        <v>1153</v>
      </c>
      <c r="AS13" s="273" t="s">
        <v>3528</v>
      </c>
      <c r="AT13" s="280" t="s">
        <v>1153</v>
      </c>
      <c r="AU13" s="273" t="s">
        <v>3528</v>
      </c>
      <c r="AV13" s="280" t="s">
        <v>1153</v>
      </c>
      <c r="AW13" s="273" t="s">
        <v>3528</v>
      </c>
      <c r="AX13" s="280" t="s">
        <v>1153</v>
      </c>
      <c r="AY13" s="273" t="s">
        <v>3528</v>
      </c>
      <c r="AZ13" s="280" t="s">
        <v>1153</v>
      </c>
      <c r="BA13" s="273" t="s">
        <v>3528</v>
      </c>
      <c r="BB13" s="280" t="s">
        <v>1153</v>
      </c>
      <c r="BC13" s="273" t="s">
        <v>3528</v>
      </c>
      <c r="BD13" s="280" t="s">
        <v>1153</v>
      </c>
      <c r="BE13" s="273" t="s">
        <v>3528</v>
      </c>
      <c r="BF13" s="267" t="s">
        <v>781</v>
      </c>
      <c r="BG13" s="283">
        <v>43189</v>
      </c>
      <c r="BH13" s="269" t="s">
        <v>903</v>
      </c>
      <c r="BI13" s="267"/>
      <c r="BJ13" s="282"/>
      <c r="BK13" s="282"/>
      <c r="BL13" s="282"/>
      <c r="BM13" s="282"/>
      <c r="BN13" s="280" t="s">
        <v>956</v>
      </c>
      <c r="BO13" s="267"/>
      <c r="BP13" s="282"/>
    </row>
    <row r="14" spans="1:68" s="284" customFormat="1" ht="90" hidden="1" customHeight="1">
      <c r="A14" s="267">
        <v>12</v>
      </c>
      <c r="B14" s="268" t="s">
        <v>3385</v>
      </c>
      <c r="C14" s="269" t="s">
        <v>3803</v>
      </c>
      <c r="D14" s="253" t="s">
        <v>2838</v>
      </c>
      <c r="E14" s="293">
        <v>43091</v>
      </c>
      <c r="F14" s="271" t="s">
        <v>3103</v>
      </c>
      <c r="G14" s="272" t="s">
        <v>3808</v>
      </c>
      <c r="H14" s="280" t="s">
        <v>6040</v>
      </c>
      <c r="I14" s="271" t="s">
        <v>3108</v>
      </c>
      <c r="J14" s="271" t="s">
        <v>3109</v>
      </c>
      <c r="K14" s="271"/>
      <c r="L14" s="288"/>
      <c r="M14" s="271"/>
      <c r="N14" s="270">
        <v>43132</v>
      </c>
      <c r="O14" s="270">
        <v>43160</v>
      </c>
      <c r="P14" s="275">
        <f t="shared" si="0"/>
        <v>4</v>
      </c>
      <c r="Q14" s="276"/>
      <c r="R14" s="285" t="s">
        <v>60</v>
      </c>
      <c r="S14" s="271" t="s">
        <v>116</v>
      </c>
      <c r="T14" s="292" t="s">
        <v>5743</v>
      </c>
      <c r="U14" s="273" t="s">
        <v>3489</v>
      </c>
      <c r="V14" s="277" t="s">
        <v>1153</v>
      </c>
      <c r="W14" s="277" t="s">
        <v>3528</v>
      </c>
      <c r="X14" s="277" t="s">
        <v>1153</v>
      </c>
      <c r="Y14" s="277" t="s">
        <v>3528</v>
      </c>
      <c r="Z14" s="44" t="s">
        <v>1153</v>
      </c>
      <c r="AA14" s="273" t="s">
        <v>3570</v>
      </c>
      <c r="AB14" s="44" t="s">
        <v>1153</v>
      </c>
      <c r="AC14" s="273" t="s">
        <v>3570</v>
      </c>
      <c r="AD14" s="282" t="s">
        <v>1153</v>
      </c>
      <c r="AE14" s="273" t="s">
        <v>3570</v>
      </c>
      <c r="AF14" s="282" t="s">
        <v>1153</v>
      </c>
      <c r="AG14" s="273" t="s">
        <v>3570</v>
      </c>
      <c r="AH14" s="280" t="s">
        <v>1153</v>
      </c>
      <c r="AI14" s="273" t="s">
        <v>3570</v>
      </c>
      <c r="AJ14" s="280" t="s">
        <v>1153</v>
      </c>
      <c r="AK14" s="273" t="s">
        <v>3528</v>
      </c>
      <c r="AL14" s="280" t="s">
        <v>1153</v>
      </c>
      <c r="AM14" s="273" t="s">
        <v>3528</v>
      </c>
      <c r="AN14" s="280" t="s">
        <v>1153</v>
      </c>
      <c r="AO14" s="273" t="s">
        <v>3528</v>
      </c>
      <c r="AP14" s="280" t="s">
        <v>1153</v>
      </c>
      <c r="AQ14" s="273" t="s">
        <v>3528</v>
      </c>
      <c r="AR14" s="280" t="s">
        <v>1153</v>
      </c>
      <c r="AS14" s="273" t="s">
        <v>3528</v>
      </c>
      <c r="AT14" s="280" t="s">
        <v>1153</v>
      </c>
      <c r="AU14" s="273" t="s">
        <v>3528</v>
      </c>
      <c r="AV14" s="280" t="s">
        <v>1153</v>
      </c>
      <c r="AW14" s="273" t="s">
        <v>3528</v>
      </c>
      <c r="AX14" s="280" t="s">
        <v>1153</v>
      </c>
      <c r="AY14" s="273" t="s">
        <v>3528</v>
      </c>
      <c r="AZ14" s="280" t="s">
        <v>1153</v>
      </c>
      <c r="BA14" s="273" t="s">
        <v>3528</v>
      </c>
      <c r="BB14" s="280" t="s">
        <v>1153</v>
      </c>
      <c r="BC14" s="273" t="s">
        <v>3528</v>
      </c>
      <c r="BD14" s="280" t="s">
        <v>1153</v>
      </c>
      <c r="BE14" s="273" t="s">
        <v>3528</v>
      </c>
      <c r="BF14" s="267" t="s">
        <v>781</v>
      </c>
      <c r="BG14" s="283">
        <v>43189</v>
      </c>
      <c r="BH14" s="269" t="s">
        <v>903</v>
      </c>
      <c r="BI14" s="267"/>
      <c r="BJ14" s="282"/>
      <c r="BK14" s="282"/>
      <c r="BL14" s="282"/>
      <c r="BM14" s="282"/>
      <c r="BN14" s="280" t="s">
        <v>956</v>
      </c>
      <c r="BO14" s="267"/>
      <c r="BP14" s="282"/>
    </row>
    <row r="15" spans="1:68" s="284" customFormat="1" ht="90" hidden="1" customHeight="1">
      <c r="A15" s="267">
        <v>13</v>
      </c>
      <c r="B15" s="268" t="s">
        <v>3386</v>
      </c>
      <c r="C15" s="269" t="s">
        <v>3803</v>
      </c>
      <c r="D15" s="253" t="s">
        <v>2838</v>
      </c>
      <c r="E15" s="286">
        <v>43091</v>
      </c>
      <c r="F15" s="271" t="s">
        <v>3103</v>
      </c>
      <c r="G15" s="272" t="s">
        <v>3808</v>
      </c>
      <c r="H15" s="271" t="s">
        <v>6040</v>
      </c>
      <c r="I15" s="273" t="s">
        <v>5741</v>
      </c>
      <c r="J15" s="273" t="s">
        <v>3107</v>
      </c>
      <c r="K15" s="273"/>
      <c r="L15" s="274"/>
      <c r="M15" s="273"/>
      <c r="N15" s="270">
        <v>43132</v>
      </c>
      <c r="O15" s="270">
        <v>43140</v>
      </c>
      <c r="P15" s="275">
        <f t="shared" si="0"/>
        <v>2</v>
      </c>
      <c r="Q15" s="276"/>
      <c r="R15" s="285" t="s">
        <v>797</v>
      </c>
      <c r="S15" s="285"/>
      <c r="T15" s="277" t="s">
        <v>5744</v>
      </c>
      <c r="U15" s="273" t="s">
        <v>3490</v>
      </c>
      <c r="V15" s="277" t="s">
        <v>1153</v>
      </c>
      <c r="W15" s="277" t="s">
        <v>3528</v>
      </c>
      <c r="X15" s="277" t="s">
        <v>1153</v>
      </c>
      <c r="Y15" s="277" t="s">
        <v>3528</v>
      </c>
      <c r="Z15" s="44" t="s">
        <v>1153</v>
      </c>
      <c r="AA15" s="273" t="s">
        <v>3570</v>
      </c>
      <c r="AB15" s="44" t="s">
        <v>1153</v>
      </c>
      <c r="AC15" s="273" t="s">
        <v>3570</v>
      </c>
      <c r="AD15" s="282" t="s">
        <v>1153</v>
      </c>
      <c r="AE15" s="273" t="s">
        <v>3570</v>
      </c>
      <c r="AF15" s="282" t="s">
        <v>1153</v>
      </c>
      <c r="AG15" s="273" t="s">
        <v>3570</v>
      </c>
      <c r="AH15" s="280" t="s">
        <v>1153</v>
      </c>
      <c r="AI15" s="273" t="s">
        <v>3570</v>
      </c>
      <c r="AJ15" s="280" t="s">
        <v>1153</v>
      </c>
      <c r="AK15" s="273" t="s">
        <v>3528</v>
      </c>
      <c r="AL15" s="280" t="s">
        <v>1153</v>
      </c>
      <c r="AM15" s="273" t="s">
        <v>3528</v>
      </c>
      <c r="AN15" s="280" t="s">
        <v>1153</v>
      </c>
      <c r="AO15" s="273" t="s">
        <v>3528</v>
      </c>
      <c r="AP15" s="280" t="s">
        <v>1153</v>
      </c>
      <c r="AQ15" s="273" t="s">
        <v>3528</v>
      </c>
      <c r="AR15" s="280" t="s">
        <v>1153</v>
      </c>
      <c r="AS15" s="273" t="s">
        <v>3528</v>
      </c>
      <c r="AT15" s="280" t="s">
        <v>1153</v>
      </c>
      <c r="AU15" s="273" t="s">
        <v>3528</v>
      </c>
      <c r="AV15" s="280" t="s">
        <v>1153</v>
      </c>
      <c r="AW15" s="273" t="s">
        <v>3528</v>
      </c>
      <c r="AX15" s="280" t="s">
        <v>1153</v>
      </c>
      <c r="AY15" s="273" t="s">
        <v>3528</v>
      </c>
      <c r="AZ15" s="280" t="s">
        <v>1153</v>
      </c>
      <c r="BA15" s="273" t="s">
        <v>3528</v>
      </c>
      <c r="BB15" s="280" t="s">
        <v>1153</v>
      </c>
      <c r="BC15" s="273" t="s">
        <v>3528</v>
      </c>
      <c r="BD15" s="280" t="s">
        <v>1153</v>
      </c>
      <c r="BE15" s="273" t="s">
        <v>3528</v>
      </c>
      <c r="BF15" s="267" t="s">
        <v>781</v>
      </c>
      <c r="BG15" s="283">
        <v>43189</v>
      </c>
      <c r="BH15" s="269" t="s">
        <v>903</v>
      </c>
      <c r="BI15" s="267"/>
      <c r="BJ15" s="282"/>
      <c r="BK15" s="282"/>
      <c r="BL15" s="282"/>
      <c r="BM15" s="282"/>
      <c r="BN15" s="280" t="s">
        <v>956</v>
      </c>
      <c r="BO15" s="267"/>
      <c r="BP15" s="282"/>
    </row>
    <row r="16" spans="1:68" s="284" customFormat="1" ht="90" hidden="1" customHeight="1">
      <c r="A16" s="267">
        <v>14</v>
      </c>
      <c r="B16" s="268" t="s">
        <v>3387</v>
      </c>
      <c r="C16" s="269" t="s">
        <v>3803</v>
      </c>
      <c r="D16" s="253" t="s">
        <v>2838</v>
      </c>
      <c r="E16" s="293">
        <v>43091</v>
      </c>
      <c r="F16" s="271" t="s">
        <v>3103</v>
      </c>
      <c r="G16" s="272" t="s">
        <v>3809</v>
      </c>
      <c r="H16" s="280" t="s">
        <v>6041</v>
      </c>
      <c r="I16" s="280" t="s">
        <v>3110</v>
      </c>
      <c r="J16" s="271" t="s">
        <v>3111</v>
      </c>
      <c r="K16" s="271"/>
      <c r="L16" s="274"/>
      <c r="M16" s="271"/>
      <c r="N16" s="270">
        <v>43132</v>
      </c>
      <c r="O16" s="270">
        <v>43140</v>
      </c>
      <c r="P16" s="275">
        <f t="shared" si="0"/>
        <v>2</v>
      </c>
      <c r="Q16" s="276"/>
      <c r="R16" s="285" t="s">
        <v>797</v>
      </c>
      <c r="S16" s="271" t="s">
        <v>202</v>
      </c>
      <c r="T16" s="273" t="s">
        <v>3112</v>
      </c>
      <c r="U16" s="291" t="s">
        <v>3491</v>
      </c>
      <c r="V16" s="277" t="s">
        <v>1153</v>
      </c>
      <c r="W16" s="277" t="s">
        <v>3528</v>
      </c>
      <c r="X16" s="277" t="s">
        <v>1153</v>
      </c>
      <c r="Y16" s="277" t="s">
        <v>3528</v>
      </c>
      <c r="Z16" s="44" t="s">
        <v>1153</v>
      </c>
      <c r="AA16" s="273" t="s">
        <v>3570</v>
      </c>
      <c r="AB16" s="44" t="s">
        <v>1153</v>
      </c>
      <c r="AC16" s="273" t="s">
        <v>3570</v>
      </c>
      <c r="AD16" s="282" t="s">
        <v>1153</v>
      </c>
      <c r="AE16" s="273" t="s">
        <v>3570</v>
      </c>
      <c r="AF16" s="282" t="s">
        <v>1153</v>
      </c>
      <c r="AG16" s="273" t="s">
        <v>3570</v>
      </c>
      <c r="AH16" s="280" t="s">
        <v>1153</v>
      </c>
      <c r="AI16" s="273" t="s">
        <v>3570</v>
      </c>
      <c r="AJ16" s="280" t="s">
        <v>1153</v>
      </c>
      <c r="AK16" s="273" t="s">
        <v>3528</v>
      </c>
      <c r="AL16" s="280" t="s">
        <v>1153</v>
      </c>
      <c r="AM16" s="273" t="s">
        <v>3528</v>
      </c>
      <c r="AN16" s="280" t="s">
        <v>1153</v>
      </c>
      <c r="AO16" s="273" t="s">
        <v>3528</v>
      </c>
      <c r="AP16" s="280" t="s">
        <v>1153</v>
      </c>
      <c r="AQ16" s="273" t="s">
        <v>3528</v>
      </c>
      <c r="AR16" s="280" t="s">
        <v>1153</v>
      </c>
      <c r="AS16" s="273" t="s">
        <v>3528</v>
      </c>
      <c r="AT16" s="280" t="s">
        <v>1153</v>
      </c>
      <c r="AU16" s="273" t="s">
        <v>3528</v>
      </c>
      <c r="AV16" s="280" t="s">
        <v>1153</v>
      </c>
      <c r="AW16" s="273" t="s">
        <v>3528</v>
      </c>
      <c r="AX16" s="280" t="s">
        <v>1153</v>
      </c>
      <c r="AY16" s="273" t="s">
        <v>3528</v>
      </c>
      <c r="AZ16" s="280" t="s">
        <v>1153</v>
      </c>
      <c r="BA16" s="273" t="s">
        <v>3528</v>
      </c>
      <c r="BB16" s="280" t="s">
        <v>1153</v>
      </c>
      <c r="BC16" s="273" t="s">
        <v>3528</v>
      </c>
      <c r="BD16" s="280" t="s">
        <v>1153</v>
      </c>
      <c r="BE16" s="273" t="s">
        <v>3528</v>
      </c>
      <c r="BF16" s="267" t="s">
        <v>781</v>
      </c>
      <c r="BG16" s="283">
        <v>43189</v>
      </c>
      <c r="BH16" s="269" t="s">
        <v>903</v>
      </c>
      <c r="BI16" s="267"/>
      <c r="BJ16" s="282"/>
      <c r="BK16" s="282"/>
      <c r="BL16" s="282"/>
      <c r="BM16" s="282"/>
      <c r="BN16" s="280" t="s">
        <v>956</v>
      </c>
      <c r="BO16" s="267"/>
      <c r="BP16" s="282"/>
    </row>
    <row r="17" spans="1:68" s="284" customFormat="1" ht="90" hidden="1" customHeight="1">
      <c r="A17" s="267">
        <v>15</v>
      </c>
      <c r="B17" s="268" t="s">
        <v>3388</v>
      </c>
      <c r="C17" s="269" t="s">
        <v>3803</v>
      </c>
      <c r="D17" s="253" t="s">
        <v>2838</v>
      </c>
      <c r="E17" s="293">
        <v>43091</v>
      </c>
      <c r="F17" s="271" t="s">
        <v>3103</v>
      </c>
      <c r="G17" s="272" t="s">
        <v>3809</v>
      </c>
      <c r="H17" s="273" t="s">
        <v>6041</v>
      </c>
      <c r="I17" s="280" t="s">
        <v>3110</v>
      </c>
      <c r="J17" s="271" t="s">
        <v>3113</v>
      </c>
      <c r="K17" s="271"/>
      <c r="L17" s="274"/>
      <c r="M17" s="271"/>
      <c r="N17" s="270">
        <v>43132</v>
      </c>
      <c r="O17" s="270">
        <v>43140</v>
      </c>
      <c r="P17" s="275">
        <f t="shared" si="0"/>
        <v>2</v>
      </c>
      <c r="Q17" s="276"/>
      <c r="R17" s="285" t="s">
        <v>797</v>
      </c>
      <c r="S17" s="271" t="s">
        <v>15</v>
      </c>
      <c r="T17" s="273" t="s">
        <v>3114</v>
      </c>
      <c r="U17" s="294" t="s">
        <v>3492</v>
      </c>
      <c r="V17" s="277" t="s">
        <v>1153</v>
      </c>
      <c r="W17" s="277" t="s">
        <v>3528</v>
      </c>
      <c r="X17" s="277" t="s">
        <v>1153</v>
      </c>
      <c r="Y17" s="277" t="s">
        <v>3528</v>
      </c>
      <c r="Z17" s="44" t="s">
        <v>1153</v>
      </c>
      <c r="AA17" s="273" t="s">
        <v>3570</v>
      </c>
      <c r="AB17" s="44" t="s">
        <v>1153</v>
      </c>
      <c r="AC17" s="273" t="s">
        <v>3570</v>
      </c>
      <c r="AD17" s="282" t="s">
        <v>1153</v>
      </c>
      <c r="AE17" s="273" t="s">
        <v>3570</v>
      </c>
      <c r="AF17" s="280" t="s">
        <v>1153</v>
      </c>
      <c r="AG17" s="273" t="s">
        <v>3570</v>
      </c>
      <c r="AH17" s="280" t="s">
        <v>1153</v>
      </c>
      <c r="AI17" s="273" t="s">
        <v>3570</v>
      </c>
      <c r="AJ17" s="280" t="s">
        <v>1153</v>
      </c>
      <c r="AK17" s="273" t="s">
        <v>3528</v>
      </c>
      <c r="AL17" s="280" t="s">
        <v>1153</v>
      </c>
      <c r="AM17" s="273" t="s">
        <v>3528</v>
      </c>
      <c r="AN17" s="280" t="s">
        <v>1153</v>
      </c>
      <c r="AO17" s="273" t="s">
        <v>3528</v>
      </c>
      <c r="AP17" s="280" t="s">
        <v>1153</v>
      </c>
      <c r="AQ17" s="273" t="s">
        <v>3528</v>
      </c>
      <c r="AR17" s="280" t="s">
        <v>1153</v>
      </c>
      <c r="AS17" s="273" t="s">
        <v>3528</v>
      </c>
      <c r="AT17" s="280" t="s">
        <v>1153</v>
      </c>
      <c r="AU17" s="273" t="s">
        <v>3528</v>
      </c>
      <c r="AV17" s="280" t="s">
        <v>1153</v>
      </c>
      <c r="AW17" s="273" t="s">
        <v>3528</v>
      </c>
      <c r="AX17" s="280" t="s">
        <v>1153</v>
      </c>
      <c r="AY17" s="273" t="s">
        <v>3528</v>
      </c>
      <c r="AZ17" s="280" t="s">
        <v>1153</v>
      </c>
      <c r="BA17" s="273" t="s">
        <v>3528</v>
      </c>
      <c r="BB17" s="280" t="s">
        <v>1153</v>
      </c>
      <c r="BC17" s="273" t="s">
        <v>3528</v>
      </c>
      <c r="BD17" s="280" t="s">
        <v>1153</v>
      </c>
      <c r="BE17" s="273" t="s">
        <v>3528</v>
      </c>
      <c r="BF17" s="267" t="s">
        <v>781</v>
      </c>
      <c r="BG17" s="283">
        <v>43189</v>
      </c>
      <c r="BH17" s="269" t="s">
        <v>903</v>
      </c>
      <c r="BI17" s="267"/>
      <c r="BJ17" s="282"/>
      <c r="BK17" s="282"/>
      <c r="BL17" s="282"/>
      <c r="BM17" s="282"/>
      <c r="BN17" s="280" t="s">
        <v>956</v>
      </c>
      <c r="BO17" s="267"/>
      <c r="BP17" s="282"/>
    </row>
    <row r="18" spans="1:68" s="284" customFormat="1" ht="90" hidden="1" customHeight="1">
      <c r="A18" s="267">
        <v>16</v>
      </c>
      <c r="B18" s="268" t="s">
        <v>3389</v>
      </c>
      <c r="C18" s="269" t="s">
        <v>3803</v>
      </c>
      <c r="D18" s="253" t="s">
        <v>2838</v>
      </c>
      <c r="E18" s="286">
        <v>43091</v>
      </c>
      <c r="F18" s="271" t="s">
        <v>3103</v>
      </c>
      <c r="G18" s="272" t="s">
        <v>3809</v>
      </c>
      <c r="H18" s="271" t="s">
        <v>6041</v>
      </c>
      <c r="I18" s="271" t="s">
        <v>3110</v>
      </c>
      <c r="J18" s="273" t="s">
        <v>3113</v>
      </c>
      <c r="K18" s="273"/>
      <c r="L18" s="274"/>
      <c r="M18" s="273"/>
      <c r="N18" s="270">
        <v>43132</v>
      </c>
      <c r="O18" s="270">
        <v>43140</v>
      </c>
      <c r="P18" s="275">
        <f t="shared" si="0"/>
        <v>2</v>
      </c>
      <c r="Q18" s="276"/>
      <c r="R18" s="285" t="s">
        <v>797</v>
      </c>
      <c r="S18" s="285"/>
      <c r="T18" s="273" t="s">
        <v>3114</v>
      </c>
      <c r="U18" s="291" t="s">
        <v>5745</v>
      </c>
      <c r="V18" s="277" t="s">
        <v>1153</v>
      </c>
      <c r="W18" s="277" t="s">
        <v>3528</v>
      </c>
      <c r="X18" s="277" t="s">
        <v>1153</v>
      </c>
      <c r="Y18" s="277" t="s">
        <v>3528</v>
      </c>
      <c r="Z18" s="44" t="s">
        <v>1153</v>
      </c>
      <c r="AA18" s="273" t="s">
        <v>3570</v>
      </c>
      <c r="AB18" s="44" t="s">
        <v>1153</v>
      </c>
      <c r="AC18" s="273" t="s">
        <v>3570</v>
      </c>
      <c r="AD18" s="282" t="s">
        <v>1153</v>
      </c>
      <c r="AE18" s="273" t="s">
        <v>3570</v>
      </c>
      <c r="AF18" s="282" t="s">
        <v>1153</v>
      </c>
      <c r="AG18" s="273" t="s">
        <v>3570</v>
      </c>
      <c r="AH18" s="280" t="s">
        <v>1153</v>
      </c>
      <c r="AI18" s="273" t="s">
        <v>3570</v>
      </c>
      <c r="AJ18" s="280" t="s">
        <v>1153</v>
      </c>
      <c r="AK18" s="273" t="s">
        <v>3528</v>
      </c>
      <c r="AL18" s="280" t="s">
        <v>1153</v>
      </c>
      <c r="AM18" s="273" t="s">
        <v>3528</v>
      </c>
      <c r="AN18" s="280" t="s">
        <v>1153</v>
      </c>
      <c r="AO18" s="273" t="s">
        <v>3528</v>
      </c>
      <c r="AP18" s="280" t="s">
        <v>1153</v>
      </c>
      <c r="AQ18" s="273" t="s">
        <v>3528</v>
      </c>
      <c r="AR18" s="280" t="s">
        <v>1153</v>
      </c>
      <c r="AS18" s="273" t="s">
        <v>3528</v>
      </c>
      <c r="AT18" s="280" t="s">
        <v>1153</v>
      </c>
      <c r="AU18" s="273" t="s">
        <v>3528</v>
      </c>
      <c r="AV18" s="280" t="s">
        <v>1153</v>
      </c>
      <c r="AW18" s="273" t="s">
        <v>3528</v>
      </c>
      <c r="AX18" s="280" t="s">
        <v>1153</v>
      </c>
      <c r="AY18" s="273" t="s">
        <v>3528</v>
      </c>
      <c r="AZ18" s="280" t="s">
        <v>1153</v>
      </c>
      <c r="BA18" s="273" t="s">
        <v>3528</v>
      </c>
      <c r="BB18" s="280" t="s">
        <v>1153</v>
      </c>
      <c r="BC18" s="273" t="s">
        <v>3528</v>
      </c>
      <c r="BD18" s="280" t="s">
        <v>1153</v>
      </c>
      <c r="BE18" s="273" t="s">
        <v>3528</v>
      </c>
      <c r="BF18" s="267" t="s">
        <v>781</v>
      </c>
      <c r="BG18" s="283">
        <v>43189</v>
      </c>
      <c r="BH18" s="269" t="s">
        <v>903</v>
      </c>
      <c r="BI18" s="267"/>
      <c r="BJ18" s="282"/>
      <c r="BK18" s="282"/>
      <c r="BL18" s="282"/>
      <c r="BM18" s="282"/>
      <c r="BN18" s="280" t="s">
        <v>956</v>
      </c>
      <c r="BO18" s="267"/>
      <c r="BP18" s="282"/>
    </row>
    <row r="19" spans="1:68" s="284" customFormat="1" ht="90" hidden="1" customHeight="1">
      <c r="A19" s="267">
        <v>17</v>
      </c>
      <c r="B19" s="268" t="s">
        <v>3390</v>
      </c>
      <c r="C19" s="269" t="s">
        <v>3803</v>
      </c>
      <c r="D19" s="253" t="s">
        <v>2838</v>
      </c>
      <c r="E19" s="293">
        <v>43091</v>
      </c>
      <c r="F19" s="285" t="s">
        <v>3098</v>
      </c>
      <c r="G19" s="290" t="s">
        <v>3810</v>
      </c>
      <c r="H19" s="285" t="s">
        <v>6042</v>
      </c>
      <c r="I19" s="291" t="s">
        <v>3115</v>
      </c>
      <c r="J19" s="271" t="s">
        <v>3116</v>
      </c>
      <c r="K19" s="271"/>
      <c r="L19" s="288"/>
      <c r="M19" s="271"/>
      <c r="N19" s="270">
        <v>43133</v>
      </c>
      <c r="O19" s="270">
        <v>43281</v>
      </c>
      <c r="P19" s="275">
        <f t="shared" si="0"/>
        <v>22</v>
      </c>
      <c r="Q19" s="276"/>
      <c r="R19" s="285" t="s">
        <v>60</v>
      </c>
      <c r="S19" s="271" t="s">
        <v>202</v>
      </c>
      <c r="T19" s="292" t="s">
        <v>3117</v>
      </c>
      <c r="U19" s="280" t="s">
        <v>3493</v>
      </c>
      <c r="V19" s="292" t="s">
        <v>3118</v>
      </c>
      <c r="W19" s="280" t="s">
        <v>3530</v>
      </c>
      <c r="X19" s="292" t="s">
        <v>1153</v>
      </c>
      <c r="Y19" s="44" t="s">
        <v>3551</v>
      </c>
      <c r="Z19" s="289" t="s">
        <v>1153</v>
      </c>
      <c r="AA19" s="273" t="s">
        <v>3551</v>
      </c>
      <c r="AB19" s="289" t="s">
        <v>1153</v>
      </c>
      <c r="AC19" s="273" t="s">
        <v>3551</v>
      </c>
      <c r="AD19" s="282" t="s">
        <v>1153</v>
      </c>
      <c r="AE19" s="273" t="s">
        <v>3551</v>
      </c>
      <c r="AF19" s="289" t="s">
        <v>1153</v>
      </c>
      <c r="AG19" s="273" t="s">
        <v>3551</v>
      </c>
      <c r="AH19" s="289" t="s">
        <v>1153</v>
      </c>
      <c r="AI19" s="273" t="s">
        <v>3551</v>
      </c>
      <c r="AJ19" s="289" t="s">
        <v>1153</v>
      </c>
      <c r="AK19" s="273" t="s">
        <v>3551</v>
      </c>
      <c r="AL19" s="289" t="s">
        <v>1153</v>
      </c>
      <c r="AM19" s="273" t="s">
        <v>3551</v>
      </c>
      <c r="AN19" s="289" t="s">
        <v>1153</v>
      </c>
      <c r="AO19" s="273" t="s">
        <v>3551</v>
      </c>
      <c r="AP19" s="289" t="s">
        <v>1153</v>
      </c>
      <c r="AQ19" s="273" t="s">
        <v>3551</v>
      </c>
      <c r="AR19" s="289" t="s">
        <v>1153</v>
      </c>
      <c r="AS19" s="273" t="s">
        <v>3551</v>
      </c>
      <c r="AT19" s="289" t="s">
        <v>1153</v>
      </c>
      <c r="AU19" s="273" t="s">
        <v>3551</v>
      </c>
      <c r="AV19" s="289" t="s">
        <v>1153</v>
      </c>
      <c r="AW19" s="273" t="s">
        <v>3551</v>
      </c>
      <c r="AX19" s="289" t="s">
        <v>1153</v>
      </c>
      <c r="AY19" s="273" t="s">
        <v>3551</v>
      </c>
      <c r="AZ19" s="289" t="s">
        <v>1153</v>
      </c>
      <c r="BA19" s="273" t="s">
        <v>3551</v>
      </c>
      <c r="BB19" s="289" t="s">
        <v>1153</v>
      </c>
      <c r="BC19" s="273" t="s">
        <v>3551</v>
      </c>
      <c r="BD19" s="289" t="s">
        <v>1153</v>
      </c>
      <c r="BE19" s="273" t="s">
        <v>3551</v>
      </c>
      <c r="BF19" s="267" t="s">
        <v>781</v>
      </c>
      <c r="BG19" s="283">
        <v>43281</v>
      </c>
      <c r="BH19" s="269" t="s">
        <v>903</v>
      </c>
      <c r="BI19" s="267"/>
      <c r="BJ19" s="282"/>
      <c r="BK19" s="282"/>
      <c r="BL19" s="282"/>
      <c r="BM19" s="282"/>
      <c r="BN19" s="280" t="s">
        <v>956</v>
      </c>
      <c r="BO19" s="267"/>
      <c r="BP19" s="282"/>
    </row>
    <row r="20" spans="1:68" s="284" customFormat="1" ht="90" hidden="1" customHeight="1">
      <c r="A20" s="267">
        <v>18</v>
      </c>
      <c r="B20" s="268" t="s">
        <v>3391</v>
      </c>
      <c r="C20" s="269" t="s">
        <v>3803</v>
      </c>
      <c r="D20" s="253" t="s">
        <v>2838</v>
      </c>
      <c r="E20" s="293">
        <v>43091</v>
      </c>
      <c r="F20" s="285" t="s">
        <v>3098</v>
      </c>
      <c r="G20" s="290" t="s">
        <v>3810</v>
      </c>
      <c r="H20" s="291" t="s">
        <v>6042</v>
      </c>
      <c r="I20" s="291" t="s">
        <v>3115</v>
      </c>
      <c r="J20" s="271" t="s">
        <v>3111</v>
      </c>
      <c r="K20" s="271"/>
      <c r="L20" s="274"/>
      <c r="M20" s="271"/>
      <c r="N20" s="270">
        <v>43132</v>
      </c>
      <c r="O20" s="270">
        <v>43140</v>
      </c>
      <c r="P20" s="275">
        <f t="shared" si="0"/>
        <v>2</v>
      </c>
      <c r="Q20" s="276"/>
      <c r="R20" s="285" t="s">
        <v>797</v>
      </c>
      <c r="S20" s="271" t="s">
        <v>202</v>
      </c>
      <c r="T20" s="273" t="s">
        <v>3112</v>
      </c>
      <c r="U20" s="294" t="s">
        <v>3494</v>
      </c>
      <c r="V20" s="277" t="s">
        <v>1153</v>
      </c>
      <c r="W20" s="277" t="s">
        <v>3528</v>
      </c>
      <c r="X20" s="277" t="s">
        <v>1153</v>
      </c>
      <c r="Y20" s="277" t="s">
        <v>3528</v>
      </c>
      <c r="Z20" s="44" t="s">
        <v>1153</v>
      </c>
      <c r="AA20" s="273" t="s">
        <v>3570</v>
      </c>
      <c r="AB20" s="44" t="s">
        <v>1153</v>
      </c>
      <c r="AC20" s="273" t="s">
        <v>3570</v>
      </c>
      <c r="AD20" s="282" t="s">
        <v>1153</v>
      </c>
      <c r="AE20" s="273" t="s">
        <v>3570</v>
      </c>
      <c r="AF20" s="282" t="s">
        <v>1153</v>
      </c>
      <c r="AG20" s="273" t="s">
        <v>3570</v>
      </c>
      <c r="AH20" s="280" t="s">
        <v>1153</v>
      </c>
      <c r="AI20" s="273" t="s">
        <v>3570</v>
      </c>
      <c r="AJ20" s="280" t="s">
        <v>1153</v>
      </c>
      <c r="AK20" s="273" t="s">
        <v>3528</v>
      </c>
      <c r="AL20" s="280" t="s">
        <v>1153</v>
      </c>
      <c r="AM20" s="273" t="s">
        <v>3528</v>
      </c>
      <c r="AN20" s="280" t="s">
        <v>1153</v>
      </c>
      <c r="AO20" s="273" t="s">
        <v>3528</v>
      </c>
      <c r="AP20" s="280" t="s">
        <v>1153</v>
      </c>
      <c r="AQ20" s="273" t="s">
        <v>3528</v>
      </c>
      <c r="AR20" s="280" t="s">
        <v>1153</v>
      </c>
      <c r="AS20" s="273" t="s">
        <v>3528</v>
      </c>
      <c r="AT20" s="280" t="s">
        <v>1153</v>
      </c>
      <c r="AU20" s="273" t="s">
        <v>3528</v>
      </c>
      <c r="AV20" s="280" t="s">
        <v>1153</v>
      </c>
      <c r="AW20" s="273" t="s">
        <v>3528</v>
      </c>
      <c r="AX20" s="280" t="s">
        <v>1153</v>
      </c>
      <c r="AY20" s="273" t="s">
        <v>3528</v>
      </c>
      <c r="AZ20" s="280" t="s">
        <v>1153</v>
      </c>
      <c r="BA20" s="273" t="s">
        <v>3528</v>
      </c>
      <c r="BB20" s="280" t="s">
        <v>1153</v>
      </c>
      <c r="BC20" s="273" t="s">
        <v>3528</v>
      </c>
      <c r="BD20" s="280" t="s">
        <v>1153</v>
      </c>
      <c r="BE20" s="273" t="s">
        <v>3528</v>
      </c>
      <c r="BF20" s="267" t="s">
        <v>781</v>
      </c>
      <c r="BG20" s="283">
        <v>43189</v>
      </c>
      <c r="BH20" s="269" t="s">
        <v>903</v>
      </c>
      <c r="BI20" s="267"/>
      <c r="BJ20" s="282"/>
      <c r="BK20" s="282"/>
      <c r="BL20" s="282"/>
      <c r="BM20" s="282"/>
      <c r="BN20" s="280" t="s">
        <v>956</v>
      </c>
      <c r="BO20" s="267"/>
      <c r="BP20" s="282"/>
    </row>
    <row r="21" spans="1:68" s="284" customFormat="1" ht="90" hidden="1" customHeight="1">
      <c r="A21" s="267">
        <v>19</v>
      </c>
      <c r="B21" s="268" t="s">
        <v>3392</v>
      </c>
      <c r="C21" s="269" t="s">
        <v>3803</v>
      </c>
      <c r="D21" s="253" t="s">
        <v>2838</v>
      </c>
      <c r="E21" s="293">
        <v>43091</v>
      </c>
      <c r="F21" s="285" t="s">
        <v>3098</v>
      </c>
      <c r="G21" s="290" t="s">
        <v>3810</v>
      </c>
      <c r="H21" s="291" t="s">
        <v>6042</v>
      </c>
      <c r="I21" s="291" t="s">
        <v>3115</v>
      </c>
      <c r="J21" s="285" t="s">
        <v>3119</v>
      </c>
      <c r="K21" s="285"/>
      <c r="L21" s="288"/>
      <c r="M21" s="285"/>
      <c r="N21" s="270">
        <v>43133</v>
      </c>
      <c r="O21" s="270">
        <v>43160</v>
      </c>
      <c r="P21" s="275">
        <f t="shared" si="0"/>
        <v>4</v>
      </c>
      <c r="Q21" s="276"/>
      <c r="R21" s="285" t="s">
        <v>60</v>
      </c>
      <c r="S21" s="285"/>
      <c r="T21" s="292" t="s">
        <v>3120</v>
      </c>
      <c r="U21" s="280" t="s">
        <v>3495</v>
      </c>
      <c r="V21" s="292" t="s">
        <v>3121</v>
      </c>
      <c r="W21" s="292" t="s">
        <v>3531</v>
      </c>
      <c r="X21" s="292" t="s">
        <v>3122</v>
      </c>
      <c r="Y21" s="44" t="s">
        <v>3554</v>
      </c>
      <c r="Z21" s="273" t="s">
        <v>3123</v>
      </c>
      <c r="AA21" s="273" t="s">
        <v>6043</v>
      </c>
      <c r="AB21" s="281" t="s">
        <v>1153</v>
      </c>
      <c r="AC21" s="280" t="s">
        <v>3576</v>
      </c>
      <c r="AD21" s="282" t="s">
        <v>1153</v>
      </c>
      <c r="AE21" s="280" t="s">
        <v>3576</v>
      </c>
      <c r="AF21" s="289" t="s">
        <v>1153</v>
      </c>
      <c r="AG21" s="280" t="s">
        <v>3576</v>
      </c>
      <c r="AH21" s="280" t="s">
        <v>1153</v>
      </c>
      <c r="AI21" s="280" t="s">
        <v>3576</v>
      </c>
      <c r="AJ21" s="280" t="s">
        <v>1153</v>
      </c>
      <c r="AK21" s="280" t="s">
        <v>3576</v>
      </c>
      <c r="AL21" s="280" t="s">
        <v>1153</v>
      </c>
      <c r="AM21" s="280" t="s">
        <v>3576</v>
      </c>
      <c r="AN21" s="280" t="s">
        <v>1153</v>
      </c>
      <c r="AO21" s="280" t="s">
        <v>3576</v>
      </c>
      <c r="AP21" s="280" t="s">
        <v>1153</v>
      </c>
      <c r="AQ21" s="280" t="s">
        <v>3576</v>
      </c>
      <c r="AR21" s="280" t="s">
        <v>1153</v>
      </c>
      <c r="AS21" s="280" t="s">
        <v>3576</v>
      </c>
      <c r="AT21" s="280" t="s">
        <v>1153</v>
      </c>
      <c r="AU21" s="280" t="s">
        <v>3576</v>
      </c>
      <c r="AV21" s="280" t="s">
        <v>1153</v>
      </c>
      <c r="AW21" s="280" t="s">
        <v>3576</v>
      </c>
      <c r="AX21" s="280" t="s">
        <v>1153</v>
      </c>
      <c r="AY21" s="280" t="s">
        <v>3576</v>
      </c>
      <c r="AZ21" s="280" t="s">
        <v>1153</v>
      </c>
      <c r="BA21" s="280" t="s">
        <v>3576</v>
      </c>
      <c r="BB21" s="280" t="s">
        <v>1153</v>
      </c>
      <c r="BC21" s="280" t="s">
        <v>3576</v>
      </c>
      <c r="BD21" s="280" t="s">
        <v>1153</v>
      </c>
      <c r="BE21" s="280" t="s">
        <v>3576</v>
      </c>
      <c r="BF21" s="267" t="s">
        <v>781</v>
      </c>
      <c r="BG21" s="283">
        <v>43522</v>
      </c>
      <c r="BH21" s="269" t="s">
        <v>903</v>
      </c>
      <c r="BI21" s="267"/>
      <c r="BJ21" s="282"/>
      <c r="BK21" s="282"/>
      <c r="BL21" s="282"/>
      <c r="BM21" s="282"/>
      <c r="BN21" s="280" t="s">
        <v>956</v>
      </c>
      <c r="BO21" s="267"/>
      <c r="BP21" s="282"/>
    </row>
    <row r="22" spans="1:68" s="298" customFormat="1" ht="90" hidden="1" customHeight="1">
      <c r="A22" s="267">
        <v>20</v>
      </c>
      <c r="B22" s="268" t="s">
        <v>3393</v>
      </c>
      <c r="C22" s="269" t="s">
        <v>3803</v>
      </c>
      <c r="D22" s="285" t="s">
        <v>2838</v>
      </c>
      <c r="E22" s="286">
        <v>43091</v>
      </c>
      <c r="F22" s="285" t="s">
        <v>2241</v>
      </c>
      <c r="G22" s="290" t="s">
        <v>3811</v>
      </c>
      <c r="H22" s="292" t="s">
        <v>6044</v>
      </c>
      <c r="I22" s="285" t="s">
        <v>3124</v>
      </c>
      <c r="J22" s="285" t="s">
        <v>5746</v>
      </c>
      <c r="K22" s="285"/>
      <c r="L22" s="295"/>
      <c r="M22" s="285"/>
      <c r="N22" s="296">
        <v>43115</v>
      </c>
      <c r="O22" s="283">
        <v>43220</v>
      </c>
      <c r="P22" s="275">
        <f t="shared" si="0"/>
        <v>15</v>
      </c>
      <c r="Q22" s="276"/>
      <c r="R22" s="285" t="s">
        <v>15</v>
      </c>
      <c r="S22" s="285"/>
      <c r="T22" s="285" t="s">
        <v>3125</v>
      </c>
      <c r="U22" s="278" t="s">
        <v>3496</v>
      </c>
      <c r="V22" s="285" t="s">
        <v>3126</v>
      </c>
      <c r="W22" s="278" t="s">
        <v>6045</v>
      </c>
      <c r="X22" s="44" t="s">
        <v>1153</v>
      </c>
      <c r="Y22" s="44" t="s">
        <v>3551</v>
      </c>
      <c r="Z22" s="289" t="s">
        <v>1153</v>
      </c>
      <c r="AA22" s="273" t="s">
        <v>3551</v>
      </c>
      <c r="AB22" s="289" t="s">
        <v>1153</v>
      </c>
      <c r="AC22" s="273" t="s">
        <v>3551</v>
      </c>
      <c r="AD22" s="282" t="s">
        <v>1153</v>
      </c>
      <c r="AE22" s="273" t="s">
        <v>3551</v>
      </c>
      <c r="AF22" s="289" t="s">
        <v>1153</v>
      </c>
      <c r="AG22" s="273" t="s">
        <v>3551</v>
      </c>
      <c r="AH22" s="289" t="s">
        <v>1153</v>
      </c>
      <c r="AI22" s="273" t="s">
        <v>3551</v>
      </c>
      <c r="AJ22" s="289" t="s">
        <v>1153</v>
      </c>
      <c r="AK22" s="273" t="s">
        <v>3551</v>
      </c>
      <c r="AL22" s="289" t="s">
        <v>1153</v>
      </c>
      <c r="AM22" s="273" t="s">
        <v>3551</v>
      </c>
      <c r="AN22" s="289" t="s">
        <v>1153</v>
      </c>
      <c r="AO22" s="273" t="s">
        <v>3551</v>
      </c>
      <c r="AP22" s="289" t="s">
        <v>1153</v>
      </c>
      <c r="AQ22" s="273" t="s">
        <v>3551</v>
      </c>
      <c r="AR22" s="289" t="s">
        <v>1153</v>
      </c>
      <c r="AS22" s="273" t="s">
        <v>3551</v>
      </c>
      <c r="AT22" s="289" t="s">
        <v>1153</v>
      </c>
      <c r="AU22" s="273" t="s">
        <v>3551</v>
      </c>
      <c r="AV22" s="289" t="s">
        <v>1153</v>
      </c>
      <c r="AW22" s="273" t="s">
        <v>3551</v>
      </c>
      <c r="AX22" s="289" t="s">
        <v>1153</v>
      </c>
      <c r="AY22" s="273" t="s">
        <v>3551</v>
      </c>
      <c r="AZ22" s="289" t="s">
        <v>1153</v>
      </c>
      <c r="BA22" s="273" t="s">
        <v>3551</v>
      </c>
      <c r="BB22" s="289" t="s">
        <v>1153</v>
      </c>
      <c r="BC22" s="273" t="s">
        <v>3551</v>
      </c>
      <c r="BD22" s="289" t="s">
        <v>1153</v>
      </c>
      <c r="BE22" s="273" t="s">
        <v>3551</v>
      </c>
      <c r="BF22" s="267" t="s">
        <v>781</v>
      </c>
      <c r="BG22" s="286">
        <v>43281</v>
      </c>
      <c r="BH22" s="269" t="s">
        <v>903</v>
      </c>
      <c r="BI22" s="267"/>
      <c r="BJ22" s="282"/>
      <c r="BK22" s="282"/>
      <c r="BL22" s="282"/>
      <c r="BM22" s="282"/>
      <c r="BN22" s="280" t="s">
        <v>956</v>
      </c>
      <c r="BO22" s="267"/>
      <c r="BP22" s="297"/>
    </row>
    <row r="23" spans="1:68" s="298" customFormat="1" ht="90" hidden="1" customHeight="1">
      <c r="A23" s="267">
        <v>21</v>
      </c>
      <c r="B23" s="268" t="s">
        <v>3394</v>
      </c>
      <c r="C23" s="269" t="s">
        <v>3803</v>
      </c>
      <c r="D23" s="285" t="s">
        <v>2838</v>
      </c>
      <c r="E23" s="299">
        <v>43091</v>
      </c>
      <c r="F23" s="285" t="s">
        <v>3128</v>
      </c>
      <c r="G23" s="290" t="s">
        <v>3812</v>
      </c>
      <c r="H23" s="291" t="s">
        <v>6046</v>
      </c>
      <c r="I23" s="291" t="s">
        <v>5747</v>
      </c>
      <c r="J23" s="271" t="s">
        <v>3129</v>
      </c>
      <c r="K23" s="271"/>
      <c r="L23" s="274"/>
      <c r="M23" s="271"/>
      <c r="N23" s="286" t="s">
        <v>3130</v>
      </c>
      <c r="O23" s="270" t="s">
        <v>3131</v>
      </c>
      <c r="P23" s="275" t="e">
        <f t="shared" si="0"/>
        <v>#VALUE!</v>
      </c>
      <c r="Q23" s="276"/>
      <c r="R23" s="271" t="s">
        <v>202</v>
      </c>
      <c r="S23" s="271"/>
      <c r="T23" s="292" t="s">
        <v>5748</v>
      </c>
      <c r="U23" s="277" t="s">
        <v>5749</v>
      </c>
      <c r="V23" s="277" t="s">
        <v>1153</v>
      </c>
      <c r="W23" s="277" t="s">
        <v>3528</v>
      </c>
      <c r="X23" s="277" t="s">
        <v>1153</v>
      </c>
      <c r="Y23" s="277" t="s">
        <v>3528</v>
      </c>
      <c r="Z23" s="44" t="s">
        <v>1153</v>
      </c>
      <c r="AA23" s="273" t="s">
        <v>3570</v>
      </c>
      <c r="AB23" s="44" t="s">
        <v>1153</v>
      </c>
      <c r="AC23" s="273" t="s">
        <v>3570</v>
      </c>
      <c r="AD23" s="282" t="s">
        <v>1153</v>
      </c>
      <c r="AE23" s="273" t="s">
        <v>3570</v>
      </c>
      <c r="AF23" s="282" t="s">
        <v>1153</v>
      </c>
      <c r="AG23" s="273" t="s">
        <v>3570</v>
      </c>
      <c r="AH23" s="280" t="s">
        <v>1153</v>
      </c>
      <c r="AI23" s="273" t="s">
        <v>3570</v>
      </c>
      <c r="AJ23" s="280" t="s">
        <v>1153</v>
      </c>
      <c r="AK23" s="273" t="s">
        <v>3528</v>
      </c>
      <c r="AL23" s="280" t="s">
        <v>1153</v>
      </c>
      <c r="AM23" s="273" t="s">
        <v>3528</v>
      </c>
      <c r="AN23" s="280" t="s">
        <v>1153</v>
      </c>
      <c r="AO23" s="273" t="s">
        <v>3528</v>
      </c>
      <c r="AP23" s="280" t="s">
        <v>1153</v>
      </c>
      <c r="AQ23" s="273" t="s">
        <v>3528</v>
      </c>
      <c r="AR23" s="280" t="s">
        <v>1153</v>
      </c>
      <c r="AS23" s="273" t="s">
        <v>3528</v>
      </c>
      <c r="AT23" s="280" t="s">
        <v>1153</v>
      </c>
      <c r="AU23" s="273" t="s">
        <v>3528</v>
      </c>
      <c r="AV23" s="280" t="s">
        <v>1153</v>
      </c>
      <c r="AW23" s="273" t="s">
        <v>3528</v>
      </c>
      <c r="AX23" s="280" t="s">
        <v>1153</v>
      </c>
      <c r="AY23" s="273" t="s">
        <v>3528</v>
      </c>
      <c r="AZ23" s="280" t="s">
        <v>1153</v>
      </c>
      <c r="BA23" s="273" t="s">
        <v>3528</v>
      </c>
      <c r="BB23" s="280" t="s">
        <v>1153</v>
      </c>
      <c r="BC23" s="273" t="s">
        <v>3528</v>
      </c>
      <c r="BD23" s="280" t="s">
        <v>1153</v>
      </c>
      <c r="BE23" s="273" t="s">
        <v>3528</v>
      </c>
      <c r="BF23" s="267" t="s">
        <v>781</v>
      </c>
      <c r="BG23" s="283">
        <v>43189</v>
      </c>
      <c r="BH23" s="269" t="s">
        <v>903</v>
      </c>
      <c r="BI23" s="267"/>
      <c r="BJ23" s="282"/>
      <c r="BK23" s="282"/>
      <c r="BL23" s="282"/>
      <c r="BM23" s="282"/>
      <c r="BN23" s="280" t="s">
        <v>956</v>
      </c>
      <c r="BO23" s="267"/>
      <c r="BP23" s="297"/>
    </row>
    <row r="24" spans="1:68" s="298" customFormat="1" ht="90" hidden="1" customHeight="1">
      <c r="A24" s="267">
        <v>22</v>
      </c>
      <c r="B24" s="268" t="s">
        <v>3395</v>
      </c>
      <c r="C24" s="269" t="s">
        <v>3803</v>
      </c>
      <c r="D24" s="285" t="s">
        <v>2838</v>
      </c>
      <c r="E24" s="286">
        <v>43091</v>
      </c>
      <c r="F24" s="285" t="s">
        <v>3128</v>
      </c>
      <c r="G24" s="290" t="s">
        <v>3812</v>
      </c>
      <c r="H24" s="291" t="s">
        <v>6046</v>
      </c>
      <c r="I24" s="291" t="s">
        <v>5747</v>
      </c>
      <c r="J24" s="271" t="s">
        <v>3132</v>
      </c>
      <c r="K24" s="271"/>
      <c r="L24" s="288"/>
      <c r="M24" s="271"/>
      <c r="N24" s="270">
        <v>43115</v>
      </c>
      <c r="O24" s="270">
        <v>43159</v>
      </c>
      <c r="P24" s="275">
        <f t="shared" si="0"/>
        <v>7</v>
      </c>
      <c r="Q24" s="276"/>
      <c r="R24" s="285" t="s">
        <v>60</v>
      </c>
      <c r="S24" s="271"/>
      <c r="T24" s="292" t="s">
        <v>3133</v>
      </c>
      <c r="U24" s="141" t="s">
        <v>3497</v>
      </c>
      <c r="V24" s="277" t="s">
        <v>1153</v>
      </c>
      <c r="W24" s="277" t="s">
        <v>3528</v>
      </c>
      <c r="X24" s="277" t="s">
        <v>1153</v>
      </c>
      <c r="Y24" s="277" t="s">
        <v>3528</v>
      </c>
      <c r="Z24" s="277" t="s">
        <v>1153</v>
      </c>
      <c r="AA24" s="277" t="s">
        <v>3528</v>
      </c>
      <c r="AB24" s="277" t="s">
        <v>1153</v>
      </c>
      <c r="AC24" s="277" t="s">
        <v>3528</v>
      </c>
      <c r="AD24" s="277" t="s">
        <v>1153</v>
      </c>
      <c r="AE24" s="277" t="s">
        <v>3528</v>
      </c>
      <c r="AF24" s="277" t="s">
        <v>1153</v>
      </c>
      <c r="AG24" s="277" t="s">
        <v>3528</v>
      </c>
      <c r="AH24" s="277" t="s">
        <v>1153</v>
      </c>
      <c r="AI24" s="277" t="s">
        <v>3528</v>
      </c>
      <c r="AJ24" s="277" t="s">
        <v>1153</v>
      </c>
      <c r="AK24" s="277" t="s">
        <v>3528</v>
      </c>
      <c r="AL24" s="277" t="s">
        <v>1153</v>
      </c>
      <c r="AM24" s="277" t="s">
        <v>3528</v>
      </c>
      <c r="AN24" s="277" t="s">
        <v>1153</v>
      </c>
      <c r="AO24" s="277" t="s">
        <v>3528</v>
      </c>
      <c r="AP24" s="277" t="s">
        <v>1153</v>
      </c>
      <c r="AQ24" s="277" t="s">
        <v>3528</v>
      </c>
      <c r="AR24" s="277" t="s">
        <v>1153</v>
      </c>
      <c r="AS24" s="277" t="s">
        <v>3528</v>
      </c>
      <c r="AT24" s="277" t="s">
        <v>1153</v>
      </c>
      <c r="AU24" s="277" t="s">
        <v>3528</v>
      </c>
      <c r="AV24" s="280" t="s">
        <v>1153</v>
      </c>
      <c r="AW24" s="273" t="s">
        <v>3528</v>
      </c>
      <c r="AX24" s="280" t="s">
        <v>1153</v>
      </c>
      <c r="AY24" s="273" t="s">
        <v>3528</v>
      </c>
      <c r="AZ24" s="280" t="s">
        <v>1153</v>
      </c>
      <c r="BA24" s="273" t="s">
        <v>3528</v>
      </c>
      <c r="BB24" s="280" t="s">
        <v>1153</v>
      </c>
      <c r="BC24" s="273" t="s">
        <v>3528</v>
      </c>
      <c r="BD24" s="280" t="s">
        <v>1153</v>
      </c>
      <c r="BE24" s="273" t="s">
        <v>3528</v>
      </c>
      <c r="BF24" s="267" t="s">
        <v>781</v>
      </c>
      <c r="BG24" s="283">
        <v>43189</v>
      </c>
      <c r="BH24" s="269" t="s">
        <v>903</v>
      </c>
      <c r="BI24" s="267"/>
      <c r="BJ24" s="282"/>
      <c r="BK24" s="282"/>
      <c r="BL24" s="282"/>
      <c r="BM24" s="282"/>
      <c r="BN24" s="280" t="s">
        <v>956</v>
      </c>
      <c r="BO24" s="267"/>
      <c r="BP24" s="297"/>
    </row>
    <row r="25" spans="1:68" s="298" customFormat="1" ht="90" hidden="1" customHeight="1">
      <c r="A25" s="267">
        <v>23</v>
      </c>
      <c r="B25" s="268" t="s">
        <v>3396</v>
      </c>
      <c r="C25" s="269" t="s">
        <v>3803</v>
      </c>
      <c r="D25" s="285" t="s">
        <v>2838</v>
      </c>
      <c r="E25" s="286">
        <v>43091</v>
      </c>
      <c r="F25" s="285" t="s">
        <v>3128</v>
      </c>
      <c r="G25" s="290" t="s">
        <v>3812</v>
      </c>
      <c r="H25" s="291" t="s">
        <v>6046</v>
      </c>
      <c r="I25" s="291" t="s">
        <v>5747</v>
      </c>
      <c r="J25" s="271" t="s">
        <v>3134</v>
      </c>
      <c r="K25" s="271"/>
      <c r="L25" s="274"/>
      <c r="M25" s="271"/>
      <c r="N25" s="270">
        <v>43160</v>
      </c>
      <c r="O25" s="270">
        <v>43251</v>
      </c>
      <c r="P25" s="275">
        <f t="shared" si="0"/>
        <v>13</v>
      </c>
      <c r="Q25" s="276"/>
      <c r="R25" s="271" t="s">
        <v>202</v>
      </c>
      <c r="S25" s="271"/>
      <c r="T25" s="300" t="s">
        <v>5750</v>
      </c>
      <c r="U25" s="141" t="s">
        <v>3483</v>
      </c>
      <c r="V25" s="300" t="s">
        <v>3135</v>
      </c>
      <c r="W25" s="278" t="s">
        <v>3522</v>
      </c>
      <c r="X25" s="277" t="s">
        <v>1153</v>
      </c>
      <c r="Y25" s="277" t="s">
        <v>3551</v>
      </c>
      <c r="Z25" s="277" t="s">
        <v>1153</v>
      </c>
      <c r="AA25" s="277" t="s">
        <v>3551</v>
      </c>
      <c r="AB25" s="277" t="s">
        <v>1153</v>
      </c>
      <c r="AC25" s="277" t="s">
        <v>3551</v>
      </c>
      <c r="AD25" s="277" t="s">
        <v>1153</v>
      </c>
      <c r="AE25" s="277" t="s">
        <v>3551</v>
      </c>
      <c r="AF25" s="277" t="s">
        <v>1153</v>
      </c>
      <c r="AG25" s="277" t="s">
        <v>3551</v>
      </c>
      <c r="AH25" s="277" t="s">
        <v>1153</v>
      </c>
      <c r="AI25" s="277" t="s">
        <v>3551</v>
      </c>
      <c r="AJ25" s="277" t="s">
        <v>1153</v>
      </c>
      <c r="AK25" s="277" t="s">
        <v>3551</v>
      </c>
      <c r="AL25" s="277" t="s">
        <v>1153</v>
      </c>
      <c r="AM25" s="277" t="s">
        <v>3551</v>
      </c>
      <c r="AN25" s="277" t="s">
        <v>1153</v>
      </c>
      <c r="AO25" s="277" t="s">
        <v>3551</v>
      </c>
      <c r="AP25" s="277" t="s">
        <v>1153</v>
      </c>
      <c r="AQ25" s="277" t="s">
        <v>3551</v>
      </c>
      <c r="AR25" s="277" t="s">
        <v>1153</v>
      </c>
      <c r="AS25" s="277" t="s">
        <v>3551</v>
      </c>
      <c r="AT25" s="277" t="s">
        <v>1153</v>
      </c>
      <c r="AU25" s="277" t="s">
        <v>3551</v>
      </c>
      <c r="AV25" s="289" t="s">
        <v>1153</v>
      </c>
      <c r="AW25" s="273" t="s">
        <v>3551</v>
      </c>
      <c r="AX25" s="289" t="s">
        <v>1153</v>
      </c>
      <c r="AY25" s="273" t="s">
        <v>3551</v>
      </c>
      <c r="AZ25" s="289" t="s">
        <v>1153</v>
      </c>
      <c r="BA25" s="273" t="s">
        <v>3551</v>
      </c>
      <c r="BB25" s="289" t="s">
        <v>1153</v>
      </c>
      <c r="BC25" s="273" t="s">
        <v>3551</v>
      </c>
      <c r="BD25" s="289" t="s">
        <v>1153</v>
      </c>
      <c r="BE25" s="273" t="s">
        <v>3551</v>
      </c>
      <c r="BF25" s="267" t="s">
        <v>781</v>
      </c>
      <c r="BG25" s="286">
        <v>43281</v>
      </c>
      <c r="BH25" s="269" t="s">
        <v>903</v>
      </c>
      <c r="BI25" s="267"/>
      <c r="BJ25" s="282"/>
      <c r="BK25" s="282"/>
      <c r="BL25" s="282"/>
      <c r="BM25" s="282"/>
      <c r="BN25" s="280" t="s">
        <v>956</v>
      </c>
      <c r="BO25" s="267"/>
      <c r="BP25" s="297"/>
    </row>
    <row r="26" spans="1:68" s="298" customFormat="1" ht="90" hidden="1" customHeight="1">
      <c r="A26" s="267">
        <v>24</v>
      </c>
      <c r="B26" s="268" t="s">
        <v>3397</v>
      </c>
      <c r="C26" s="269" t="s">
        <v>3803</v>
      </c>
      <c r="D26" s="285" t="s">
        <v>2838</v>
      </c>
      <c r="E26" s="286">
        <v>43091</v>
      </c>
      <c r="F26" s="285" t="s">
        <v>3128</v>
      </c>
      <c r="G26" s="290" t="s">
        <v>3812</v>
      </c>
      <c r="H26" s="291" t="s">
        <v>6046</v>
      </c>
      <c r="I26" s="291" t="s">
        <v>5747</v>
      </c>
      <c r="J26" s="271" t="s">
        <v>3136</v>
      </c>
      <c r="K26" s="271"/>
      <c r="L26" s="274"/>
      <c r="M26" s="271"/>
      <c r="N26" s="270">
        <v>43076</v>
      </c>
      <c r="O26" s="270">
        <v>43098</v>
      </c>
      <c r="P26" s="275">
        <f t="shared" si="0"/>
        <v>4</v>
      </c>
      <c r="Q26" s="276"/>
      <c r="R26" s="271" t="s">
        <v>202</v>
      </c>
      <c r="S26" s="271"/>
      <c r="T26" s="292" t="s">
        <v>5751</v>
      </c>
      <c r="U26" s="291" t="s">
        <v>3498</v>
      </c>
      <c r="V26" s="277" t="s">
        <v>1153</v>
      </c>
      <c r="W26" s="277" t="s">
        <v>3528</v>
      </c>
      <c r="X26" s="277" t="s">
        <v>1153</v>
      </c>
      <c r="Y26" s="277" t="s">
        <v>3528</v>
      </c>
      <c r="Z26" s="277" t="s">
        <v>1153</v>
      </c>
      <c r="AA26" s="277" t="s">
        <v>3528</v>
      </c>
      <c r="AB26" s="277" t="s">
        <v>1153</v>
      </c>
      <c r="AC26" s="277" t="s">
        <v>3528</v>
      </c>
      <c r="AD26" s="277" t="s">
        <v>1153</v>
      </c>
      <c r="AE26" s="277" t="s">
        <v>3528</v>
      </c>
      <c r="AF26" s="277" t="s">
        <v>1153</v>
      </c>
      <c r="AG26" s="277" t="s">
        <v>3528</v>
      </c>
      <c r="AH26" s="277" t="s">
        <v>1153</v>
      </c>
      <c r="AI26" s="277" t="s">
        <v>3528</v>
      </c>
      <c r="AJ26" s="277" t="s">
        <v>1153</v>
      </c>
      <c r="AK26" s="277" t="s">
        <v>3528</v>
      </c>
      <c r="AL26" s="277" t="s">
        <v>1153</v>
      </c>
      <c r="AM26" s="277" t="s">
        <v>3528</v>
      </c>
      <c r="AN26" s="277" t="s">
        <v>1153</v>
      </c>
      <c r="AO26" s="277" t="s">
        <v>3528</v>
      </c>
      <c r="AP26" s="277" t="s">
        <v>1153</v>
      </c>
      <c r="AQ26" s="277" t="s">
        <v>3528</v>
      </c>
      <c r="AR26" s="277" t="s">
        <v>1153</v>
      </c>
      <c r="AS26" s="277" t="s">
        <v>3528</v>
      </c>
      <c r="AT26" s="277" t="s">
        <v>1153</v>
      </c>
      <c r="AU26" s="277" t="s">
        <v>3528</v>
      </c>
      <c r="AV26" s="280" t="s">
        <v>1153</v>
      </c>
      <c r="AW26" s="273" t="s">
        <v>3528</v>
      </c>
      <c r="AX26" s="280" t="s">
        <v>1153</v>
      </c>
      <c r="AY26" s="273" t="s">
        <v>3528</v>
      </c>
      <c r="AZ26" s="280" t="s">
        <v>1153</v>
      </c>
      <c r="BA26" s="273" t="s">
        <v>3528</v>
      </c>
      <c r="BB26" s="280" t="s">
        <v>1153</v>
      </c>
      <c r="BC26" s="273" t="s">
        <v>3528</v>
      </c>
      <c r="BD26" s="280" t="s">
        <v>1153</v>
      </c>
      <c r="BE26" s="273" t="s">
        <v>3528</v>
      </c>
      <c r="BF26" s="267" t="s">
        <v>781</v>
      </c>
      <c r="BG26" s="283">
        <v>43189</v>
      </c>
      <c r="BH26" s="269" t="s">
        <v>903</v>
      </c>
      <c r="BI26" s="267"/>
      <c r="BJ26" s="282"/>
      <c r="BK26" s="282"/>
      <c r="BL26" s="282"/>
      <c r="BM26" s="282"/>
      <c r="BN26" s="280" t="s">
        <v>956</v>
      </c>
      <c r="BO26" s="267"/>
      <c r="BP26" s="297"/>
    </row>
    <row r="27" spans="1:68" s="298" customFormat="1" ht="90" hidden="1" customHeight="1">
      <c r="A27" s="267">
        <v>25</v>
      </c>
      <c r="B27" s="268" t="s">
        <v>3398</v>
      </c>
      <c r="C27" s="269" t="s">
        <v>3803</v>
      </c>
      <c r="D27" s="285" t="s">
        <v>2838</v>
      </c>
      <c r="E27" s="286">
        <v>43091</v>
      </c>
      <c r="F27" s="285" t="s">
        <v>3128</v>
      </c>
      <c r="G27" s="290" t="s">
        <v>3812</v>
      </c>
      <c r="H27" s="291" t="s">
        <v>6046</v>
      </c>
      <c r="I27" s="291" t="s">
        <v>5747</v>
      </c>
      <c r="J27" s="271" t="s">
        <v>5752</v>
      </c>
      <c r="K27" s="271"/>
      <c r="L27" s="274"/>
      <c r="M27" s="271"/>
      <c r="N27" s="270">
        <v>43076</v>
      </c>
      <c r="O27" s="270">
        <v>43098</v>
      </c>
      <c r="P27" s="275">
        <f t="shared" si="0"/>
        <v>4</v>
      </c>
      <c r="Q27" s="276"/>
      <c r="R27" s="271" t="s">
        <v>202</v>
      </c>
      <c r="S27" s="271"/>
      <c r="T27" s="292" t="s">
        <v>5753</v>
      </c>
      <c r="U27" s="291" t="s">
        <v>3499</v>
      </c>
      <c r="V27" s="277" t="s">
        <v>1153</v>
      </c>
      <c r="W27" s="277" t="s">
        <v>3528</v>
      </c>
      <c r="X27" s="277" t="s">
        <v>1153</v>
      </c>
      <c r="Y27" s="277" t="s">
        <v>3528</v>
      </c>
      <c r="Z27" s="277" t="s">
        <v>1153</v>
      </c>
      <c r="AA27" s="277" t="s">
        <v>3528</v>
      </c>
      <c r="AB27" s="277" t="s">
        <v>1153</v>
      </c>
      <c r="AC27" s="277" t="s">
        <v>3528</v>
      </c>
      <c r="AD27" s="277" t="s">
        <v>1153</v>
      </c>
      <c r="AE27" s="277" t="s">
        <v>3528</v>
      </c>
      <c r="AF27" s="277" t="s">
        <v>1153</v>
      </c>
      <c r="AG27" s="277" t="s">
        <v>3528</v>
      </c>
      <c r="AH27" s="277" t="s">
        <v>1153</v>
      </c>
      <c r="AI27" s="277" t="s">
        <v>3528</v>
      </c>
      <c r="AJ27" s="277" t="s">
        <v>1153</v>
      </c>
      <c r="AK27" s="277" t="s">
        <v>3528</v>
      </c>
      <c r="AL27" s="277" t="s">
        <v>1153</v>
      </c>
      <c r="AM27" s="277" t="s">
        <v>3528</v>
      </c>
      <c r="AN27" s="277" t="s">
        <v>1153</v>
      </c>
      <c r="AO27" s="277" t="s">
        <v>3528</v>
      </c>
      <c r="AP27" s="277" t="s">
        <v>1153</v>
      </c>
      <c r="AQ27" s="277" t="s">
        <v>3528</v>
      </c>
      <c r="AR27" s="277" t="s">
        <v>1153</v>
      </c>
      <c r="AS27" s="277" t="s">
        <v>3528</v>
      </c>
      <c r="AT27" s="277" t="s">
        <v>1153</v>
      </c>
      <c r="AU27" s="277" t="s">
        <v>3528</v>
      </c>
      <c r="AV27" s="280" t="s">
        <v>1153</v>
      </c>
      <c r="AW27" s="273" t="s">
        <v>3528</v>
      </c>
      <c r="AX27" s="280" t="s">
        <v>1153</v>
      </c>
      <c r="AY27" s="273" t="s">
        <v>3528</v>
      </c>
      <c r="AZ27" s="280" t="s">
        <v>1153</v>
      </c>
      <c r="BA27" s="273" t="s">
        <v>3528</v>
      </c>
      <c r="BB27" s="280" t="s">
        <v>1153</v>
      </c>
      <c r="BC27" s="273" t="s">
        <v>3528</v>
      </c>
      <c r="BD27" s="280" t="s">
        <v>1153</v>
      </c>
      <c r="BE27" s="273" t="s">
        <v>3528</v>
      </c>
      <c r="BF27" s="267" t="s">
        <v>781</v>
      </c>
      <c r="BG27" s="283">
        <v>43189</v>
      </c>
      <c r="BH27" s="269" t="s">
        <v>903</v>
      </c>
      <c r="BI27" s="267"/>
      <c r="BJ27" s="282"/>
      <c r="BK27" s="282"/>
      <c r="BL27" s="282"/>
      <c r="BM27" s="282"/>
      <c r="BN27" s="280" t="s">
        <v>956</v>
      </c>
      <c r="BO27" s="267"/>
      <c r="BP27" s="297"/>
    </row>
    <row r="28" spans="1:68" s="298" customFormat="1" ht="90" hidden="1" customHeight="1">
      <c r="A28" s="267">
        <v>26</v>
      </c>
      <c r="B28" s="268" t="s">
        <v>3399</v>
      </c>
      <c r="C28" s="269" t="s">
        <v>3803</v>
      </c>
      <c r="D28" s="285" t="s">
        <v>2838</v>
      </c>
      <c r="E28" s="286">
        <v>43091</v>
      </c>
      <c r="F28" s="285" t="s">
        <v>3128</v>
      </c>
      <c r="G28" s="290" t="s">
        <v>3812</v>
      </c>
      <c r="H28" s="291" t="s">
        <v>6046</v>
      </c>
      <c r="I28" s="291" t="s">
        <v>5747</v>
      </c>
      <c r="J28" s="271" t="s">
        <v>3137</v>
      </c>
      <c r="K28" s="271"/>
      <c r="L28" s="274"/>
      <c r="M28" s="271"/>
      <c r="N28" s="270">
        <v>43115</v>
      </c>
      <c r="O28" s="270">
        <v>43131</v>
      </c>
      <c r="P28" s="275">
        <f t="shared" si="0"/>
        <v>3</v>
      </c>
      <c r="Q28" s="276"/>
      <c r="R28" s="271" t="s">
        <v>202</v>
      </c>
      <c r="S28" s="271"/>
      <c r="T28" s="300" t="s">
        <v>3138</v>
      </c>
      <c r="U28" s="280" t="s">
        <v>3500</v>
      </c>
      <c r="V28" s="277" t="s">
        <v>1153</v>
      </c>
      <c r="W28" s="277" t="s">
        <v>3528</v>
      </c>
      <c r="X28" s="277" t="s">
        <v>1153</v>
      </c>
      <c r="Y28" s="277" t="s">
        <v>3528</v>
      </c>
      <c r="Z28" s="277" t="s">
        <v>1153</v>
      </c>
      <c r="AA28" s="277" t="s">
        <v>3528</v>
      </c>
      <c r="AB28" s="277" t="s">
        <v>1153</v>
      </c>
      <c r="AC28" s="277" t="s">
        <v>3528</v>
      </c>
      <c r="AD28" s="277" t="s">
        <v>1153</v>
      </c>
      <c r="AE28" s="277" t="s">
        <v>3528</v>
      </c>
      <c r="AF28" s="277" t="s">
        <v>1153</v>
      </c>
      <c r="AG28" s="277" t="s">
        <v>3528</v>
      </c>
      <c r="AH28" s="277" t="s">
        <v>1153</v>
      </c>
      <c r="AI28" s="277" t="s">
        <v>3528</v>
      </c>
      <c r="AJ28" s="277" t="s">
        <v>1153</v>
      </c>
      <c r="AK28" s="277" t="s">
        <v>3528</v>
      </c>
      <c r="AL28" s="277" t="s">
        <v>1153</v>
      </c>
      <c r="AM28" s="277" t="s">
        <v>3528</v>
      </c>
      <c r="AN28" s="277" t="s">
        <v>1153</v>
      </c>
      <c r="AO28" s="277" t="s">
        <v>3528</v>
      </c>
      <c r="AP28" s="277" t="s">
        <v>1153</v>
      </c>
      <c r="AQ28" s="277" t="s">
        <v>3528</v>
      </c>
      <c r="AR28" s="277" t="s">
        <v>1153</v>
      </c>
      <c r="AS28" s="277" t="s">
        <v>3528</v>
      </c>
      <c r="AT28" s="277" t="s">
        <v>1153</v>
      </c>
      <c r="AU28" s="277" t="s">
        <v>3528</v>
      </c>
      <c r="AV28" s="280" t="s">
        <v>1153</v>
      </c>
      <c r="AW28" s="273" t="s">
        <v>3528</v>
      </c>
      <c r="AX28" s="280" t="s">
        <v>1153</v>
      </c>
      <c r="AY28" s="273" t="s">
        <v>3528</v>
      </c>
      <c r="AZ28" s="280" t="s">
        <v>1153</v>
      </c>
      <c r="BA28" s="273" t="s">
        <v>3528</v>
      </c>
      <c r="BB28" s="280" t="s">
        <v>1153</v>
      </c>
      <c r="BC28" s="273" t="s">
        <v>3528</v>
      </c>
      <c r="BD28" s="280" t="s">
        <v>1153</v>
      </c>
      <c r="BE28" s="273" t="s">
        <v>3528</v>
      </c>
      <c r="BF28" s="267" t="s">
        <v>781</v>
      </c>
      <c r="BG28" s="283">
        <v>43189</v>
      </c>
      <c r="BH28" s="269" t="s">
        <v>903</v>
      </c>
      <c r="BI28" s="267"/>
      <c r="BJ28" s="282"/>
      <c r="BK28" s="282"/>
      <c r="BL28" s="282"/>
      <c r="BM28" s="282"/>
      <c r="BN28" s="280" t="s">
        <v>956</v>
      </c>
      <c r="BO28" s="267"/>
      <c r="BP28" s="297"/>
    </row>
    <row r="29" spans="1:68" s="298" customFormat="1" ht="90" hidden="1" customHeight="1">
      <c r="A29" s="267">
        <v>27</v>
      </c>
      <c r="B29" s="268" t="s">
        <v>3400</v>
      </c>
      <c r="C29" s="269" t="s">
        <v>3803</v>
      </c>
      <c r="D29" s="285" t="s">
        <v>2838</v>
      </c>
      <c r="E29" s="286">
        <v>43091</v>
      </c>
      <c r="F29" s="285" t="s">
        <v>3128</v>
      </c>
      <c r="G29" s="290" t="s">
        <v>3812</v>
      </c>
      <c r="H29" s="291" t="s">
        <v>6046</v>
      </c>
      <c r="I29" s="291" t="s">
        <v>5747</v>
      </c>
      <c r="J29" s="271" t="s">
        <v>3139</v>
      </c>
      <c r="K29" s="271"/>
      <c r="L29" s="288"/>
      <c r="M29" s="271"/>
      <c r="N29" s="270">
        <v>43115</v>
      </c>
      <c r="O29" s="270">
        <v>43146</v>
      </c>
      <c r="P29" s="275">
        <f t="shared" si="0"/>
        <v>5</v>
      </c>
      <c r="Q29" s="276"/>
      <c r="R29" s="285" t="s">
        <v>60</v>
      </c>
      <c r="S29" s="271"/>
      <c r="T29" s="300" t="s">
        <v>3140</v>
      </c>
      <c r="U29" s="141" t="s">
        <v>3501</v>
      </c>
      <c r="V29" s="277" t="s">
        <v>1153</v>
      </c>
      <c r="W29" s="277" t="s">
        <v>3528</v>
      </c>
      <c r="X29" s="277" t="s">
        <v>1153</v>
      </c>
      <c r="Y29" s="277" t="s">
        <v>3528</v>
      </c>
      <c r="Z29" s="277" t="s">
        <v>1153</v>
      </c>
      <c r="AA29" s="277" t="s">
        <v>3528</v>
      </c>
      <c r="AB29" s="277" t="s">
        <v>1153</v>
      </c>
      <c r="AC29" s="277" t="s">
        <v>3528</v>
      </c>
      <c r="AD29" s="277" t="s">
        <v>1153</v>
      </c>
      <c r="AE29" s="277" t="s">
        <v>3528</v>
      </c>
      <c r="AF29" s="277" t="s">
        <v>1153</v>
      </c>
      <c r="AG29" s="277" t="s">
        <v>3528</v>
      </c>
      <c r="AH29" s="277" t="s">
        <v>1153</v>
      </c>
      <c r="AI29" s="277" t="s">
        <v>3528</v>
      </c>
      <c r="AJ29" s="277" t="s">
        <v>1153</v>
      </c>
      <c r="AK29" s="277" t="s">
        <v>3528</v>
      </c>
      <c r="AL29" s="277" t="s">
        <v>1153</v>
      </c>
      <c r="AM29" s="277" t="s">
        <v>3528</v>
      </c>
      <c r="AN29" s="277" t="s">
        <v>1153</v>
      </c>
      <c r="AO29" s="277" t="s">
        <v>3528</v>
      </c>
      <c r="AP29" s="277" t="s">
        <v>1153</v>
      </c>
      <c r="AQ29" s="277" t="s">
        <v>3528</v>
      </c>
      <c r="AR29" s="277" t="s">
        <v>1153</v>
      </c>
      <c r="AS29" s="277" t="s">
        <v>3528</v>
      </c>
      <c r="AT29" s="277" t="s">
        <v>1153</v>
      </c>
      <c r="AU29" s="277" t="s">
        <v>3528</v>
      </c>
      <c r="AV29" s="280" t="s">
        <v>1153</v>
      </c>
      <c r="AW29" s="273" t="s">
        <v>3528</v>
      </c>
      <c r="AX29" s="280" t="s">
        <v>1153</v>
      </c>
      <c r="AY29" s="273" t="s">
        <v>3528</v>
      </c>
      <c r="AZ29" s="280" t="s">
        <v>1153</v>
      </c>
      <c r="BA29" s="273" t="s">
        <v>3528</v>
      </c>
      <c r="BB29" s="280" t="s">
        <v>1153</v>
      </c>
      <c r="BC29" s="273" t="s">
        <v>3528</v>
      </c>
      <c r="BD29" s="280" t="s">
        <v>1153</v>
      </c>
      <c r="BE29" s="273" t="s">
        <v>3528</v>
      </c>
      <c r="BF29" s="267" t="s">
        <v>781</v>
      </c>
      <c r="BG29" s="283">
        <v>43189</v>
      </c>
      <c r="BH29" s="269" t="s">
        <v>903</v>
      </c>
      <c r="BI29" s="267"/>
      <c r="BJ29" s="282"/>
      <c r="BK29" s="282"/>
      <c r="BL29" s="282"/>
      <c r="BM29" s="282"/>
      <c r="BN29" s="280" t="s">
        <v>956</v>
      </c>
      <c r="BO29" s="267"/>
      <c r="BP29" s="297"/>
    </row>
    <row r="30" spans="1:68" s="298" customFormat="1" ht="90" hidden="1" customHeight="1">
      <c r="A30" s="267">
        <v>28</v>
      </c>
      <c r="B30" s="268" t="s">
        <v>3401</v>
      </c>
      <c r="C30" s="269" t="s">
        <v>3803</v>
      </c>
      <c r="D30" s="285" t="s">
        <v>2838</v>
      </c>
      <c r="E30" s="286">
        <v>43091</v>
      </c>
      <c r="F30" s="285" t="s">
        <v>3128</v>
      </c>
      <c r="G30" s="290" t="s">
        <v>3812</v>
      </c>
      <c r="H30" s="291" t="s">
        <v>6046</v>
      </c>
      <c r="I30" s="291" t="s">
        <v>5747</v>
      </c>
      <c r="J30" s="271" t="s">
        <v>3141</v>
      </c>
      <c r="K30" s="271"/>
      <c r="L30" s="274"/>
      <c r="M30" s="271"/>
      <c r="N30" s="270">
        <v>43146</v>
      </c>
      <c r="O30" s="270">
        <v>43465</v>
      </c>
      <c r="P30" s="275">
        <f t="shared" si="0"/>
        <v>46</v>
      </c>
      <c r="Q30" s="276"/>
      <c r="R30" s="271" t="s">
        <v>202</v>
      </c>
      <c r="S30" s="271"/>
      <c r="T30" s="297" t="s">
        <v>3075</v>
      </c>
      <c r="U30" s="141" t="s">
        <v>3483</v>
      </c>
      <c r="V30" s="141" t="s">
        <v>3075</v>
      </c>
      <c r="W30" s="141" t="s">
        <v>3075</v>
      </c>
      <c r="X30" s="277" t="s">
        <v>3657</v>
      </c>
      <c r="Y30" s="292" t="s">
        <v>6047</v>
      </c>
      <c r="Z30" s="277" t="s">
        <v>1153</v>
      </c>
      <c r="AA30" s="277" t="s">
        <v>3571</v>
      </c>
      <c r="AB30" s="277" t="s">
        <v>1153</v>
      </c>
      <c r="AC30" s="277" t="s">
        <v>3571</v>
      </c>
      <c r="AD30" s="277" t="s">
        <v>1153</v>
      </c>
      <c r="AE30" s="277" t="s">
        <v>3571</v>
      </c>
      <c r="AF30" s="277" t="s">
        <v>1153</v>
      </c>
      <c r="AG30" s="277" t="s">
        <v>3571</v>
      </c>
      <c r="AH30" s="277" t="s">
        <v>1153</v>
      </c>
      <c r="AI30" s="277" t="s">
        <v>3571</v>
      </c>
      <c r="AJ30" s="277" t="s">
        <v>1153</v>
      </c>
      <c r="AK30" s="277" t="s">
        <v>3571</v>
      </c>
      <c r="AL30" s="277" t="s">
        <v>1153</v>
      </c>
      <c r="AM30" s="277" t="s">
        <v>3571</v>
      </c>
      <c r="AN30" s="277" t="s">
        <v>1153</v>
      </c>
      <c r="AO30" s="277" t="s">
        <v>3571</v>
      </c>
      <c r="AP30" s="277" t="s">
        <v>1153</v>
      </c>
      <c r="AQ30" s="277" t="s">
        <v>3571</v>
      </c>
      <c r="AR30" s="277" t="s">
        <v>1153</v>
      </c>
      <c r="AS30" s="277" t="s">
        <v>3571</v>
      </c>
      <c r="AT30" s="277" t="s">
        <v>1153</v>
      </c>
      <c r="AU30" s="277" t="s">
        <v>3571</v>
      </c>
      <c r="AV30" s="280" t="s">
        <v>1153</v>
      </c>
      <c r="AW30" s="273" t="s">
        <v>3571</v>
      </c>
      <c r="AX30" s="280" t="s">
        <v>1153</v>
      </c>
      <c r="AY30" s="273" t="s">
        <v>3571</v>
      </c>
      <c r="AZ30" s="280" t="s">
        <v>1153</v>
      </c>
      <c r="BA30" s="273" t="s">
        <v>3571</v>
      </c>
      <c r="BB30" s="280" t="s">
        <v>1153</v>
      </c>
      <c r="BC30" s="273" t="s">
        <v>3571</v>
      </c>
      <c r="BD30" s="280" t="s">
        <v>1153</v>
      </c>
      <c r="BE30" s="273" t="s">
        <v>3571</v>
      </c>
      <c r="BF30" s="269" t="s">
        <v>3069</v>
      </c>
      <c r="BG30" s="283">
        <v>43391</v>
      </c>
      <c r="BH30" s="269" t="s">
        <v>903</v>
      </c>
      <c r="BI30" s="267"/>
      <c r="BJ30" s="282"/>
      <c r="BK30" s="282"/>
      <c r="BL30" s="282"/>
      <c r="BM30" s="282"/>
      <c r="BN30" s="280" t="s">
        <v>956</v>
      </c>
      <c r="BO30" s="267"/>
      <c r="BP30" s="297"/>
    </row>
    <row r="31" spans="1:68" s="298" customFormat="1" ht="90" hidden="1" customHeight="1">
      <c r="A31" s="267">
        <v>29</v>
      </c>
      <c r="B31" s="268" t="s">
        <v>3402</v>
      </c>
      <c r="C31" s="269" t="s">
        <v>3803</v>
      </c>
      <c r="D31" s="285" t="s">
        <v>2838</v>
      </c>
      <c r="E31" s="293">
        <v>43091</v>
      </c>
      <c r="F31" s="285" t="s">
        <v>3128</v>
      </c>
      <c r="G31" s="290" t="s">
        <v>3813</v>
      </c>
      <c r="H31" s="291" t="s">
        <v>6048</v>
      </c>
      <c r="I31" s="291" t="s">
        <v>3142</v>
      </c>
      <c r="J31" s="271" t="s">
        <v>5754</v>
      </c>
      <c r="K31" s="271"/>
      <c r="L31" s="274"/>
      <c r="M31" s="271"/>
      <c r="N31" s="270">
        <v>43160</v>
      </c>
      <c r="O31" s="270">
        <v>43312</v>
      </c>
      <c r="P31" s="275">
        <f t="shared" si="0"/>
        <v>22</v>
      </c>
      <c r="Q31" s="276"/>
      <c r="R31" s="271" t="s">
        <v>202</v>
      </c>
      <c r="S31" s="271"/>
      <c r="T31" s="273" t="s">
        <v>5755</v>
      </c>
      <c r="U31" s="278" t="s">
        <v>3483</v>
      </c>
      <c r="V31" s="297" t="s">
        <v>3075</v>
      </c>
      <c r="W31" s="141" t="s">
        <v>3532</v>
      </c>
      <c r="X31" s="141" t="s">
        <v>3658</v>
      </c>
      <c r="Y31" s="44" t="s">
        <v>6049</v>
      </c>
      <c r="Z31" s="282" t="s">
        <v>1153</v>
      </c>
      <c r="AA31" s="273" t="s">
        <v>3571</v>
      </c>
      <c r="AB31" s="282" t="s">
        <v>1153</v>
      </c>
      <c r="AC31" s="273" t="s">
        <v>3571</v>
      </c>
      <c r="AD31" s="282" t="s">
        <v>1153</v>
      </c>
      <c r="AE31" s="273" t="s">
        <v>3571</v>
      </c>
      <c r="AF31" s="44" t="s">
        <v>1153</v>
      </c>
      <c r="AG31" s="273" t="s">
        <v>3571</v>
      </c>
      <c r="AH31" s="280" t="s">
        <v>1153</v>
      </c>
      <c r="AI31" s="273" t="s">
        <v>3571</v>
      </c>
      <c r="AJ31" s="280" t="s">
        <v>1153</v>
      </c>
      <c r="AK31" s="273" t="s">
        <v>3571</v>
      </c>
      <c r="AL31" s="280" t="s">
        <v>1153</v>
      </c>
      <c r="AM31" s="273" t="s">
        <v>3571</v>
      </c>
      <c r="AN31" s="280" t="s">
        <v>1153</v>
      </c>
      <c r="AO31" s="273" t="s">
        <v>3571</v>
      </c>
      <c r="AP31" s="280" t="s">
        <v>1153</v>
      </c>
      <c r="AQ31" s="273" t="s">
        <v>3571</v>
      </c>
      <c r="AR31" s="280" t="s">
        <v>1153</v>
      </c>
      <c r="AS31" s="273" t="s">
        <v>3571</v>
      </c>
      <c r="AT31" s="280" t="s">
        <v>1153</v>
      </c>
      <c r="AU31" s="273" t="s">
        <v>3571</v>
      </c>
      <c r="AV31" s="280" t="s">
        <v>1153</v>
      </c>
      <c r="AW31" s="273" t="s">
        <v>3571</v>
      </c>
      <c r="AX31" s="280" t="s">
        <v>1153</v>
      </c>
      <c r="AY31" s="273" t="s">
        <v>3571</v>
      </c>
      <c r="AZ31" s="280" t="s">
        <v>1153</v>
      </c>
      <c r="BA31" s="273" t="s">
        <v>3571</v>
      </c>
      <c r="BB31" s="280" t="s">
        <v>1153</v>
      </c>
      <c r="BC31" s="273" t="s">
        <v>3571</v>
      </c>
      <c r="BD31" s="280" t="s">
        <v>1153</v>
      </c>
      <c r="BE31" s="273" t="s">
        <v>3571</v>
      </c>
      <c r="BF31" s="267" t="s">
        <v>781</v>
      </c>
      <c r="BG31" s="283">
        <v>43391</v>
      </c>
      <c r="BH31" s="269" t="s">
        <v>903</v>
      </c>
      <c r="BI31" s="267"/>
      <c r="BJ31" s="282"/>
      <c r="BK31" s="282"/>
      <c r="BL31" s="282"/>
      <c r="BM31" s="282"/>
      <c r="BN31" s="280" t="s">
        <v>956</v>
      </c>
      <c r="BO31" s="267"/>
      <c r="BP31" s="297"/>
    </row>
    <row r="32" spans="1:68" s="298" customFormat="1" ht="90" hidden="1" customHeight="1">
      <c r="A32" s="267">
        <v>30</v>
      </c>
      <c r="B32" s="268" t="s">
        <v>3403</v>
      </c>
      <c r="C32" s="269" t="s">
        <v>3803</v>
      </c>
      <c r="D32" s="285" t="s">
        <v>2838</v>
      </c>
      <c r="E32" s="293">
        <v>43091</v>
      </c>
      <c r="F32" s="285" t="s">
        <v>3128</v>
      </c>
      <c r="G32" s="290" t="s">
        <v>3813</v>
      </c>
      <c r="H32" s="291" t="s">
        <v>6048</v>
      </c>
      <c r="I32" s="291" t="s">
        <v>3142</v>
      </c>
      <c r="J32" s="271" t="s">
        <v>3143</v>
      </c>
      <c r="K32" s="271"/>
      <c r="L32" s="274"/>
      <c r="M32" s="271"/>
      <c r="N32" s="270">
        <v>43132</v>
      </c>
      <c r="O32" s="270">
        <v>43312</v>
      </c>
      <c r="P32" s="275">
        <f t="shared" si="0"/>
        <v>26</v>
      </c>
      <c r="Q32" s="276"/>
      <c r="R32" s="271" t="s">
        <v>202</v>
      </c>
      <c r="S32" s="271"/>
      <c r="T32" s="141" t="s">
        <v>3075</v>
      </c>
      <c r="U32" s="278" t="s">
        <v>3483</v>
      </c>
      <c r="V32" s="141" t="s">
        <v>3075</v>
      </c>
      <c r="W32" s="141" t="s">
        <v>3532</v>
      </c>
      <c r="X32" s="292" t="s">
        <v>5756</v>
      </c>
      <c r="Y32" s="292" t="s">
        <v>3659</v>
      </c>
      <c r="Z32" s="282" t="s">
        <v>1153</v>
      </c>
      <c r="AA32" s="273" t="s">
        <v>3571</v>
      </c>
      <c r="AB32" s="282" t="s">
        <v>1153</v>
      </c>
      <c r="AC32" s="273" t="s">
        <v>3571</v>
      </c>
      <c r="AD32" s="282" t="s">
        <v>1153</v>
      </c>
      <c r="AE32" s="273" t="s">
        <v>3571</v>
      </c>
      <c r="AF32" s="44" t="s">
        <v>1153</v>
      </c>
      <c r="AG32" s="273" t="s">
        <v>3571</v>
      </c>
      <c r="AH32" s="280" t="s">
        <v>1153</v>
      </c>
      <c r="AI32" s="273" t="s">
        <v>3571</v>
      </c>
      <c r="AJ32" s="280" t="s">
        <v>1153</v>
      </c>
      <c r="AK32" s="273" t="s">
        <v>3571</v>
      </c>
      <c r="AL32" s="280" t="s">
        <v>1153</v>
      </c>
      <c r="AM32" s="273" t="s">
        <v>3571</v>
      </c>
      <c r="AN32" s="280" t="s">
        <v>1153</v>
      </c>
      <c r="AO32" s="273" t="s">
        <v>3571</v>
      </c>
      <c r="AP32" s="280" t="s">
        <v>1153</v>
      </c>
      <c r="AQ32" s="273" t="s">
        <v>3571</v>
      </c>
      <c r="AR32" s="280" t="s">
        <v>1153</v>
      </c>
      <c r="AS32" s="273" t="s">
        <v>3571</v>
      </c>
      <c r="AT32" s="280" t="s">
        <v>1153</v>
      </c>
      <c r="AU32" s="273" t="s">
        <v>3571</v>
      </c>
      <c r="AV32" s="280" t="s">
        <v>1153</v>
      </c>
      <c r="AW32" s="273" t="s">
        <v>3571</v>
      </c>
      <c r="AX32" s="280" t="s">
        <v>1153</v>
      </c>
      <c r="AY32" s="273" t="s">
        <v>3571</v>
      </c>
      <c r="AZ32" s="280" t="s">
        <v>1153</v>
      </c>
      <c r="BA32" s="273" t="s">
        <v>3571</v>
      </c>
      <c r="BB32" s="280" t="s">
        <v>1153</v>
      </c>
      <c r="BC32" s="273" t="s">
        <v>3571</v>
      </c>
      <c r="BD32" s="280" t="s">
        <v>1153</v>
      </c>
      <c r="BE32" s="273" t="s">
        <v>3571</v>
      </c>
      <c r="BF32" s="267" t="s">
        <v>781</v>
      </c>
      <c r="BG32" s="283">
        <v>43391</v>
      </c>
      <c r="BH32" s="269" t="s">
        <v>903</v>
      </c>
      <c r="BI32" s="267"/>
      <c r="BJ32" s="282"/>
      <c r="BK32" s="282"/>
      <c r="BL32" s="282"/>
      <c r="BM32" s="282"/>
      <c r="BN32" s="280" t="s">
        <v>956</v>
      </c>
      <c r="BO32" s="267"/>
      <c r="BP32" s="297"/>
    </row>
    <row r="33" spans="1:68" s="298" customFormat="1" ht="90" hidden="1" customHeight="1">
      <c r="A33" s="267">
        <v>31</v>
      </c>
      <c r="B33" s="268" t="s">
        <v>3404</v>
      </c>
      <c r="C33" s="269" t="s">
        <v>3803</v>
      </c>
      <c r="D33" s="253" t="s">
        <v>2838</v>
      </c>
      <c r="E33" s="286">
        <v>43091</v>
      </c>
      <c r="F33" s="285" t="s">
        <v>2294</v>
      </c>
      <c r="G33" s="290" t="s">
        <v>3814</v>
      </c>
      <c r="H33" s="291" t="s">
        <v>6050</v>
      </c>
      <c r="I33" s="285" t="s">
        <v>3144</v>
      </c>
      <c r="J33" s="285" t="s">
        <v>3145</v>
      </c>
      <c r="K33" s="285"/>
      <c r="L33" s="288"/>
      <c r="M33" s="285"/>
      <c r="N33" s="270">
        <v>43102</v>
      </c>
      <c r="O33" s="270">
        <v>43130</v>
      </c>
      <c r="P33" s="275">
        <f t="shared" si="0"/>
        <v>4</v>
      </c>
      <c r="Q33" s="276"/>
      <c r="R33" s="285" t="s">
        <v>60</v>
      </c>
      <c r="S33" s="271" t="s">
        <v>202</v>
      </c>
      <c r="T33" s="273" t="s">
        <v>3146</v>
      </c>
      <c r="U33" s="278" t="s">
        <v>3502</v>
      </c>
      <c r="V33" s="277" t="s">
        <v>1153</v>
      </c>
      <c r="W33" s="277" t="s">
        <v>3528</v>
      </c>
      <c r="X33" s="277" t="s">
        <v>1153</v>
      </c>
      <c r="Y33" s="277" t="s">
        <v>3528</v>
      </c>
      <c r="Z33" s="44" t="s">
        <v>1153</v>
      </c>
      <c r="AA33" s="273" t="s">
        <v>3570</v>
      </c>
      <c r="AB33" s="44" t="s">
        <v>1153</v>
      </c>
      <c r="AC33" s="273" t="s">
        <v>3570</v>
      </c>
      <c r="AD33" s="282" t="s">
        <v>1153</v>
      </c>
      <c r="AE33" s="273" t="s">
        <v>3570</v>
      </c>
      <c r="AF33" s="282" t="s">
        <v>1153</v>
      </c>
      <c r="AG33" s="273" t="s">
        <v>3570</v>
      </c>
      <c r="AH33" s="280" t="s">
        <v>1153</v>
      </c>
      <c r="AI33" s="273" t="s">
        <v>3570</v>
      </c>
      <c r="AJ33" s="280" t="s">
        <v>1153</v>
      </c>
      <c r="AK33" s="273" t="s">
        <v>3528</v>
      </c>
      <c r="AL33" s="280" t="s">
        <v>1153</v>
      </c>
      <c r="AM33" s="273" t="s">
        <v>3528</v>
      </c>
      <c r="AN33" s="280" t="s">
        <v>1153</v>
      </c>
      <c r="AO33" s="273" t="s">
        <v>3528</v>
      </c>
      <c r="AP33" s="280" t="s">
        <v>1153</v>
      </c>
      <c r="AQ33" s="273" t="s">
        <v>3528</v>
      </c>
      <c r="AR33" s="280" t="s">
        <v>1153</v>
      </c>
      <c r="AS33" s="273" t="s">
        <v>3528</v>
      </c>
      <c r="AT33" s="280" t="s">
        <v>1153</v>
      </c>
      <c r="AU33" s="273" t="s">
        <v>3528</v>
      </c>
      <c r="AV33" s="280" t="s">
        <v>1153</v>
      </c>
      <c r="AW33" s="273" t="s">
        <v>3528</v>
      </c>
      <c r="AX33" s="280" t="s">
        <v>1153</v>
      </c>
      <c r="AY33" s="273" t="s">
        <v>3528</v>
      </c>
      <c r="AZ33" s="280" t="s">
        <v>1153</v>
      </c>
      <c r="BA33" s="273" t="s">
        <v>3528</v>
      </c>
      <c r="BB33" s="280" t="s">
        <v>1153</v>
      </c>
      <c r="BC33" s="273" t="s">
        <v>3528</v>
      </c>
      <c r="BD33" s="280" t="s">
        <v>1153</v>
      </c>
      <c r="BE33" s="273" t="s">
        <v>3528</v>
      </c>
      <c r="BF33" s="267" t="s">
        <v>781</v>
      </c>
      <c r="BG33" s="283">
        <v>43189</v>
      </c>
      <c r="BH33" s="269" t="s">
        <v>903</v>
      </c>
      <c r="BI33" s="267"/>
      <c r="BJ33" s="282"/>
      <c r="BK33" s="282"/>
      <c r="BL33" s="282"/>
      <c r="BM33" s="282"/>
      <c r="BN33" s="280" t="s">
        <v>956</v>
      </c>
      <c r="BO33" s="267"/>
      <c r="BP33" s="297"/>
    </row>
    <row r="34" spans="1:68" s="298" customFormat="1" ht="90" hidden="1" customHeight="1">
      <c r="A34" s="267">
        <v>32</v>
      </c>
      <c r="B34" s="268" t="s">
        <v>3405</v>
      </c>
      <c r="C34" s="269" t="s">
        <v>3803</v>
      </c>
      <c r="D34" s="253" t="s">
        <v>2838</v>
      </c>
      <c r="E34" s="286">
        <v>43091</v>
      </c>
      <c r="F34" s="285" t="s">
        <v>2295</v>
      </c>
      <c r="G34" s="290" t="s">
        <v>3815</v>
      </c>
      <c r="H34" s="292" t="s">
        <v>6051</v>
      </c>
      <c r="I34" s="285" t="s">
        <v>5757</v>
      </c>
      <c r="J34" s="285" t="s">
        <v>5758</v>
      </c>
      <c r="K34" s="285"/>
      <c r="L34" s="274"/>
      <c r="M34" s="285"/>
      <c r="N34" s="270">
        <v>43115</v>
      </c>
      <c r="O34" s="270">
        <v>43252</v>
      </c>
      <c r="P34" s="275">
        <f t="shared" si="0"/>
        <v>20</v>
      </c>
      <c r="Q34" s="276"/>
      <c r="R34" s="271" t="s">
        <v>158</v>
      </c>
      <c r="S34" s="271"/>
      <c r="T34" s="273" t="s">
        <v>3147</v>
      </c>
      <c r="U34" s="278" t="s">
        <v>3503</v>
      </c>
      <c r="V34" s="292" t="s">
        <v>3148</v>
      </c>
      <c r="W34" s="278" t="s">
        <v>3523</v>
      </c>
      <c r="X34" s="44" t="s">
        <v>1153</v>
      </c>
      <c r="Y34" s="44" t="s">
        <v>3551</v>
      </c>
      <c r="Z34" s="289" t="s">
        <v>1153</v>
      </c>
      <c r="AA34" s="273" t="s">
        <v>3551</v>
      </c>
      <c r="AB34" s="289" t="s">
        <v>1153</v>
      </c>
      <c r="AC34" s="273" t="s">
        <v>3551</v>
      </c>
      <c r="AD34" s="282" t="s">
        <v>1153</v>
      </c>
      <c r="AE34" s="273" t="s">
        <v>3551</v>
      </c>
      <c r="AF34" s="289" t="s">
        <v>1153</v>
      </c>
      <c r="AG34" s="273" t="s">
        <v>3551</v>
      </c>
      <c r="AH34" s="289" t="s">
        <v>1153</v>
      </c>
      <c r="AI34" s="273" t="s">
        <v>3551</v>
      </c>
      <c r="AJ34" s="289" t="s">
        <v>1153</v>
      </c>
      <c r="AK34" s="273" t="s">
        <v>3551</v>
      </c>
      <c r="AL34" s="289" t="s">
        <v>1153</v>
      </c>
      <c r="AM34" s="273" t="s">
        <v>3551</v>
      </c>
      <c r="AN34" s="289" t="s">
        <v>1153</v>
      </c>
      <c r="AO34" s="273" t="s">
        <v>3551</v>
      </c>
      <c r="AP34" s="289" t="s">
        <v>1153</v>
      </c>
      <c r="AQ34" s="273" t="s">
        <v>3551</v>
      </c>
      <c r="AR34" s="289" t="s">
        <v>1153</v>
      </c>
      <c r="AS34" s="273" t="s">
        <v>3551</v>
      </c>
      <c r="AT34" s="289" t="s">
        <v>1153</v>
      </c>
      <c r="AU34" s="273" t="s">
        <v>3551</v>
      </c>
      <c r="AV34" s="289" t="s">
        <v>1153</v>
      </c>
      <c r="AW34" s="273" t="s">
        <v>3551</v>
      </c>
      <c r="AX34" s="289" t="s">
        <v>1153</v>
      </c>
      <c r="AY34" s="273" t="s">
        <v>3551</v>
      </c>
      <c r="AZ34" s="289" t="s">
        <v>1153</v>
      </c>
      <c r="BA34" s="273" t="s">
        <v>3551</v>
      </c>
      <c r="BB34" s="289" t="s">
        <v>1153</v>
      </c>
      <c r="BC34" s="273" t="s">
        <v>3551</v>
      </c>
      <c r="BD34" s="289" t="s">
        <v>1153</v>
      </c>
      <c r="BE34" s="273" t="s">
        <v>3551</v>
      </c>
      <c r="BF34" s="267" t="s">
        <v>781</v>
      </c>
      <c r="BG34" s="286">
        <v>43281</v>
      </c>
      <c r="BH34" s="269" t="s">
        <v>903</v>
      </c>
      <c r="BI34" s="267"/>
      <c r="BJ34" s="282"/>
      <c r="BK34" s="282"/>
      <c r="BL34" s="282"/>
      <c r="BM34" s="282"/>
      <c r="BN34" s="280" t="s">
        <v>956</v>
      </c>
      <c r="BO34" s="267"/>
      <c r="BP34" s="297"/>
    </row>
    <row r="35" spans="1:68" s="298" customFormat="1" ht="90" hidden="1" customHeight="1">
      <c r="A35" s="267">
        <v>33</v>
      </c>
      <c r="B35" s="268" t="s">
        <v>3406</v>
      </c>
      <c r="C35" s="269" t="s">
        <v>3803</v>
      </c>
      <c r="D35" s="253" t="s">
        <v>2838</v>
      </c>
      <c r="E35" s="286">
        <v>43091</v>
      </c>
      <c r="F35" s="271" t="s">
        <v>3149</v>
      </c>
      <c r="G35" s="272" t="s">
        <v>3816</v>
      </c>
      <c r="H35" s="273" t="s">
        <v>6052</v>
      </c>
      <c r="I35" s="273" t="s">
        <v>3150</v>
      </c>
      <c r="J35" s="285" t="s">
        <v>3151</v>
      </c>
      <c r="K35" s="285"/>
      <c r="L35" s="274"/>
      <c r="M35" s="285"/>
      <c r="N35" s="286">
        <v>43070</v>
      </c>
      <c r="O35" s="270">
        <v>43131</v>
      </c>
      <c r="P35" s="275">
        <f t="shared" si="0"/>
        <v>9</v>
      </c>
      <c r="Q35" s="276"/>
      <c r="R35" s="285" t="s">
        <v>15</v>
      </c>
      <c r="S35" s="285"/>
      <c r="T35" s="285" t="s">
        <v>3152</v>
      </c>
      <c r="U35" s="278" t="s">
        <v>3504</v>
      </c>
      <c r="V35" s="277" t="s">
        <v>1153</v>
      </c>
      <c r="W35" s="277" t="s">
        <v>3528</v>
      </c>
      <c r="X35" s="277" t="s">
        <v>1153</v>
      </c>
      <c r="Y35" s="277" t="s">
        <v>3528</v>
      </c>
      <c r="Z35" s="44" t="s">
        <v>1153</v>
      </c>
      <c r="AA35" s="273" t="s">
        <v>3570</v>
      </c>
      <c r="AB35" s="44" t="s">
        <v>1153</v>
      </c>
      <c r="AC35" s="273" t="s">
        <v>3570</v>
      </c>
      <c r="AD35" s="282" t="s">
        <v>1153</v>
      </c>
      <c r="AE35" s="273" t="s">
        <v>3570</v>
      </c>
      <c r="AF35" s="280" t="s">
        <v>1153</v>
      </c>
      <c r="AG35" s="273" t="s">
        <v>3570</v>
      </c>
      <c r="AH35" s="280" t="s">
        <v>1153</v>
      </c>
      <c r="AI35" s="273" t="s">
        <v>3570</v>
      </c>
      <c r="AJ35" s="280" t="s">
        <v>1153</v>
      </c>
      <c r="AK35" s="273" t="s">
        <v>3528</v>
      </c>
      <c r="AL35" s="280" t="s">
        <v>1153</v>
      </c>
      <c r="AM35" s="273" t="s">
        <v>3528</v>
      </c>
      <c r="AN35" s="280" t="s">
        <v>1153</v>
      </c>
      <c r="AO35" s="273" t="s">
        <v>3528</v>
      </c>
      <c r="AP35" s="280" t="s">
        <v>1153</v>
      </c>
      <c r="AQ35" s="273" t="s">
        <v>3528</v>
      </c>
      <c r="AR35" s="280" t="s">
        <v>1153</v>
      </c>
      <c r="AS35" s="273" t="s">
        <v>3528</v>
      </c>
      <c r="AT35" s="280" t="s">
        <v>1153</v>
      </c>
      <c r="AU35" s="273" t="s">
        <v>3528</v>
      </c>
      <c r="AV35" s="280" t="s">
        <v>1153</v>
      </c>
      <c r="AW35" s="273" t="s">
        <v>3528</v>
      </c>
      <c r="AX35" s="280" t="s">
        <v>1153</v>
      </c>
      <c r="AY35" s="273" t="s">
        <v>3528</v>
      </c>
      <c r="AZ35" s="280" t="s">
        <v>1153</v>
      </c>
      <c r="BA35" s="273" t="s">
        <v>3528</v>
      </c>
      <c r="BB35" s="280" t="s">
        <v>1153</v>
      </c>
      <c r="BC35" s="273" t="s">
        <v>3528</v>
      </c>
      <c r="BD35" s="280" t="s">
        <v>1153</v>
      </c>
      <c r="BE35" s="273" t="s">
        <v>3528</v>
      </c>
      <c r="BF35" s="267" t="s">
        <v>781</v>
      </c>
      <c r="BG35" s="283">
        <v>43189</v>
      </c>
      <c r="BH35" s="269" t="s">
        <v>903</v>
      </c>
      <c r="BI35" s="267"/>
      <c r="BJ35" s="282"/>
      <c r="BK35" s="282"/>
      <c r="BL35" s="282"/>
      <c r="BM35" s="282"/>
      <c r="BN35" s="280" t="s">
        <v>956</v>
      </c>
      <c r="BO35" s="267"/>
      <c r="BP35" s="297"/>
    </row>
    <row r="36" spans="1:68" s="298" customFormat="1" ht="90" hidden="1" customHeight="1">
      <c r="A36" s="267">
        <v>34</v>
      </c>
      <c r="B36" s="268" t="s">
        <v>3407</v>
      </c>
      <c r="C36" s="269" t="s">
        <v>3803</v>
      </c>
      <c r="D36" s="253" t="s">
        <v>2838</v>
      </c>
      <c r="E36" s="286">
        <v>43091</v>
      </c>
      <c r="F36" s="271" t="s">
        <v>2296</v>
      </c>
      <c r="G36" s="272" t="s">
        <v>3817</v>
      </c>
      <c r="H36" s="291" t="s">
        <v>6053</v>
      </c>
      <c r="I36" s="271" t="s">
        <v>3153</v>
      </c>
      <c r="J36" s="271" t="s">
        <v>3154</v>
      </c>
      <c r="K36" s="271"/>
      <c r="L36" s="274"/>
      <c r="M36" s="271"/>
      <c r="N36" s="270">
        <v>43115</v>
      </c>
      <c r="O36" s="270">
        <v>43159</v>
      </c>
      <c r="P36" s="275">
        <f t="shared" si="0"/>
        <v>7</v>
      </c>
      <c r="Q36" s="276"/>
      <c r="R36" s="271" t="s">
        <v>112</v>
      </c>
      <c r="S36" s="271"/>
      <c r="T36" s="273" t="s">
        <v>3155</v>
      </c>
      <c r="U36" s="278" t="s">
        <v>3505</v>
      </c>
      <c r="V36" s="277" t="s">
        <v>1153</v>
      </c>
      <c r="W36" s="277" t="s">
        <v>3528</v>
      </c>
      <c r="X36" s="277" t="s">
        <v>1153</v>
      </c>
      <c r="Y36" s="277" t="s">
        <v>3528</v>
      </c>
      <c r="Z36" s="44" t="s">
        <v>1153</v>
      </c>
      <c r="AA36" s="273" t="s">
        <v>3570</v>
      </c>
      <c r="AB36" s="44" t="s">
        <v>1153</v>
      </c>
      <c r="AC36" s="273" t="s">
        <v>3570</v>
      </c>
      <c r="AD36" s="282" t="s">
        <v>1153</v>
      </c>
      <c r="AE36" s="273" t="s">
        <v>3570</v>
      </c>
      <c r="AF36" s="282" t="s">
        <v>1153</v>
      </c>
      <c r="AG36" s="273" t="s">
        <v>3570</v>
      </c>
      <c r="AH36" s="280" t="s">
        <v>1153</v>
      </c>
      <c r="AI36" s="273" t="s">
        <v>3570</v>
      </c>
      <c r="AJ36" s="280" t="s">
        <v>1153</v>
      </c>
      <c r="AK36" s="273" t="s">
        <v>3528</v>
      </c>
      <c r="AL36" s="280" t="s">
        <v>1153</v>
      </c>
      <c r="AM36" s="273" t="s">
        <v>3528</v>
      </c>
      <c r="AN36" s="280" t="s">
        <v>1153</v>
      </c>
      <c r="AO36" s="273" t="s">
        <v>3528</v>
      </c>
      <c r="AP36" s="280" t="s">
        <v>1153</v>
      </c>
      <c r="AQ36" s="273" t="s">
        <v>3528</v>
      </c>
      <c r="AR36" s="280" t="s">
        <v>1153</v>
      </c>
      <c r="AS36" s="273" t="s">
        <v>3528</v>
      </c>
      <c r="AT36" s="280" t="s">
        <v>1153</v>
      </c>
      <c r="AU36" s="273" t="s">
        <v>3528</v>
      </c>
      <c r="AV36" s="280" t="s">
        <v>1153</v>
      </c>
      <c r="AW36" s="273" t="s">
        <v>3528</v>
      </c>
      <c r="AX36" s="280" t="s">
        <v>1153</v>
      </c>
      <c r="AY36" s="273" t="s">
        <v>3528</v>
      </c>
      <c r="AZ36" s="280" t="s">
        <v>1153</v>
      </c>
      <c r="BA36" s="273" t="s">
        <v>3528</v>
      </c>
      <c r="BB36" s="280" t="s">
        <v>1153</v>
      </c>
      <c r="BC36" s="273" t="s">
        <v>3528</v>
      </c>
      <c r="BD36" s="280" t="s">
        <v>1153</v>
      </c>
      <c r="BE36" s="273" t="s">
        <v>3528</v>
      </c>
      <c r="BF36" s="267" t="s">
        <v>781</v>
      </c>
      <c r="BG36" s="283">
        <v>43189</v>
      </c>
      <c r="BH36" s="269" t="s">
        <v>903</v>
      </c>
      <c r="BI36" s="267"/>
      <c r="BJ36" s="282"/>
      <c r="BK36" s="282"/>
      <c r="BL36" s="282"/>
      <c r="BM36" s="282"/>
      <c r="BN36" s="280" t="s">
        <v>956</v>
      </c>
      <c r="BO36" s="267"/>
      <c r="BP36" s="297"/>
    </row>
    <row r="37" spans="1:68" s="298" customFormat="1" ht="90" hidden="1" customHeight="1">
      <c r="A37" s="267">
        <v>35</v>
      </c>
      <c r="B37" s="268" t="s">
        <v>3408</v>
      </c>
      <c r="C37" s="269" t="s">
        <v>3803</v>
      </c>
      <c r="D37" s="253" t="s">
        <v>2838</v>
      </c>
      <c r="E37" s="293">
        <v>43091</v>
      </c>
      <c r="F37" s="285" t="s">
        <v>3156</v>
      </c>
      <c r="G37" s="290" t="s">
        <v>3818</v>
      </c>
      <c r="H37" s="291" t="s">
        <v>6054</v>
      </c>
      <c r="I37" s="291" t="s">
        <v>5759</v>
      </c>
      <c r="J37" s="271" t="s">
        <v>3157</v>
      </c>
      <c r="K37" s="271"/>
      <c r="L37" s="274"/>
      <c r="M37" s="271"/>
      <c r="N37" s="270">
        <v>43096</v>
      </c>
      <c r="O37" s="270">
        <v>43096</v>
      </c>
      <c r="P37" s="275">
        <f t="shared" si="0"/>
        <v>0</v>
      </c>
      <c r="Q37" s="276"/>
      <c r="R37" s="271" t="s">
        <v>3849</v>
      </c>
      <c r="S37" s="271" t="s">
        <v>24</v>
      </c>
      <c r="T37" s="273" t="s">
        <v>3158</v>
      </c>
      <c r="U37" s="291" t="s">
        <v>3506</v>
      </c>
      <c r="V37" s="277" t="s">
        <v>1153</v>
      </c>
      <c r="W37" s="277" t="s">
        <v>3528</v>
      </c>
      <c r="X37" s="277" t="s">
        <v>1153</v>
      </c>
      <c r="Y37" s="277" t="s">
        <v>3528</v>
      </c>
      <c r="Z37" s="44" t="s">
        <v>1153</v>
      </c>
      <c r="AA37" s="273" t="s">
        <v>3570</v>
      </c>
      <c r="AB37" s="44" t="s">
        <v>1153</v>
      </c>
      <c r="AC37" s="273" t="s">
        <v>3570</v>
      </c>
      <c r="AD37" s="282" t="s">
        <v>1153</v>
      </c>
      <c r="AE37" s="273" t="s">
        <v>3570</v>
      </c>
      <c r="AF37" s="282" t="s">
        <v>1153</v>
      </c>
      <c r="AG37" s="273" t="s">
        <v>3570</v>
      </c>
      <c r="AH37" s="280" t="s">
        <v>1153</v>
      </c>
      <c r="AI37" s="273" t="s">
        <v>3570</v>
      </c>
      <c r="AJ37" s="280" t="s">
        <v>1153</v>
      </c>
      <c r="AK37" s="273" t="s">
        <v>3528</v>
      </c>
      <c r="AL37" s="280" t="s">
        <v>1153</v>
      </c>
      <c r="AM37" s="273" t="s">
        <v>3528</v>
      </c>
      <c r="AN37" s="280" t="s">
        <v>1153</v>
      </c>
      <c r="AO37" s="273" t="s">
        <v>3528</v>
      </c>
      <c r="AP37" s="280" t="s">
        <v>1153</v>
      </c>
      <c r="AQ37" s="273" t="s">
        <v>3528</v>
      </c>
      <c r="AR37" s="280" t="s">
        <v>1153</v>
      </c>
      <c r="AS37" s="273" t="s">
        <v>3528</v>
      </c>
      <c r="AT37" s="280" t="s">
        <v>1153</v>
      </c>
      <c r="AU37" s="273" t="s">
        <v>3528</v>
      </c>
      <c r="AV37" s="280" t="s">
        <v>1153</v>
      </c>
      <c r="AW37" s="273" t="s">
        <v>3528</v>
      </c>
      <c r="AX37" s="280" t="s">
        <v>1153</v>
      </c>
      <c r="AY37" s="273" t="s">
        <v>3528</v>
      </c>
      <c r="AZ37" s="280" t="s">
        <v>1153</v>
      </c>
      <c r="BA37" s="273" t="s">
        <v>3528</v>
      </c>
      <c r="BB37" s="280" t="s">
        <v>1153</v>
      </c>
      <c r="BC37" s="273" t="s">
        <v>3528</v>
      </c>
      <c r="BD37" s="280" t="s">
        <v>1153</v>
      </c>
      <c r="BE37" s="273" t="s">
        <v>3528</v>
      </c>
      <c r="BF37" s="267" t="s">
        <v>781</v>
      </c>
      <c r="BG37" s="283">
        <v>43189</v>
      </c>
      <c r="BH37" s="269" t="s">
        <v>903</v>
      </c>
      <c r="BI37" s="267"/>
      <c r="BJ37" s="282"/>
      <c r="BK37" s="282"/>
      <c r="BL37" s="282"/>
      <c r="BM37" s="282"/>
      <c r="BN37" s="280" t="s">
        <v>956</v>
      </c>
      <c r="BO37" s="267"/>
      <c r="BP37" s="297"/>
    </row>
    <row r="38" spans="1:68" s="298" customFormat="1" ht="90" hidden="1" customHeight="1">
      <c r="A38" s="267">
        <v>36</v>
      </c>
      <c r="B38" s="268" t="s">
        <v>3409</v>
      </c>
      <c r="C38" s="269" t="s">
        <v>3803</v>
      </c>
      <c r="D38" s="253" t="s">
        <v>2838</v>
      </c>
      <c r="E38" s="293">
        <v>43091</v>
      </c>
      <c r="F38" s="285" t="s">
        <v>3156</v>
      </c>
      <c r="G38" s="290" t="s">
        <v>3818</v>
      </c>
      <c r="H38" s="291" t="s">
        <v>6054</v>
      </c>
      <c r="I38" s="291" t="s">
        <v>5759</v>
      </c>
      <c r="J38" s="271" t="s">
        <v>5760</v>
      </c>
      <c r="K38" s="271"/>
      <c r="L38" s="274"/>
      <c r="M38" s="271"/>
      <c r="N38" s="270">
        <v>43150</v>
      </c>
      <c r="O38" s="270">
        <v>43153</v>
      </c>
      <c r="P38" s="275">
        <f t="shared" si="0"/>
        <v>1</v>
      </c>
      <c r="Q38" s="276"/>
      <c r="R38" s="271" t="s">
        <v>48</v>
      </c>
      <c r="S38" s="271"/>
      <c r="T38" s="273" t="s">
        <v>5761</v>
      </c>
      <c r="U38" s="291" t="s">
        <v>3507</v>
      </c>
      <c r="V38" s="277" t="s">
        <v>1153</v>
      </c>
      <c r="W38" s="277" t="s">
        <v>3528</v>
      </c>
      <c r="X38" s="277" t="s">
        <v>1153</v>
      </c>
      <c r="Y38" s="277" t="s">
        <v>3528</v>
      </c>
      <c r="Z38" s="44" t="s">
        <v>1153</v>
      </c>
      <c r="AA38" s="273" t="s">
        <v>3570</v>
      </c>
      <c r="AB38" s="44" t="s">
        <v>1153</v>
      </c>
      <c r="AC38" s="273" t="s">
        <v>3570</v>
      </c>
      <c r="AD38" s="282" t="s">
        <v>1153</v>
      </c>
      <c r="AE38" s="273" t="s">
        <v>3570</v>
      </c>
      <c r="AF38" s="282" t="s">
        <v>1153</v>
      </c>
      <c r="AG38" s="273" t="s">
        <v>3570</v>
      </c>
      <c r="AH38" s="280" t="s">
        <v>1153</v>
      </c>
      <c r="AI38" s="273" t="s">
        <v>3570</v>
      </c>
      <c r="AJ38" s="280" t="s">
        <v>1153</v>
      </c>
      <c r="AK38" s="273" t="s">
        <v>3528</v>
      </c>
      <c r="AL38" s="280" t="s">
        <v>1153</v>
      </c>
      <c r="AM38" s="273" t="s">
        <v>3528</v>
      </c>
      <c r="AN38" s="280" t="s">
        <v>1153</v>
      </c>
      <c r="AO38" s="273" t="s">
        <v>3528</v>
      </c>
      <c r="AP38" s="280" t="s">
        <v>1153</v>
      </c>
      <c r="AQ38" s="273" t="s">
        <v>3528</v>
      </c>
      <c r="AR38" s="280" t="s">
        <v>1153</v>
      </c>
      <c r="AS38" s="273" t="s">
        <v>3528</v>
      </c>
      <c r="AT38" s="280" t="s">
        <v>1153</v>
      </c>
      <c r="AU38" s="273" t="s">
        <v>3528</v>
      </c>
      <c r="AV38" s="280" t="s">
        <v>1153</v>
      </c>
      <c r="AW38" s="273" t="s">
        <v>3528</v>
      </c>
      <c r="AX38" s="280" t="s">
        <v>1153</v>
      </c>
      <c r="AY38" s="273" t="s">
        <v>3528</v>
      </c>
      <c r="AZ38" s="280" t="s">
        <v>1153</v>
      </c>
      <c r="BA38" s="273" t="s">
        <v>3528</v>
      </c>
      <c r="BB38" s="280" t="s">
        <v>1153</v>
      </c>
      <c r="BC38" s="273" t="s">
        <v>3528</v>
      </c>
      <c r="BD38" s="280" t="s">
        <v>1153</v>
      </c>
      <c r="BE38" s="273" t="s">
        <v>3528</v>
      </c>
      <c r="BF38" s="267" t="s">
        <v>781</v>
      </c>
      <c r="BG38" s="283">
        <v>43189</v>
      </c>
      <c r="BH38" s="269" t="s">
        <v>903</v>
      </c>
      <c r="BI38" s="267"/>
      <c r="BJ38" s="282"/>
      <c r="BK38" s="282"/>
      <c r="BL38" s="282"/>
      <c r="BM38" s="282"/>
      <c r="BN38" s="280" t="s">
        <v>956</v>
      </c>
      <c r="BO38" s="267"/>
      <c r="BP38" s="297"/>
    </row>
    <row r="39" spans="1:68" s="298" customFormat="1" ht="90" hidden="1" customHeight="1">
      <c r="A39" s="267">
        <v>37</v>
      </c>
      <c r="B39" s="268" t="s">
        <v>3410</v>
      </c>
      <c r="C39" s="269" t="s">
        <v>3803</v>
      </c>
      <c r="D39" s="253" t="s">
        <v>2838</v>
      </c>
      <c r="E39" s="293">
        <v>43091</v>
      </c>
      <c r="F39" s="285" t="s">
        <v>3156</v>
      </c>
      <c r="G39" s="290" t="s">
        <v>3818</v>
      </c>
      <c r="H39" s="291" t="s">
        <v>6054</v>
      </c>
      <c r="I39" s="291" t="s">
        <v>5759</v>
      </c>
      <c r="J39" s="271" t="s">
        <v>3159</v>
      </c>
      <c r="K39" s="271"/>
      <c r="L39" s="274"/>
      <c r="M39" s="271"/>
      <c r="N39" s="270">
        <v>43150</v>
      </c>
      <c r="O39" s="270">
        <v>43189</v>
      </c>
      <c r="P39" s="275">
        <f t="shared" si="0"/>
        <v>6</v>
      </c>
      <c r="Q39" s="276"/>
      <c r="R39" s="271" t="s">
        <v>48</v>
      </c>
      <c r="S39" s="271"/>
      <c r="T39" s="292" t="s">
        <v>3160</v>
      </c>
      <c r="U39" s="278" t="s">
        <v>3508</v>
      </c>
      <c r="V39" s="292" t="s">
        <v>5762</v>
      </c>
      <c r="W39" s="253" t="s">
        <v>5763</v>
      </c>
      <c r="X39" s="292" t="s">
        <v>1153</v>
      </c>
      <c r="Y39" s="44" t="s">
        <v>3551</v>
      </c>
      <c r="Z39" s="289" t="s">
        <v>1153</v>
      </c>
      <c r="AA39" s="273" t="s">
        <v>3551</v>
      </c>
      <c r="AB39" s="289" t="s">
        <v>1153</v>
      </c>
      <c r="AC39" s="273" t="s">
        <v>3551</v>
      </c>
      <c r="AD39" s="282" t="s">
        <v>1153</v>
      </c>
      <c r="AE39" s="273" t="s">
        <v>3551</v>
      </c>
      <c r="AF39" s="289" t="s">
        <v>1153</v>
      </c>
      <c r="AG39" s="273" t="s">
        <v>3551</v>
      </c>
      <c r="AH39" s="289" t="s">
        <v>1153</v>
      </c>
      <c r="AI39" s="273" t="s">
        <v>3551</v>
      </c>
      <c r="AJ39" s="289" t="s">
        <v>1153</v>
      </c>
      <c r="AK39" s="273" t="s">
        <v>3551</v>
      </c>
      <c r="AL39" s="289" t="s">
        <v>1153</v>
      </c>
      <c r="AM39" s="273" t="s">
        <v>3551</v>
      </c>
      <c r="AN39" s="289" t="s">
        <v>1153</v>
      </c>
      <c r="AO39" s="273" t="s">
        <v>3551</v>
      </c>
      <c r="AP39" s="289" t="s">
        <v>1153</v>
      </c>
      <c r="AQ39" s="273" t="s">
        <v>3551</v>
      </c>
      <c r="AR39" s="289" t="s">
        <v>1153</v>
      </c>
      <c r="AS39" s="273" t="s">
        <v>3551</v>
      </c>
      <c r="AT39" s="289" t="s">
        <v>1153</v>
      </c>
      <c r="AU39" s="273" t="s">
        <v>3551</v>
      </c>
      <c r="AV39" s="289" t="s">
        <v>1153</v>
      </c>
      <c r="AW39" s="273" t="s">
        <v>3551</v>
      </c>
      <c r="AX39" s="289" t="s">
        <v>1153</v>
      </c>
      <c r="AY39" s="273" t="s">
        <v>3551</v>
      </c>
      <c r="AZ39" s="289" t="s">
        <v>1153</v>
      </c>
      <c r="BA39" s="273" t="s">
        <v>3551</v>
      </c>
      <c r="BB39" s="289" t="s">
        <v>1153</v>
      </c>
      <c r="BC39" s="273" t="s">
        <v>3551</v>
      </c>
      <c r="BD39" s="289" t="s">
        <v>1153</v>
      </c>
      <c r="BE39" s="273" t="s">
        <v>3551</v>
      </c>
      <c r="BF39" s="267" t="s">
        <v>781</v>
      </c>
      <c r="BG39" s="283">
        <v>43281</v>
      </c>
      <c r="BH39" s="269" t="s">
        <v>903</v>
      </c>
      <c r="BI39" s="267"/>
      <c r="BJ39" s="282"/>
      <c r="BK39" s="282"/>
      <c r="BL39" s="282"/>
      <c r="BM39" s="282"/>
      <c r="BN39" s="280" t="s">
        <v>956</v>
      </c>
      <c r="BO39" s="267"/>
      <c r="BP39" s="297"/>
    </row>
    <row r="40" spans="1:68" s="298" customFormat="1" ht="90" hidden="1" customHeight="1">
      <c r="A40" s="267">
        <v>38</v>
      </c>
      <c r="B40" s="268" t="s">
        <v>3411</v>
      </c>
      <c r="C40" s="269" t="s">
        <v>3803</v>
      </c>
      <c r="D40" s="253" t="s">
        <v>2838</v>
      </c>
      <c r="E40" s="288">
        <v>43091</v>
      </c>
      <c r="F40" s="285" t="s">
        <v>3156</v>
      </c>
      <c r="G40" s="290" t="s">
        <v>3819</v>
      </c>
      <c r="H40" s="291" t="s">
        <v>6055</v>
      </c>
      <c r="I40" s="280" t="s">
        <v>3162</v>
      </c>
      <c r="J40" s="271" t="s">
        <v>3163</v>
      </c>
      <c r="K40" s="271"/>
      <c r="L40" s="274"/>
      <c r="M40" s="271"/>
      <c r="N40" s="270">
        <v>43146</v>
      </c>
      <c r="O40" s="270">
        <v>43220</v>
      </c>
      <c r="P40" s="275">
        <f t="shared" si="0"/>
        <v>11</v>
      </c>
      <c r="Q40" s="276"/>
      <c r="R40" s="271" t="s">
        <v>6547</v>
      </c>
      <c r="S40" s="273" t="s">
        <v>24</v>
      </c>
      <c r="T40" s="141" t="s">
        <v>3075</v>
      </c>
      <c r="U40" s="278" t="s">
        <v>3483</v>
      </c>
      <c r="V40" s="141" t="s">
        <v>5764</v>
      </c>
      <c r="W40" s="278" t="s">
        <v>3524</v>
      </c>
      <c r="X40" s="44" t="s">
        <v>3164</v>
      </c>
      <c r="Y40" s="44" t="s">
        <v>5765</v>
      </c>
      <c r="Z40" s="282" t="s">
        <v>1153</v>
      </c>
      <c r="AA40" s="273" t="s">
        <v>3571</v>
      </c>
      <c r="AB40" s="282" t="s">
        <v>1153</v>
      </c>
      <c r="AC40" s="273" t="s">
        <v>3571</v>
      </c>
      <c r="AD40" s="282" t="s">
        <v>1153</v>
      </c>
      <c r="AE40" s="273" t="s">
        <v>3571</v>
      </c>
      <c r="AF40" s="44" t="s">
        <v>1153</v>
      </c>
      <c r="AG40" s="273" t="s">
        <v>3571</v>
      </c>
      <c r="AH40" s="280" t="s">
        <v>1153</v>
      </c>
      <c r="AI40" s="273" t="s">
        <v>3571</v>
      </c>
      <c r="AJ40" s="280" t="s">
        <v>1153</v>
      </c>
      <c r="AK40" s="273" t="s">
        <v>3571</v>
      </c>
      <c r="AL40" s="280" t="s">
        <v>1153</v>
      </c>
      <c r="AM40" s="273" t="s">
        <v>3571</v>
      </c>
      <c r="AN40" s="280" t="s">
        <v>1153</v>
      </c>
      <c r="AO40" s="273" t="s">
        <v>3571</v>
      </c>
      <c r="AP40" s="280" t="s">
        <v>1153</v>
      </c>
      <c r="AQ40" s="273" t="s">
        <v>3571</v>
      </c>
      <c r="AR40" s="280" t="s">
        <v>1153</v>
      </c>
      <c r="AS40" s="273" t="s">
        <v>3571</v>
      </c>
      <c r="AT40" s="280" t="s">
        <v>1153</v>
      </c>
      <c r="AU40" s="273" t="s">
        <v>3571</v>
      </c>
      <c r="AV40" s="280" t="s">
        <v>1153</v>
      </c>
      <c r="AW40" s="273" t="s">
        <v>3571</v>
      </c>
      <c r="AX40" s="280" t="s">
        <v>1153</v>
      </c>
      <c r="AY40" s="273" t="s">
        <v>3571</v>
      </c>
      <c r="AZ40" s="280" t="s">
        <v>1153</v>
      </c>
      <c r="BA40" s="273" t="s">
        <v>3571</v>
      </c>
      <c r="BB40" s="280" t="s">
        <v>1153</v>
      </c>
      <c r="BC40" s="273" t="s">
        <v>3571</v>
      </c>
      <c r="BD40" s="280" t="s">
        <v>1153</v>
      </c>
      <c r="BE40" s="273" t="s">
        <v>3571</v>
      </c>
      <c r="BF40" s="267" t="s">
        <v>781</v>
      </c>
      <c r="BG40" s="283">
        <v>43390</v>
      </c>
      <c r="BH40" s="269" t="s">
        <v>903</v>
      </c>
      <c r="BI40" s="267"/>
      <c r="BJ40" s="282"/>
      <c r="BK40" s="282"/>
      <c r="BL40" s="282"/>
      <c r="BM40" s="282"/>
      <c r="BN40" s="280" t="s">
        <v>956</v>
      </c>
      <c r="BO40" s="267"/>
      <c r="BP40" s="297"/>
    </row>
    <row r="41" spans="1:68" s="298" customFormat="1" ht="90" hidden="1" customHeight="1">
      <c r="A41" s="267">
        <v>39</v>
      </c>
      <c r="B41" s="268" t="s">
        <v>3412</v>
      </c>
      <c r="C41" s="269" t="s">
        <v>3803</v>
      </c>
      <c r="D41" s="253" t="s">
        <v>2838</v>
      </c>
      <c r="E41" s="288">
        <v>43091</v>
      </c>
      <c r="F41" s="285" t="s">
        <v>3156</v>
      </c>
      <c r="G41" s="290" t="s">
        <v>3819</v>
      </c>
      <c r="H41" s="291" t="s">
        <v>6055</v>
      </c>
      <c r="I41" s="280" t="s">
        <v>3162</v>
      </c>
      <c r="J41" s="271" t="s">
        <v>5766</v>
      </c>
      <c r="K41" s="271"/>
      <c r="L41" s="274"/>
      <c r="M41" s="271"/>
      <c r="N41" s="270">
        <v>43146</v>
      </c>
      <c r="O41" s="270">
        <v>43220</v>
      </c>
      <c r="P41" s="275">
        <f t="shared" si="0"/>
        <v>11</v>
      </c>
      <c r="Q41" s="276"/>
      <c r="R41" s="271" t="s">
        <v>6547</v>
      </c>
      <c r="S41" s="273" t="s">
        <v>24</v>
      </c>
      <c r="T41" s="141" t="s">
        <v>3075</v>
      </c>
      <c r="U41" s="278" t="s">
        <v>3483</v>
      </c>
      <c r="V41" s="278" t="s">
        <v>5767</v>
      </c>
      <c r="W41" s="278" t="s">
        <v>3524</v>
      </c>
      <c r="X41" s="44" t="s">
        <v>1153</v>
      </c>
      <c r="Y41" s="44" t="s">
        <v>3551</v>
      </c>
      <c r="Z41" s="289" t="s">
        <v>1153</v>
      </c>
      <c r="AA41" s="273" t="s">
        <v>3551</v>
      </c>
      <c r="AB41" s="289" t="s">
        <v>1153</v>
      </c>
      <c r="AC41" s="273" t="s">
        <v>3551</v>
      </c>
      <c r="AD41" s="282" t="s">
        <v>1153</v>
      </c>
      <c r="AE41" s="273" t="s">
        <v>3551</v>
      </c>
      <c r="AF41" s="289" t="s">
        <v>1153</v>
      </c>
      <c r="AG41" s="273" t="s">
        <v>3551</v>
      </c>
      <c r="AH41" s="289" t="s">
        <v>1153</v>
      </c>
      <c r="AI41" s="273" t="s">
        <v>3551</v>
      </c>
      <c r="AJ41" s="289" t="s">
        <v>1153</v>
      </c>
      <c r="AK41" s="273" t="s">
        <v>3551</v>
      </c>
      <c r="AL41" s="289" t="s">
        <v>1153</v>
      </c>
      <c r="AM41" s="273" t="s">
        <v>3551</v>
      </c>
      <c r="AN41" s="289" t="s">
        <v>1153</v>
      </c>
      <c r="AO41" s="273" t="s">
        <v>3551</v>
      </c>
      <c r="AP41" s="289" t="s">
        <v>1153</v>
      </c>
      <c r="AQ41" s="273" t="s">
        <v>3551</v>
      </c>
      <c r="AR41" s="289" t="s">
        <v>1153</v>
      </c>
      <c r="AS41" s="273" t="s">
        <v>3551</v>
      </c>
      <c r="AT41" s="289" t="s">
        <v>1153</v>
      </c>
      <c r="AU41" s="273" t="s">
        <v>3551</v>
      </c>
      <c r="AV41" s="289" t="s">
        <v>1153</v>
      </c>
      <c r="AW41" s="273" t="s">
        <v>3551</v>
      </c>
      <c r="AX41" s="289" t="s">
        <v>1153</v>
      </c>
      <c r="AY41" s="273" t="s">
        <v>3551</v>
      </c>
      <c r="AZ41" s="289" t="s">
        <v>1153</v>
      </c>
      <c r="BA41" s="273" t="s">
        <v>3551</v>
      </c>
      <c r="BB41" s="289" t="s">
        <v>1153</v>
      </c>
      <c r="BC41" s="273" t="s">
        <v>3551</v>
      </c>
      <c r="BD41" s="289" t="s">
        <v>1153</v>
      </c>
      <c r="BE41" s="273" t="s">
        <v>3551</v>
      </c>
      <c r="BF41" s="267" t="s">
        <v>781</v>
      </c>
      <c r="BG41" s="286">
        <v>43281</v>
      </c>
      <c r="BH41" s="269" t="s">
        <v>903</v>
      </c>
      <c r="BI41" s="267"/>
      <c r="BJ41" s="282"/>
      <c r="BK41" s="282"/>
      <c r="BL41" s="282"/>
      <c r="BM41" s="282"/>
      <c r="BN41" s="280" t="s">
        <v>956</v>
      </c>
      <c r="BO41" s="267"/>
      <c r="BP41" s="297"/>
    </row>
    <row r="42" spans="1:68" s="298" customFormat="1" ht="90" hidden="1" customHeight="1">
      <c r="A42" s="267">
        <v>40</v>
      </c>
      <c r="B42" s="268" t="s">
        <v>3413</v>
      </c>
      <c r="C42" s="269" t="s">
        <v>3803</v>
      </c>
      <c r="D42" s="253" t="s">
        <v>2838</v>
      </c>
      <c r="E42" s="288">
        <v>43091</v>
      </c>
      <c r="F42" s="285" t="s">
        <v>3156</v>
      </c>
      <c r="G42" s="290" t="s">
        <v>3819</v>
      </c>
      <c r="H42" s="291" t="s">
        <v>6055</v>
      </c>
      <c r="I42" s="280" t="s">
        <v>3162</v>
      </c>
      <c r="J42" s="271" t="s">
        <v>3165</v>
      </c>
      <c r="K42" s="271"/>
      <c r="L42" s="274"/>
      <c r="M42" s="271"/>
      <c r="N42" s="270">
        <v>43146</v>
      </c>
      <c r="O42" s="270">
        <v>43220</v>
      </c>
      <c r="P42" s="275">
        <f t="shared" si="0"/>
        <v>11</v>
      </c>
      <c r="Q42" s="276"/>
      <c r="R42" s="271" t="s">
        <v>6547</v>
      </c>
      <c r="S42" s="273" t="s">
        <v>24</v>
      </c>
      <c r="T42" s="141" t="s">
        <v>3075</v>
      </c>
      <c r="U42" s="278" t="s">
        <v>3483</v>
      </c>
      <c r="V42" s="141" t="s">
        <v>5768</v>
      </c>
      <c r="W42" s="278" t="s">
        <v>5769</v>
      </c>
      <c r="X42" s="292" t="s">
        <v>1153</v>
      </c>
      <c r="Y42" s="44" t="s">
        <v>3551</v>
      </c>
      <c r="Z42" s="289" t="s">
        <v>1153</v>
      </c>
      <c r="AA42" s="273" t="s">
        <v>3551</v>
      </c>
      <c r="AB42" s="289" t="s">
        <v>1153</v>
      </c>
      <c r="AC42" s="273" t="s">
        <v>3551</v>
      </c>
      <c r="AD42" s="282" t="s">
        <v>1153</v>
      </c>
      <c r="AE42" s="273" t="s">
        <v>3551</v>
      </c>
      <c r="AF42" s="289" t="s">
        <v>1153</v>
      </c>
      <c r="AG42" s="273" t="s">
        <v>3551</v>
      </c>
      <c r="AH42" s="289" t="s">
        <v>1153</v>
      </c>
      <c r="AI42" s="273" t="s">
        <v>3551</v>
      </c>
      <c r="AJ42" s="289" t="s">
        <v>1153</v>
      </c>
      <c r="AK42" s="273" t="s">
        <v>3551</v>
      </c>
      <c r="AL42" s="289" t="s">
        <v>1153</v>
      </c>
      <c r="AM42" s="273" t="s">
        <v>3551</v>
      </c>
      <c r="AN42" s="289" t="s">
        <v>1153</v>
      </c>
      <c r="AO42" s="273" t="s">
        <v>3551</v>
      </c>
      <c r="AP42" s="289" t="s">
        <v>1153</v>
      </c>
      <c r="AQ42" s="273" t="s">
        <v>3551</v>
      </c>
      <c r="AR42" s="289" t="s">
        <v>1153</v>
      </c>
      <c r="AS42" s="273" t="s">
        <v>3551</v>
      </c>
      <c r="AT42" s="289" t="s">
        <v>1153</v>
      </c>
      <c r="AU42" s="273" t="s">
        <v>3551</v>
      </c>
      <c r="AV42" s="289" t="s">
        <v>1153</v>
      </c>
      <c r="AW42" s="273" t="s">
        <v>3551</v>
      </c>
      <c r="AX42" s="289" t="s">
        <v>1153</v>
      </c>
      <c r="AY42" s="273" t="s">
        <v>3551</v>
      </c>
      <c r="AZ42" s="289" t="s">
        <v>1153</v>
      </c>
      <c r="BA42" s="273" t="s">
        <v>3551</v>
      </c>
      <c r="BB42" s="289" t="s">
        <v>1153</v>
      </c>
      <c r="BC42" s="273" t="s">
        <v>3551</v>
      </c>
      <c r="BD42" s="289" t="s">
        <v>1153</v>
      </c>
      <c r="BE42" s="273" t="s">
        <v>3551</v>
      </c>
      <c r="BF42" s="267" t="s">
        <v>781</v>
      </c>
      <c r="BG42" s="283">
        <v>43281</v>
      </c>
      <c r="BH42" s="269" t="s">
        <v>903</v>
      </c>
      <c r="BI42" s="267"/>
      <c r="BJ42" s="282"/>
      <c r="BK42" s="282"/>
      <c r="BL42" s="282"/>
      <c r="BM42" s="282"/>
      <c r="BN42" s="280" t="s">
        <v>956</v>
      </c>
      <c r="BO42" s="267"/>
      <c r="BP42" s="297"/>
    </row>
    <row r="43" spans="1:68" s="298" customFormat="1" ht="90" hidden="1" customHeight="1">
      <c r="A43" s="267">
        <v>41</v>
      </c>
      <c r="B43" s="268" t="s">
        <v>2837</v>
      </c>
      <c r="C43" s="269" t="s">
        <v>3803</v>
      </c>
      <c r="D43" s="253" t="s">
        <v>2838</v>
      </c>
      <c r="E43" s="286">
        <v>43091</v>
      </c>
      <c r="F43" s="285" t="s">
        <v>3166</v>
      </c>
      <c r="G43" s="290" t="s">
        <v>3820</v>
      </c>
      <c r="H43" s="291" t="s">
        <v>6056</v>
      </c>
      <c r="I43" s="285" t="s">
        <v>2840</v>
      </c>
      <c r="J43" s="285" t="s">
        <v>2841</v>
      </c>
      <c r="K43" s="285"/>
      <c r="L43" s="288"/>
      <c r="M43" s="285"/>
      <c r="N43" s="270">
        <v>43140</v>
      </c>
      <c r="O43" s="270">
        <v>43465</v>
      </c>
      <c r="P43" s="275">
        <f t="shared" si="0"/>
        <v>47</v>
      </c>
      <c r="Q43" s="276"/>
      <c r="R43" s="271" t="s">
        <v>626</v>
      </c>
      <c r="S43" s="271"/>
      <c r="T43" s="273" t="s">
        <v>3167</v>
      </c>
      <c r="U43" s="278" t="s">
        <v>5770</v>
      </c>
      <c r="V43" s="292" t="s">
        <v>3168</v>
      </c>
      <c r="W43" s="278" t="s">
        <v>3533</v>
      </c>
      <c r="X43" s="292"/>
      <c r="Y43" s="44" t="s">
        <v>3555</v>
      </c>
      <c r="Z43" s="141" t="s">
        <v>3169</v>
      </c>
      <c r="AA43" s="301" t="s">
        <v>6057</v>
      </c>
      <c r="AB43" s="44" t="s">
        <v>3170</v>
      </c>
      <c r="AC43" s="301" t="s">
        <v>6058</v>
      </c>
      <c r="AD43" s="297"/>
      <c r="AE43" s="273" t="s">
        <v>6036</v>
      </c>
      <c r="AF43" s="44" t="s">
        <v>3171</v>
      </c>
      <c r="AG43" s="302" t="s">
        <v>6059</v>
      </c>
      <c r="AH43" s="297"/>
      <c r="AI43" s="273" t="s">
        <v>6060</v>
      </c>
      <c r="AJ43" s="273"/>
      <c r="AK43" s="141" t="s">
        <v>3591</v>
      </c>
      <c r="AL43" s="44" t="s">
        <v>5771</v>
      </c>
      <c r="AM43" s="141" t="s">
        <v>6061</v>
      </c>
      <c r="AN43" s="141" t="s">
        <v>3598</v>
      </c>
      <c r="AO43" s="303" t="s">
        <v>6062</v>
      </c>
      <c r="AP43" s="141"/>
      <c r="AQ43" s="141" t="s">
        <v>6063</v>
      </c>
      <c r="AR43" s="141"/>
      <c r="AS43" s="141" t="s">
        <v>6064</v>
      </c>
      <c r="AT43" s="44" t="s">
        <v>1153</v>
      </c>
      <c r="AU43" s="141" t="s">
        <v>3802</v>
      </c>
      <c r="AV43" s="44" t="s">
        <v>1153</v>
      </c>
      <c r="AW43" s="141" t="s">
        <v>3802</v>
      </c>
      <c r="AX43" s="44" t="s">
        <v>1153</v>
      </c>
      <c r="AY43" s="141" t="s">
        <v>3802</v>
      </c>
      <c r="AZ43" s="44" t="s">
        <v>1153</v>
      </c>
      <c r="BA43" s="141" t="s">
        <v>3802</v>
      </c>
      <c r="BB43" s="44" t="s">
        <v>1153</v>
      </c>
      <c r="BC43" s="141" t="s">
        <v>3802</v>
      </c>
      <c r="BD43" s="44" t="s">
        <v>1153</v>
      </c>
      <c r="BE43" s="141" t="s">
        <v>3802</v>
      </c>
      <c r="BF43" s="267" t="s">
        <v>781</v>
      </c>
      <c r="BG43" s="283">
        <v>44405</v>
      </c>
      <c r="BH43" s="269" t="s">
        <v>903</v>
      </c>
      <c r="BI43" s="267"/>
      <c r="BJ43" s="282"/>
      <c r="BK43" s="282"/>
      <c r="BL43" s="282"/>
      <c r="BM43" s="282"/>
      <c r="BN43" s="280" t="s">
        <v>956</v>
      </c>
      <c r="BO43" s="267"/>
      <c r="BP43" s="297"/>
    </row>
    <row r="44" spans="1:68" s="298" customFormat="1" ht="90" hidden="1" customHeight="1">
      <c r="A44" s="267">
        <v>42</v>
      </c>
      <c r="B44" s="268" t="s">
        <v>3414</v>
      </c>
      <c r="C44" s="269" t="s">
        <v>3803</v>
      </c>
      <c r="D44" s="285" t="s">
        <v>2838</v>
      </c>
      <c r="E44" s="286">
        <v>43091</v>
      </c>
      <c r="F44" s="285" t="s">
        <v>2240</v>
      </c>
      <c r="G44" s="290" t="s">
        <v>3821</v>
      </c>
      <c r="H44" s="291" t="s">
        <v>6065</v>
      </c>
      <c r="I44" s="292" t="s">
        <v>5759</v>
      </c>
      <c r="J44" s="292" t="s">
        <v>3172</v>
      </c>
      <c r="K44" s="292"/>
      <c r="L44" s="288"/>
      <c r="M44" s="292"/>
      <c r="N44" s="286">
        <v>43133</v>
      </c>
      <c r="O44" s="270">
        <v>43434</v>
      </c>
      <c r="P44" s="275">
        <f t="shared" si="0"/>
        <v>43</v>
      </c>
      <c r="Q44" s="276"/>
      <c r="R44" s="285" t="s">
        <v>116</v>
      </c>
      <c r="S44" s="291"/>
      <c r="T44" s="292" t="s">
        <v>3173</v>
      </c>
      <c r="U44" s="278" t="s">
        <v>3509</v>
      </c>
      <c r="V44" s="292" t="s">
        <v>3174</v>
      </c>
      <c r="W44" s="278" t="s">
        <v>3534</v>
      </c>
      <c r="X44" s="297" t="s">
        <v>3176</v>
      </c>
      <c r="Y44" s="44" t="s">
        <v>3555</v>
      </c>
      <c r="Z44" s="141" t="s">
        <v>3177</v>
      </c>
      <c r="AA44" s="301" t="s">
        <v>6066</v>
      </c>
      <c r="AB44" s="44" t="s">
        <v>3178</v>
      </c>
      <c r="AC44" s="304" t="s">
        <v>6067</v>
      </c>
      <c r="AD44" s="141" t="s">
        <v>3179</v>
      </c>
      <c r="AE44" s="304" t="s">
        <v>6068</v>
      </c>
      <c r="AF44" s="44" t="s">
        <v>3180</v>
      </c>
      <c r="AG44" s="305" t="s">
        <v>6069</v>
      </c>
      <c r="AH44" s="253" t="s">
        <v>5772</v>
      </c>
      <c r="AI44" s="306" t="s">
        <v>6070</v>
      </c>
      <c r="AJ44" s="306"/>
      <c r="AK44" s="292" t="s">
        <v>3592</v>
      </c>
      <c r="AL44" s="44" t="s">
        <v>3181</v>
      </c>
      <c r="AM44" s="292" t="s">
        <v>3594</v>
      </c>
      <c r="AN44" s="292" t="s">
        <v>3599</v>
      </c>
      <c r="AO44" s="44" t="s">
        <v>6071</v>
      </c>
      <c r="AP44" s="44" t="s">
        <v>1153</v>
      </c>
      <c r="AQ44" s="44" t="s">
        <v>3622</v>
      </c>
      <c r="AR44" s="44" t="s">
        <v>1153</v>
      </c>
      <c r="AS44" s="44" t="s">
        <v>3622</v>
      </c>
      <c r="AT44" s="44" t="s">
        <v>1153</v>
      </c>
      <c r="AU44" s="44" t="s">
        <v>3622</v>
      </c>
      <c r="AV44" s="44" t="s">
        <v>1153</v>
      </c>
      <c r="AW44" s="44" t="s">
        <v>3622</v>
      </c>
      <c r="AX44" s="44" t="s">
        <v>1153</v>
      </c>
      <c r="AY44" s="44" t="s">
        <v>3622</v>
      </c>
      <c r="AZ44" s="44" t="s">
        <v>1153</v>
      </c>
      <c r="BA44" s="44" t="s">
        <v>3622</v>
      </c>
      <c r="BB44" s="44" t="s">
        <v>1153</v>
      </c>
      <c r="BC44" s="44" t="s">
        <v>3622</v>
      </c>
      <c r="BD44" s="44" t="s">
        <v>1153</v>
      </c>
      <c r="BE44" s="44" t="s">
        <v>3622</v>
      </c>
      <c r="BF44" s="267" t="s">
        <v>781</v>
      </c>
      <c r="BG44" s="283">
        <v>44132</v>
      </c>
      <c r="BH44" s="269" t="s">
        <v>903</v>
      </c>
      <c r="BI44" s="267"/>
      <c r="BJ44" s="282"/>
      <c r="BK44" s="282"/>
      <c r="BL44" s="282"/>
      <c r="BM44" s="282"/>
      <c r="BN44" s="280" t="s">
        <v>956</v>
      </c>
      <c r="BO44" s="267"/>
      <c r="BP44" s="297"/>
    </row>
    <row r="45" spans="1:68" s="298" customFormat="1" ht="90" hidden="1" customHeight="1">
      <c r="A45" s="267">
        <v>43</v>
      </c>
      <c r="B45" s="268" t="s">
        <v>2842</v>
      </c>
      <c r="C45" s="269" t="s">
        <v>3803</v>
      </c>
      <c r="D45" s="285" t="s">
        <v>2838</v>
      </c>
      <c r="E45" s="286">
        <v>43091</v>
      </c>
      <c r="F45" s="285" t="s">
        <v>2240</v>
      </c>
      <c r="G45" s="290" t="s">
        <v>3821</v>
      </c>
      <c r="H45" s="291" t="s">
        <v>6065</v>
      </c>
      <c r="I45" s="292" t="s">
        <v>5759</v>
      </c>
      <c r="J45" s="292" t="s">
        <v>5773</v>
      </c>
      <c r="K45" s="292"/>
      <c r="L45" s="288"/>
      <c r="M45" s="292"/>
      <c r="N45" s="286">
        <v>43250</v>
      </c>
      <c r="O45" s="270">
        <v>43434</v>
      </c>
      <c r="P45" s="275">
        <f t="shared" si="0"/>
        <v>27</v>
      </c>
      <c r="Q45" s="276"/>
      <c r="R45" s="285" t="s">
        <v>116</v>
      </c>
      <c r="S45" s="291"/>
      <c r="T45" s="292" t="s">
        <v>3173</v>
      </c>
      <c r="U45" s="278" t="s">
        <v>3510</v>
      </c>
      <c r="V45" s="292" t="s">
        <v>3174</v>
      </c>
      <c r="W45" s="278" t="s">
        <v>3175</v>
      </c>
      <c r="X45" s="297" t="s">
        <v>3176</v>
      </c>
      <c r="Y45" s="44" t="s">
        <v>3555</v>
      </c>
      <c r="Z45" s="141" t="s">
        <v>3177</v>
      </c>
      <c r="AA45" s="301" t="s">
        <v>6072</v>
      </c>
      <c r="AB45" s="44" t="s">
        <v>3178</v>
      </c>
      <c r="AC45" s="304" t="s">
        <v>6067</v>
      </c>
      <c r="AD45" s="141" t="s">
        <v>3179</v>
      </c>
      <c r="AE45" s="304" t="s">
        <v>6073</v>
      </c>
      <c r="AF45" s="44" t="s">
        <v>3180</v>
      </c>
      <c r="AG45" s="307" t="s">
        <v>3583</v>
      </c>
      <c r="AH45" s="253" t="s">
        <v>3588</v>
      </c>
      <c r="AI45" s="306" t="s">
        <v>6074</v>
      </c>
      <c r="AJ45" s="306"/>
      <c r="AK45" s="292" t="s">
        <v>3592</v>
      </c>
      <c r="AL45" s="44" t="s">
        <v>3182</v>
      </c>
      <c r="AM45" s="292" t="s">
        <v>3594</v>
      </c>
      <c r="AN45" s="292" t="s">
        <v>3600</v>
      </c>
      <c r="AO45" s="44" t="s">
        <v>6075</v>
      </c>
      <c r="AP45" s="44" t="s">
        <v>3623</v>
      </c>
      <c r="AQ45" s="44" t="s">
        <v>6076</v>
      </c>
      <c r="AR45" s="44" t="s">
        <v>2843</v>
      </c>
      <c r="AS45" s="44" t="s">
        <v>6077</v>
      </c>
      <c r="AT45" s="44" t="s">
        <v>1153</v>
      </c>
      <c r="AU45" s="141" t="s">
        <v>3802</v>
      </c>
      <c r="AV45" s="44" t="s">
        <v>1153</v>
      </c>
      <c r="AW45" s="141" t="s">
        <v>3802</v>
      </c>
      <c r="AX45" s="44" t="s">
        <v>1153</v>
      </c>
      <c r="AY45" s="141" t="s">
        <v>3802</v>
      </c>
      <c r="AZ45" s="44" t="s">
        <v>1153</v>
      </c>
      <c r="BA45" s="141" t="s">
        <v>3802</v>
      </c>
      <c r="BB45" s="44" t="s">
        <v>1153</v>
      </c>
      <c r="BC45" s="141" t="s">
        <v>3802</v>
      </c>
      <c r="BD45" s="44" t="s">
        <v>1153</v>
      </c>
      <c r="BE45" s="141" t="s">
        <v>3802</v>
      </c>
      <c r="BF45" s="267" t="s">
        <v>781</v>
      </c>
      <c r="BG45" s="283">
        <v>44404</v>
      </c>
      <c r="BH45" s="269" t="s">
        <v>903</v>
      </c>
      <c r="BI45" s="267"/>
      <c r="BJ45" s="282"/>
      <c r="BK45" s="282"/>
      <c r="BL45" s="282"/>
      <c r="BM45" s="282"/>
      <c r="BN45" s="280" t="s">
        <v>956</v>
      </c>
      <c r="BO45" s="267"/>
      <c r="BP45" s="297"/>
    </row>
    <row r="46" spans="1:68" s="298" customFormat="1" ht="90" hidden="1" customHeight="1">
      <c r="A46" s="267">
        <v>44</v>
      </c>
      <c r="B46" s="268" t="s">
        <v>3415</v>
      </c>
      <c r="C46" s="269" t="s">
        <v>3803</v>
      </c>
      <c r="D46" s="253" t="s">
        <v>2838</v>
      </c>
      <c r="E46" s="286">
        <v>43091</v>
      </c>
      <c r="F46" s="285" t="s">
        <v>2240</v>
      </c>
      <c r="G46" s="290" t="s">
        <v>3822</v>
      </c>
      <c r="H46" s="291" t="s">
        <v>6078</v>
      </c>
      <c r="I46" s="285" t="s">
        <v>3183</v>
      </c>
      <c r="J46" s="285" t="s">
        <v>3184</v>
      </c>
      <c r="K46" s="285"/>
      <c r="L46" s="288"/>
      <c r="M46" s="285"/>
      <c r="N46" s="286">
        <v>43133</v>
      </c>
      <c r="O46" s="270">
        <v>43220</v>
      </c>
      <c r="P46" s="275">
        <f t="shared" si="0"/>
        <v>13</v>
      </c>
      <c r="Q46" s="276"/>
      <c r="R46" s="285" t="s">
        <v>60</v>
      </c>
      <c r="S46" s="285"/>
      <c r="T46" s="141" t="s">
        <v>3075</v>
      </c>
      <c r="U46" s="141" t="s">
        <v>3483</v>
      </c>
      <c r="V46" s="278" t="s">
        <v>5774</v>
      </c>
      <c r="W46" s="278" t="s">
        <v>3525</v>
      </c>
      <c r="X46" s="44" t="s">
        <v>1153</v>
      </c>
      <c r="Y46" s="44" t="s">
        <v>3551</v>
      </c>
      <c r="Z46" s="289" t="s">
        <v>1153</v>
      </c>
      <c r="AA46" s="273" t="s">
        <v>3551</v>
      </c>
      <c r="AB46" s="289" t="s">
        <v>1153</v>
      </c>
      <c r="AC46" s="273" t="s">
        <v>3551</v>
      </c>
      <c r="AD46" s="282" t="s">
        <v>1153</v>
      </c>
      <c r="AE46" s="273" t="s">
        <v>3551</v>
      </c>
      <c r="AF46" s="289" t="s">
        <v>1153</v>
      </c>
      <c r="AG46" s="273" t="s">
        <v>3551</v>
      </c>
      <c r="AH46" s="289" t="s">
        <v>1153</v>
      </c>
      <c r="AI46" s="273" t="s">
        <v>3551</v>
      </c>
      <c r="AJ46" s="289" t="s">
        <v>1153</v>
      </c>
      <c r="AK46" s="273" t="s">
        <v>3551</v>
      </c>
      <c r="AL46" s="289" t="s">
        <v>1153</v>
      </c>
      <c r="AM46" s="273" t="s">
        <v>3551</v>
      </c>
      <c r="AN46" s="289" t="s">
        <v>1153</v>
      </c>
      <c r="AO46" s="273" t="s">
        <v>3551</v>
      </c>
      <c r="AP46" s="289" t="s">
        <v>1153</v>
      </c>
      <c r="AQ46" s="273" t="s">
        <v>3551</v>
      </c>
      <c r="AR46" s="289" t="s">
        <v>1153</v>
      </c>
      <c r="AS46" s="273" t="s">
        <v>3551</v>
      </c>
      <c r="AT46" s="289" t="s">
        <v>1153</v>
      </c>
      <c r="AU46" s="273" t="s">
        <v>3551</v>
      </c>
      <c r="AV46" s="289" t="s">
        <v>1153</v>
      </c>
      <c r="AW46" s="273" t="s">
        <v>3551</v>
      </c>
      <c r="AX46" s="289" t="s">
        <v>1153</v>
      </c>
      <c r="AY46" s="273" t="s">
        <v>3551</v>
      </c>
      <c r="AZ46" s="289" t="s">
        <v>1153</v>
      </c>
      <c r="BA46" s="273" t="s">
        <v>3551</v>
      </c>
      <c r="BB46" s="289" t="s">
        <v>1153</v>
      </c>
      <c r="BC46" s="273" t="s">
        <v>3551</v>
      </c>
      <c r="BD46" s="289" t="s">
        <v>1153</v>
      </c>
      <c r="BE46" s="273" t="s">
        <v>3551</v>
      </c>
      <c r="BF46" s="267" t="s">
        <v>781</v>
      </c>
      <c r="BG46" s="286">
        <v>43281</v>
      </c>
      <c r="BH46" s="269" t="s">
        <v>903</v>
      </c>
      <c r="BI46" s="267"/>
      <c r="BJ46" s="282"/>
      <c r="BK46" s="282"/>
      <c r="BL46" s="282"/>
      <c r="BM46" s="282"/>
      <c r="BN46" s="280" t="s">
        <v>956</v>
      </c>
      <c r="BO46" s="267"/>
      <c r="BP46" s="297"/>
    </row>
    <row r="47" spans="1:68" s="298" customFormat="1" ht="90" hidden="1" customHeight="1">
      <c r="A47" s="267">
        <v>45</v>
      </c>
      <c r="B47" s="268" t="s">
        <v>3416</v>
      </c>
      <c r="C47" s="269" t="s">
        <v>3803</v>
      </c>
      <c r="D47" s="253" t="s">
        <v>2838</v>
      </c>
      <c r="E47" s="286">
        <v>43091</v>
      </c>
      <c r="F47" s="285" t="s">
        <v>2581</v>
      </c>
      <c r="G47" s="290" t="s">
        <v>3823</v>
      </c>
      <c r="H47" s="291" t="s">
        <v>6079</v>
      </c>
      <c r="I47" s="271" t="s">
        <v>3185</v>
      </c>
      <c r="J47" s="271" t="s">
        <v>3186</v>
      </c>
      <c r="K47" s="271"/>
      <c r="L47" s="288"/>
      <c r="M47" s="271"/>
      <c r="N47" s="270">
        <v>43096</v>
      </c>
      <c r="O47" s="270">
        <v>43164</v>
      </c>
      <c r="P47" s="275">
        <f t="shared" si="0"/>
        <v>10</v>
      </c>
      <c r="Q47" s="276"/>
      <c r="R47" s="271" t="s">
        <v>3849</v>
      </c>
      <c r="S47" s="271" t="s">
        <v>24</v>
      </c>
      <c r="T47" s="308" t="s">
        <v>3187</v>
      </c>
      <c r="U47" s="278" t="s">
        <v>3511</v>
      </c>
      <c r="V47" s="277" t="s">
        <v>1153</v>
      </c>
      <c r="W47" s="277" t="s">
        <v>3528</v>
      </c>
      <c r="X47" s="277" t="s">
        <v>1153</v>
      </c>
      <c r="Y47" s="277" t="s">
        <v>3528</v>
      </c>
      <c r="Z47" s="44" t="s">
        <v>1153</v>
      </c>
      <c r="AA47" s="273" t="s">
        <v>3570</v>
      </c>
      <c r="AB47" s="44" t="s">
        <v>1153</v>
      </c>
      <c r="AC47" s="273" t="s">
        <v>3570</v>
      </c>
      <c r="AD47" s="282" t="s">
        <v>1153</v>
      </c>
      <c r="AE47" s="273" t="s">
        <v>3570</v>
      </c>
      <c r="AF47" s="282" t="s">
        <v>1153</v>
      </c>
      <c r="AG47" s="273" t="s">
        <v>3570</v>
      </c>
      <c r="AH47" s="280" t="s">
        <v>1153</v>
      </c>
      <c r="AI47" s="273" t="s">
        <v>3570</v>
      </c>
      <c r="AJ47" s="280" t="s">
        <v>1153</v>
      </c>
      <c r="AK47" s="273" t="s">
        <v>3528</v>
      </c>
      <c r="AL47" s="280" t="s">
        <v>1153</v>
      </c>
      <c r="AM47" s="273" t="s">
        <v>3528</v>
      </c>
      <c r="AN47" s="280" t="s">
        <v>1153</v>
      </c>
      <c r="AO47" s="273" t="s">
        <v>3528</v>
      </c>
      <c r="AP47" s="280" t="s">
        <v>1153</v>
      </c>
      <c r="AQ47" s="273" t="s">
        <v>3528</v>
      </c>
      <c r="AR47" s="280" t="s">
        <v>1153</v>
      </c>
      <c r="AS47" s="273" t="s">
        <v>3528</v>
      </c>
      <c r="AT47" s="280" t="s">
        <v>1153</v>
      </c>
      <c r="AU47" s="273" t="s">
        <v>3528</v>
      </c>
      <c r="AV47" s="280" t="s">
        <v>1153</v>
      </c>
      <c r="AW47" s="273" t="s">
        <v>3528</v>
      </c>
      <c r="AX47" s="280" t="s">
        <v>1153</v>
      </c>
      <c r="AY47" s="273" t="s">
        <v>3528</v>
      </c>
      <c r="AZ47" s="280" t="s">
        <v>1153</v>
      </c>
      <c r="BA47" s="273" t="s">
        <v>3528</v>
      </c>
      <c r="BB47" s="280" t="s">
        <v>1153</v>
      </c>
      <c r="BC47" s="273" t="s">
        <v>3528</v>
      </c>
      <c r="BD47" s="280" t="s">
        <v>1153</v>
      </c>
      <c r="BE47" s="273" t="s">
        <v>3528</v>
      </c>
      <c r="BF47" s="267" t="s">
        <v>781</v>
      </c>
      <c r="BG47" s="283">
        <v>43189</v>
      </c>
      <c r="BH47" s="269" t="s">
        <v>903</v>
      </c>
      <c r="BI47" s="267"/>
      <c r="BJ47" s="282"/>
      <c r="BK47" s="282"/>
      <c r="BL47" s="282"/>
      <c r="BM47" s="282"/>
      <c r="BN47" s="280" t="s">
        <v>956</v>
      </c>
      <c r="BO47" s="267"/>
      <c r="BP47" s="297"/>
    </row>
    <row r="48" spans="1:68" s="298" customFormat="1" ht="90" hidden="1" customHeight="1">
      <c r="A48" s="267">
        <v>46</v>
      </c>
      <c r="B48" s="268" t="s">
        <v>3417</v>
      </c>
      <c r="C48" s="269" t="s">
        <v>3837</v>
      </c>
      <c r="D48" s="271" t="s">
        <v>3846</v>
      </c>
      <c r="E48" s="286">
        <v>42993</v>
      </c>
      <c r="F48" s="253" t="s">
        <v>3166</v>
      </c>
      <c r="G48" s="309" t="s">
        <v>3804</v>
      </c>
      <c r="H48" s="292" t="s">
        <v>6080</v>
      </c>
      <c r="I48" s="271" t="s">
        <v>3188</v>
      </c>
      <c r="J48" s="271" t="s">
        <v>3189</v>
      </c>
      <c r="K48" s="271"/>
      <c r="L48" s="288"/>
      <c r="M48" s="271"/>
      <c r="N48" s="270">
        <v>43146</v>
      </c>
      <c r="O48" s="270">
        <v>43220</v>
      </c>
      <c r="P48" s="275">
        <f t="shared" si="0"/>
        <v>11</v>
      </c>
      <c r="Q48" s="276"/>
      <c r="R48" s="271" t="s">
        <v>626</v>
      </c>
      <c r="S48" s="271"/>
      <c r="T48" s="310" t="s">
        <v>3190</v>
      </c>
      <c r="U48" s="44" t="s">
        <v>5775</v>
      </c>
      <c r="V48" s="310" t="s">
        <v>1153</v>
      </c>
      <c r="W48" s="44" t="s">
        <v>3528</v>
      </c>
      <c r="X48" s="277" t="s">
        <v>1153</v>
      </c>
      <c r="Y48" s="277" t="s">
        <v>3528</v>
      </c>
      <c r="Z48" s="44" t="s">
        <v>1153</v>
      </c>
      <c r="AA48" s="273" t="s">
        <v>3570</v>
      </c>
      <c r="AB48" s="44" t="s">
        <v>1153</v>
      </c>
      <c r="AC48" s="273" t="s">
        <v>3570</v>
      </c>
      <c r="AD48" s="282" t="s">
        <v>1153</v>
      </c>
      <c r="AE48" s="273" t="s">
        <v>3570</v>
      </c>
      <c r="AF48" s="282" t="s">
        <v>1153</v>
      </c>
      <c r="AG48" s="273" t="s">
        <v>3570</v>
      </c>
      <c r="AH48" s="280" t="s">
        <v>1153</v>
      </c>
      <c r="AI48" s="273" t="s">
        <v>3570</v>
      </c>
      <c r="AJ48" s="280" t="s">
        <v>1153</v>
      </c>
      <c r="AK48" s="273" t="s">
        <v>3528</v>
      </c>
      <c r="AL48" s="280" t="s">
        <v>1153</v>
      </c>
      <c r="AM48" s="273" t="s">
        <v>3528</v>
      </c>
      <c r="AN48" s="280" t="s">
        <v>1153</v>
      </c>
      <c r="AO48" s="273" t="s">
        <v>3528</v>
      </c>
      <c r="AP48" s="280" t="s">
        <v>1153</v>
      </c>
      <c r="AQ48" s="273" t="s">
        <v>3528</v>
      </c>
      <c r="AR48" s="280" t="s">
        <v>1153</v>
      </c>
      <c r="AS48" s="273" t="s">
        <v>3528</v>
      </c>
      <c r="AT48" s="280" t="s">
        <v>1153</v>
      </c>
      <c r="AU48" s="273" t="s">
        <v>3528</v>
      </c>
      <c r="AV48" s="280" t="s">
        <v>1153</v>
      </c>
      <c r="AW48" s="273" t="s">
        <v>3528</v>
      </c>
      <c r="AX48" s="280" t="s">
        <v>1153</v>
      </c>
      <c r="AY48" s="273" t="s">
        <v>3528</v>
      </c>
      <c r="AZ48" s="280" t="s">
        <v>1153</v>
      </c>
      <c r="BA48" s="273" t="s">
        <v>3528</v>
      </c>
      <c r="BB48" s="280" t="s">
        <v>1153</v>
      </c>
      <c r="BC48" s="273" t="s">
        <v>3528</v>
      </c>
      <c r="BD48" s="280" t="s">
        <v>1153</v>
      </c>
      <c r="BE48" s="273" t="s">
        <v>3528</v>
      </c>
      <c r="BF48" s="267" t="s">
        <v>781</v>
      </c>
      <c r="BG48" s="283">
        <v>43173</v>
      </c>
      <c r="BH48" s="269" t="s">
        <v>954</v>
      </c>
      <c r="BI48" s="283">
        <v>43175</v>
      </c>
      <c r="BJ48" s="280" t="s">
        <v>3867</v>
      </c>
      <c r="BK48" s="280" t="s">
        <v>3866</v>
      </c>
      <c r="BL48" s="280" t="s">
        <v>5613</v>
      </c>
      <c r="BM48" s="280" t="s">
        <v>4391</v>
      </c>
      <c r="BN48" s="280" t="s">
        <v>1888</v>
      </c>
      <c r="BO48" s="267" t="s">
        <v>1153</v>
      </c>
      <c r="BP48" s="297" t="s">
        <v>1153</v>
      </c>
    </row>
    <row r="49" spans="1:68" s="298" customFormat="1" ht="90" hidden="1" customHeight="1">
      <c r="A49" s="267">
        <v>47</v>
      </c>
      <c r="B49" s="268" t="s">
        <v>3418</v>
      </c>
      <c r="C49" s="269" t="s">
        <v>3837</v>
      </c>
      <c r="D49" s="271" t="s">
        <v>3846</v>
      </c>
      <c r="E49" s="286">
        <v>42993</v>
      </c>
      <c r="F49" s="253" t="s">
        <v>3166</v>
      </c>
      <c r="G49" s="309" t="s">
        <v>3805</v>
      </c>
      <c r="H49" s="292" t="s">
        <v>6081</v>
      </c>
      <c r="I49" s="271" t="s">
        <v>3191</v>
      </c>
      <c r="J49" s="271" t="s">
        <v>3192</v>
      </c>
      <c r="K49" s="271"/>
      <c r="L49" s="288"/>
      <c r="M49" s="271"/>
      <c r="N49" s="270">
        <v>43146</v>
      </c>
      <c r="O49" s="270">
        <v>43220</v>
      </c>
      <c r="P49" s="275">
        <f t="shared" si="0"/>
        <v>11</v>
      </c>
      <c r="Q49" s="276"/>
      <c r="R49" s="271" t="s">
        <v>626</v>
      </c>
      <c r="S49" s="271"/>
      <c r="T49" s="310" t="s">
        <v>3193</v>
      </c>
      <c r="U49" s="44" t="s">
        <v>3512</v>
      </c>
      <c r="V49" s="310" t="s">
        <v>1153</v>
      </c>
      <c r="W49" s="44" t="s">
        <v>3528</v>
      </c>
      <c r="X49" s="277" t="s">
        <v>1153</v>
      </c>
      <c r="Y49" s="277" t="s">
        <v>3528</v>
      </c>
      <c r="Z49" s="44" t="s">
        <v>1153</v>
      </c>
      <c r="AA49" s="273" t="s">
        <v>3570</v>
      </c>
      <c r="AB49" s="44" t="s">
        <v>1153</v>
      </c>
      <c r="AC49" s="273" t="s">
        <v>3570</v>
      </c>
      <c r="AD49" s="282" t="s">
        <v>1153</v>
      </c>
      <c r="AE49" s="273" t="s">
        <v>3570</v>
      </c>
      <c r="AF49" s="282" t="s">
        <v>1153</v>
      </c>
      <c r="AG49" s="273" t="s">
        <v>3570</v>
      </c>
      <c r="AH49" s="280" t="s">
        <v>1153</v>
      </c>
      <c r="AI49" s="273" t="s">
        <v>3570</v>
      </c>
      <c r="AJ49" s="280" t="s">
        <v>1153</v>
      </c>
      <c r="AK49" s="273" t="s">
        <v>3528</v>
      </c>
      <c r="AL49" s="280" t="s">
        <v>1153</v>
      </c>
      <c r="AM49" s="273" t="s">
        <v>3528</v>
      </c>
      <c r="AN49" s="280" t="s">
        <v>1153</v>
      </c>
      <c r="AO49" s="273" t="s">
        <v>3528</v>
      </c>
      <c r="AP49" s="280" t="s">
        <v>1153</v>
      </c>
      <c r="AQ49" s="273" t="s">
        <v>3528</v>
      </c>
      <c r="AR49" s="280" t="s">
        <v>1153</v>
      </c>
      <c r="AS49" s="273" t="s">
        <v>3528</v>
      </c>
      <c r="AT49" s="280" t="s">
        <v>1153</v>
      </c>
      <c r="AU49" s="273" t="s">
        <v>3528</v>
      </c>
      <c r="AV49" s="280" t="s">
        <v>1153</v>
      </c>
      <c r="AW49" s="273" t="s">
        <v>3528</v>
      </c>
      <c r="AX49" s="280" t="s">
        <v>1153</v>
      </c>
      <c r="AY49" s="273" t="s">
        <v>3528</v>
      </c>
      <c r="AZ49" s="280" t="s">
        <v>1153</v>
      </c>
      <c r="BA49" s="273" t="s">
        <v>3528</v>
      </c>
      <c r="BB49" s="280" t="s">
        <v>1153</v>
      </c>
      <c r="BC49" s="273" t="s">
        <v>3528</v>
      </c>
      <c r="BD49" s="280" t="s">
        <v>1153</v>
      </c>
      <c r="BE49" s="273" t="s">
        <v>3528</v>
      </c>
      <c r="BF49" s="267" t="s">
        <v>781</v>
      </c>
      <c r="BG49" s="283">
        <v>43173</v>
      </c>
      <c r="BH49" s="269" t="s">
        <v>954</v>
      </c>
      <c r="BI49" s="283">
        <v>43175</v>
      </c>
      <c r="BJ49" s="280" t="s">
        <v>3867</v>
      </c>
      <c r="BK49" s="280" t="s">
        <v>3866</v>
      </c>
      <c r="BL49" s="280" t="s">
        <v>5613</v>
      </c>
      <c r="BM49" s="280" t="s">
        <v>4391</v>
      </c>
      <c r="BN49" s="280" t="s">
        <v>1888</v>
      </c>
      <c r="BO49" s="267" t="s">
        <v>1153</v>
      </c>
      <c r="BP49" s="297" t="s">
        <v>1153</v>
      </c>
    </row>
    <row r="50" spans="1:68" s="298" customFormat="1" ht="90" hidden="1" customHeight="1">
      <c r="A50" s="267">
        <v>48</v>
      </c>
      <c r="B50" s="268" t="s">
        <v>3419</v>
      </c>
      <c r="C50" s="269" t="s">
        <v>3837</v>
      </c>
      <c r="D50" s="271" t="s">
        <v>3846</v>
      </c>
      <c r="E50" s="286">
        <v>42993</v>
      </c>
      <c r="F50" s="253" t="s">
        <v>3166</v>
      </c>
      <c r="G50" s="309" t="s">
        <v>3806</v>
      </c>
      <c r="H50" s="292" t="s">
        <v>6082</v>
      </c>
      <c r="I50" s="271" t="s">
        <v>3194</v>
      </c>
      <c r="J50" s="271" t="s">
        <v>3195</v>
      </c>
      <c r="K50" s="271"/>
      <c r="L50" s="288"/>
      <c r="M50" s="271"/>
      <c r="N50" s="270">
        <v>43140</v>
      </c>
      <c r="O50" s="270">
        <v>43465</v>
      </c>
      <c r="P50" s="275">
        <f t="shared" si="0"/>
        <v>47</v>
      </c>
      <c r="Q50" s="276"/>
      <c r="R50" s="271" t="s">
        <v>626</v>
      </c>
      <c r="S50" s="271"/>
      <c r="T50" s="273" t="s">
        <v>3196</v>
      </c>
      <c r="U50" s="44" t="s">
        <v>6083</v>
      </c>
      <c r="V50" s="310" t="s">
        <v>1153</v>
      </c>
      <c r="W50" s="44" t="s">
        <v>3528</v>
      </c>
      <c r="X50" s="277" t="s">
        <v>1153</v>
      </c>
      <c r="Y50" s="277" t="s">
        <v>3528</v>
      </c>
      <c r="Z50" s="44" t="s">
        <v>1153</v>
      </c>
      <c r="AA50" s="273" t="s">
        <v>3570</v>
      </c>
      <c r="AB50" s="44" t="s">
        <v>1153</v>
      </c>
      <c r="AC50" s="273" t="s">
        <v>3570</v>
      </c>
      <c r="AD50" s="282" t="s">
        <v>1153</v>
      </c>
      <c r="AE50" s="273" t="s">
        <v>3570</v>
      </c>
      <c r="AF50" s="282" t="s">
        <v>1153</v>
      </c>
      <c r="AG50" s="273" t="s">
        <v>3570</v>
      </c>
      <c r="AH50" s="280" t="s">
        <v>1153</v>
      </c>
      <c r="AI50" s="273" t="s">
        <v>3570</v>
      </c>
      <c r="AJ50" s="280" t="s">
        <v>1153</v>
      </c>
      <c r="AK50" s="273" t="s">
        <v>3528</v>
      </c>
      <c r="AL50" s="280" t="s">
        <v>1153</v>
      </c>
      <c r="AM50" s="273" t="s">
        <v>3528</v>
      </c>
      <c r="AN50" s="280" t="s">
        <v>1153</v>
      </c>
      <c r="AO50" s="273" t="s">
        <v>3528</v>
      </c>
      <c r="AP50" s="280" t="s">
        <v>1153</v>
      </c>
      <c r="AQ50" s="273" t="s">
        <v>3528</v>
      </c>
      <c r="AR50" s="280" t="s">
        <v>1153</v>
      </c>
      <c r="AS50" s="273" t="s">
        <v>3528</v>
      </c>
      <c r="AT50" s="280" t="s">
        <v>1153</v>
      </c>
      <c r="AU50" s="273" t="s">
        <v>3528</v>
      </c>
      <c r="AV50" s="280" t="s">
        <v>1153</v>
      </c>
      <c r="AW50" s="273" t="s">
        <v>3528</v>
      </c>
      <c r="AX50" s="280" t="s">
        <v>1153</v>
      </c>
      <c r="AY50" s="273" t="s">
        <v>3528</v>
      </c>
      <c r="AZ50" s="280" t="s">
        <v>1153</v>
      </c>
      <c r="BA50" s="273" t="s">
        <v>3528</v>
      </c>
      <c r="BB50" s="280" t="s">
        <v>1153</v>
      </c>
      <c r="BC50" s="273" t="s">
        <v>3528</v>
      </c>
      <c r="BD50" s="280" t="s">
        <v>1153</v>
      </c>
      <c r="BE50" s="273" t="s">
        <v>3528</v>
      </c>
      <c r="BF50" s="267" t="s">
        <v>781</v>
      </c>
      <c r="BG50" s="283">
        <v>43173</v>
      </c>
      <c r="BH50" s="269" t="s">
        <v>954</v>
      </c>
      <c r="BI50" s="283">
        <v>43175</v>
      </c>
      <c r="BJ50" s="280" t="s">
        <v>3867</v>
      </c>
      <c r="BK50" s="280" t="s">
        <v>3866</v>
      </c>
      <c r="BL50" s="280" t="s">
        <v>5613</v>
      </c>
      <c r="BM50" s="280" t="s">
        <v>4391</v>
      </c>
      <c r="BN50" s="280" t="s">
        <v>1888</v>
      </c>
      <c r="BO50" s="267" t="s">
        <v>1153</v>
      </c>
      <c r="BP50" s="297" t="s">
        <v>1153</v>
      </c>
    </row>
    <row r="51" spans="1:68" s="298" customFormat="1" ht="90" hidden="1" customHeight="1">
      <c r="A51" s="267">
        <v>49</v>
      </c>
      <c r="B51" s="268" t="s">
        <v>3420</v>
      </c>
      <c r="C51" s="269" t="s">
        <v>3837</v>
      </c>
      <c r="D51" s="271" t="s">
        <v>3846</v>
      </c>
      <c r="E51" s="286">
        <v>42993</v>
      </c>
      <c r="F51" s="253" t="s">
        <v>3166</v>
      </c>
      <c r="G51" s="309" t="s">
        <v>3807</v>
      </c>
      <c r="H51" s="273" t="s">
        <v>6084</v>
      </c>
      <c r="I51" s="271" t="s">
        <v>3197</v>
      </c>
      <c r="J51" s="271" t="s">
        <v>3198</v>
      </c>
      <c r="K51" s="271"/>
      <c r="L51" s="293"/>
      <c r="M51" s="271"/>
      <c r="N51" s="286">
        <v>43133</v>
      </c>
      <c r="O51" s="286">
        <v>43250</v>
      </c>
      <c r="P51" s="275">
        <f t="shared" si="0"/>
        <v>17</v>
      </c>
      <c r="Q51" s="276"/>
      <c r="R51" s="271" t="s">
        <v>626</v>
      </c>
      <c r="S51" s="271"/>
      <c r="T51" s="289" t="s">
        <v>3199</v>
      </c>
      <c r="U51" s="44" t="s">
        <v>6085</v>
      </c>
      <c r="V51" s="289"/>
      <c r="W51" s="44" t="s">
        <v>3869</v>
      </c>
      <c r="X51" s="289"/>
      <c r="Y51" s="44" t="s">
        <v>3556</v>
      </c>
      <c r="Z51" s="311" t="s">
        <v>3200</v>
      </c>
      <c r="AA51" s="301" t="s">
        <v>6086</v>
      </c>
      <c r="AB51" s="44" t="s">
        <v>3201</v>
      </c>
      <c r="AC51" s="304" t="s">
        <v>6087</v>
      </c>
      <c r="AD51" s="141" t="s">
        <v>3202</v>
      </c>
      <c r="AE51" s="304" t="s">
        <v>6088</v>
      </c>
      <c r="AF51" s="44" t="s">
        <v>1153</v>
      </c>
      <c r="AG51" s="253" t="s">
        <v>3581</v>
      </c>
      <c r="AH51" s="44" t="s">
        <v>1153</v>
      </c>
      <c r="AI51" s="253" t="s">
        <v>3581</v>
      </c>
      <c r="AJ51" s="44" t="s">
        <v>1153</v>
      </c>
      <c r="AK51" s="253" t="s">
        <v>3581</v>
      </c>
      <c r="AL51" s="44" t="s">
        <v>1153</v>
      </c>
      <c r="AM51" s="253" t="s">
        <v>3581</v>
      </c>
      <c r="AN51" s="44" t="s">
        <v>1153</v>
      </c>
      <c r="AO51" s="253" t="s">
        <v>3581</v>
      </c>
      <c r="AP51" s="44" t="s">
        <v>1153</v>
      </c>
      <c r="AQ51" s="253" t="s">
        <v>3581</v>
      </c>
      <c r="AR51" s="44" t="s">
        <v>1153</v>
      </c>
      <c r="AS51" s="253" t="s">
        <v>3581</v>
      </c>
      <c r="AT51" s="44" t="s">
        <v>1153</v>
      </c>
      <c r="AU51" s="253" t="s">
        <v>3581</v>
      </c>
      <c r="AV51" s="44" t="s">
        <v>1153</v>
      </c>
      <c r="AW51" s="253" t="s">
        <v>3581</v>
      </c>
      <c r="AX51" s="44" t="s">
        <v>1153</v>
      </c>
      <c r="AY51" s="253" t="s">
        <v>3581</v>
      </c>
      <c r="AZ51" s="44" t="s">
        <v>1153</v>
      </c>
      <c r="BA51" s="253" t="s">
        <v>3581</v>
      </c>
      <c r="BB51" s="44" t="s">
        <v>1153</v>
      </c>
      <c r="BC51" s="253" t="s">
        <v>3581</v>
      </c>
      <c r="BD51" s="44" t="s">
        <v>1153</v>
      </c>
      <c r="BE51" s="253" t="s">
        <v>3581</v>
      </c>
      <c r="BF51" s="267" t="s">
        <v>781</v>
      </c>
      <c r="BG51" s="283">
        <v>43671</v>
      </c>
      <c r="BH51" s="269" t="s">
        <v>954</v>
      </c>
      <c r="BI51" s="283">
        <v>43175</v>
      </c>
      <c r="BJ51" s="280" t="s">
        <v>3867</v>
      </c>
      <c r="BK51" s="280" t="s">
        <v>3866</v>
      </c>
      <c r="BL51" s="280" t="s">
        <v>5613</v>
      </c>
      <c r="BM51" s="280" t="s">
        <v>4391</v>
      </c>
      <c r="BN51" s="280" t="s">
        <v>1888</v>
      </c>
      <c r="BO51" s="267" t="s">
        <v>1153</v>
      </c>
      <c r="BP51" s="297" t="s">
        <v>1153</v>
      </c>
    </row>
    <row r="52" spans="1:68" s="298" customFormat="1" ht="90" hidden="1" customHeight="1">
      <c r="A52" s="267">
        <v>50</v>
      </c>
      <c r="B52" s="268" t="s">
        <v>3421</v>
      </c>
      <c r="C52" s="269" t="s">
        <v>3837</v>
      </c>
      <c r="D52" s="271" t="s">
        <v>3846</v>
      </c>
      <c r="E52" s="286">
        <v>42993</v>
      </c>
      <c r="F52" s="253" t="s">
        <v>3166</v>
      </c>
      <c r="G52" s="309" t="s">
        <v>3808</v>
      </c>
      <c r="H52" s="273" t="s">
        <v>6089</v>
      </c>
      <c r="I52" s="271" t="s">
        <v>3203</v>
      </c>
      <c r="J52" s="271" t="s">
        <v>3204</v>
      </c>
      <c r="K52" s="271"/>
      <c r="L52" s="293"/>
      <c r="M52" s="271"/>
      <c r="N52" s="286">
        <v>43250</v>
      </c>
      <c r="O52" s="286">
        <v>43266</v>
      </c>
      <c r="P52" s="275">
        <f t="shared" si="0"/>
        <v>3</v>
      </c>
      <c r="Q52" s="276"/>
      <c r="R52" s="271" t="s">
        <v>626</v>
      </c>
      <c r="S52" s="271"/>
      <c r="T52" s="310" t="s">
        <v>3205</v>
      </c>
      <c r="U52" s="44" t="s">
        <v>5776</v>
      </c>
      <c r="V52" s="310"/>
      <c r="W52" s="44" t="s">
        <v>3868</v>
      </c>
      <c r="X52" s="310"/>
      <c r="Y52" s="44" t="s">
        <v>3557</v>
      </c>
      <c r="Z52" s="44" t="s">
        <v>3206</v>
      </c>
      <c r="AA52" s="301" t="s">
        <v>6090</v>
      </c>
      <c r="AB52" s="44" t="s">
        <v>5777</v>
      </c>
      <c r="AC52" s="312" t="s">
        <v>6091</v>
      </c>
      <c r="AD52" s="141" t="s">
        <v>3207</v>
      </c>
      <c r="AE52" s="304" t="s">
        <v>6092</v>
      </c>
      <c r="AF52" s="44" t="s">
        <v>1153</v>
      </c>
      <c r="AG52" s="253" t="s">
        <v>3581</v>
      </c>
      <c r="AH52" s="44" t="s">
        <v>1153</v>
      </c>
      <c r="AI52" s="253" t="s">
        <v>3581</v>
      </c>
      <c r="AJ52" s="44" t="s">
        <v>1153</v>
      </c>
      <c r="AK52" s="253" t="s">
        <v>3581</v>
      </c>
      <c r="AL52" s="44" t="s">
        <v>1153</v>
      </c>
      <c r="AM52" s="253" t="s">
        <v>3581</v>
      </c>
      <c r="AN52" s="44" t="s">
        <v>1153</v>
      </c>
      <c r="AO52" s="253" t="s">
        <v>3581</v>
      </c>
      <c r="AP52" s="44" t="s">
        <v>1153</v>
      </c>
      <c r="AQ52" s="253" t="s">
        <v>3581</v>
      </c>
      <c r="AR52" s="44" t="s">
        <v>1153</v>
      </c>
      <c r="AS52" s="253" t="s">
        <v>3581</v>
      </c>
      <c r="AT52" s="44" t="s">
        <v>1153</v>
      </c>
      <c r="AU52" s="253" t="s">
        <v>3581</v>
      </c>
      <c r="AV52" s="44" t="s">
        <v>1153</v>
      </c>
      <c r="AW52" s="253" t="s">
        <v>3581</v>
      </c>
      <c r="AX52" s="44" t="s">
        <v>1153</v>
      </c>
      <c r="AY52" s="253" t="s">
        <v>3581</v>
      </c>
      <c r="AZ52" s="44" t="s">
        <v>1153</v>
      </c>
      <c r="BA52" s="253" t="s">
        <v>3581</v>
      </c>
      <c r="BB52" s="44" t="s">
        <v>1153</v>
      </c>
      <c r="BC52" s="253" t="s">
        <v>3581</v>
      </c>
      <c r="BD52" s="44" t="s">
        <v>1153</v>
      </c>
      <c r="BE52" s="253" t="s">
        <v>3581</v>
      </c>
      <c r="BF52" s="267" t="s">
        <v>781</v>
      </c>
      <c r="BG52" s="283">
        <v>43671</v>
      </c>
      <c r="BH52" s="269" t="s">
        <v>4393</v>
      </c>
      <c r="BI52" s="283">
        <v>43175</v>
      </c>
      <c r="BJ52" s="280" t="s">
        <v>3867</v>
      </c>
      <c r="BK52" s="280" t="s">
        <v>3866</v>
      </c>
      <c r="BL52" s="280" t="s">
        <v>5613</v>
      </c>
      <c r="BM52" s="280" t="s">
        <v>4391</v>
      </c>
      <c r="BN52" s="280" t="s">
        <v>1889</v>
      </c>
      <c r="BO52" s="267" t="s">
        <v>2586</v>
      </c>
      <c r="BP52" s="297"/>
    </row>
    <row r="53" spans="1:68" s="298" customFormat="1" ht="90" hidden="1" customHeight="1">
      <c r="A53" s="267">
        <v>51</v>
      </c>
      <c r="B53" s="268" t="s">
        <v>3422</v>
      </c>
      <c r="C53" s="269" t="s">
        <v>3837</v>
      </c>
      <c r="D53" s="271" t="s">
        <v>3846</v>
      </c>
      <c r="E53" s="286">
        <v>42993</v>
      </c>
      <c r="F53" s="253" t="s">
        <v>3166</v>
      </c>
      <c r="G53" s="309" t="s">
        <v>3809</v>
      </c>
      <c r="H53" s="273" t="s">
        <v>6093</v>
      </c>
      <c r="I53" s="271" t="s">
        <v>3208</v>
      </c>
      <c r="J53" s="271" t="s">
        <v>3209</v>
      </c>
      <c r="K53" s="271"/>
      <c r="L53" s="293"/>
      <c r="M53" s="271"/>
      <c r="N53" s="286">
        <v>43133</v>
      </c>
      <c r="O53" s="286">
        <v>43220</v>
      </c>
      <c r="P53" s="275">
        <f t="shared" si="0"/>
        <v>13</v>
      </c>
      <c r="Q53" s="276"/>
      <c r="R53" s="271" t="s">
        <v>626</v>
      </c>
      <c r="S53" s="271"/>
      <c r="T53" s="273" t="s">
        <v>3210</v>
      </c>
      <c r="U53" s="44" t="s">
        <v>5778</v>
      </c>
      <c r="V53" s="273"/>
      <c r="W53" s="44" t="s">
        <v>3868</v>
      </c>
      <c r="X53" s="273"/>
      <c r="Y53" s="44" t="s">
        <v>3558</v>
      </c>
      <c r="Z53" s="44" t="s">
        <v>3211</v>
      </c>
      <c r="AA53" s="301" t="s">
        <v>6094</v>
      </c>
      <c r="AB53" s="44" t="s">
        <v>5777</v>
      </c>
      <c r="AC53" s="312" t="s">
        <v>6095</v>
      </c>
      <c r="AD53" s="253" t="s">
        <v>5779</v>
      </c>
      <c r="AE53" s="313" t="s">
        <v>6096</v>
      </c>
      <c r="AF53" s="44" t="s">
        <v>3161</v>
      </c>
      <c r="AG53" s="314" t="s">
        <v>3584</v>
      </c>
      <c r="AH53" s="297"/>
      <c r="AI53" s="273" t="s">
        <v>6060</v>
      </c>
      <c r="AJ53" s="273"/>
      <c r="AK53" s="141" t="s">
        <v>3591</v>
      </c>
      <c r="AL53" s="44" t="s">
        <v>5780</v>
      </c>
      <c r="AM53" s="141" t="s">
        <v>6097</v>
      </c>
      <c r="AN53" s="141" t="s">
        <v>1153</v>
      </c>
      <c r="AO53" s="141" t="s">
        <v>3597</v>
      </c>
      <c r="AP53" s="141" t="s">
        <v>1153</v>
      </c>
      <c r="AQ53" s="141" t="s">
        <v>3597</v>
      </c>
      <c r="AR53" s="141" t="s">
        <v>1153</v>
      </c>
      <c r="AS53" s="141" t="s">
        <v>3597</v>
      </c>
      <c r="AT53" s="141" t="s">
        <v>1153</v>
      </c>
      <c r="AU53" s="141" t="s">
        <v>3597</v>
      </c>
      <c r="AV53" s="141" t="s">
        <v>1153</v>
      </c>
      <c r="AW53" s="141" t="s">
        <v>3597</v>
      </c>
      <c r="AX53" s="141" t="s">
        <v>1153</v>
      </c>
      <c r="AY53" s="141" t="s">
        <v>3597</v>
      </c>
      <c r="AZ53" s="141" t="s">
        <v>1153</v>
      </c>
      <c r="BA53" s="141" t="s">
        <v>3597</v>
      </c>
      <c r="BB53" s="141" t="s">
        <v>1153</v>
      </c>
      <c r="BC53" s="141" t="s">
        <v>3597</v>
      </c>
      <c r="BD53" s="141" t="s">
        <v>1153</v>
      </c>
      <c r="BE53" s="141" t="s">
        <v>3597</v>
      </c>
      <c r="BF53" s="267" t="s">
        <v>781</v>
      </c>
      <c r="BG53" s="283">
        <v>44035</v>
      </c>
      <c r="BH53" s="269" t="s">
        <v>4393</v>
      </c>
      <c r="BI53" s="283">
        <v>43175</v>
      </c>
      <c r="BJ53" s="280" t="s">
        <v>3867</v>
      </c>
      <c r="BK53" s="280" t="s">
        <v>3866</v>
      </c>
      <c r="BL53" s="280" t="s">
        <v>5613</v>
      </c>
      <c r="BM53" s="280" t="s">
        <v>4391</v>
      </c>
      <c r="BN53" s="280" t="s">
        <v>1889</v>
      </c>
      <c r="BO53" s="267" t="s">
        <v>2586</v>
      </c>
      <c r="BP53" s="297"/>
    </row>
    <row r="54" spans="1:68" s="298" customFormat="1" ht="90" hidden="1" customHeight="1">
      <c r="A54" s="267">
        <v>52</v>
      </c>
      <c r="B54" s="268" t="s">
        <v>3423</v>
      </c>
      <c r="C54" s="269" t="s">
        <v>3837</v>
      </c>
      <c r="D54" s="271" t="s">
        <v>3846</v>
      </c>
      <c r="E54" s="286">
        <v>42993</v>
      </c>
      <c r="F54" s="253" t="s">
        <v>3166</v>
      </c>
      <c r="G54" s="309" t="s">
        <v>3810</v>
      </c>
      <c r="H54" s="273" t="s">
        <v>6098</v>
      </c>
      <c r="I54" s="271" t="s">
        <v>3212</v>
      </c>
      <c r="J54" s="271" t="s">
        <v>3213</v>
      </c>
      <c r="K54" s="271"/>
      <c r="L54" s="288"/>
      <c r="M54" s="271"/>
      <c r="N54" s="270">
        <v>43096</v>
      </c>
      <c r="O54" s="270">
        <v>43164</v>
      </c>
      <c r="P54" s="275">
        <f t="shared" si="0"/>
        <v>10</v>
      </c>
      <c r="Q54" s="276"/>
      <c r="R54" s="271" t="s">
        <v>626</v>
      </c>
      <c r="S54" s="271"/>
      <c r="T54" s="273" t="s">
        <v>3214</v>
      </c>
      <c r="U54" s="44" t="s">
        <v>3513</v>
      </c>
      <c r="V54" s="273"/>
      <c r="W54" s="44" t="s">
        <v>3868</v>
      </c>
      <c r="X54" s="273"/>
      <c r="Y54" s="315" t="s">
        <v>3559</v>
      </c>
      <c r="Z54" s="282" t="s">
        <v>1153</v>
      </c>
      <c r="AA54" s="273" t="s">
        <v>3571</v>
      </c>
      <c r="AB54" s="282" t="s">
        <v>1153</v>
      </c>
      <c r="AC54" s="273" t="s">
        <v>3571</v>
      </c>
      <c r="AD54" s="282" t="s">
        <v>1153</v>
      </c>
      <c r="AE54" s="273" t="s">
        <v>3571</v>
      </c>
      <c r="AF54" s="44" t="s">
        <v>1153</v>
      </c>
      <c r="AG54" s="273" t="s">
        <v>3571</v>
      </c>
      <c r="AH54" s="280" t="s">
        <v>1153</v>
      </c>
      <c r="AI54" s="273" t="s">
        <v>3571</v>
      </c>
      <c r="AJ54" s="280" t="s">
        <v>1153</v>
      </c>
      <c r="AK54" s="273" t="s">
        <v>3571</v>
      </c>
      <c r="AL54" s="280" t="s">
        <v>1153</v>
      </c>
      <c r="AM54" s="273" t="s">
        <v>3571</v>
      </c>
      <c r="AN54" s="280" t="s">
        <v>1153</v>
      </c>
      <c r="AO54" s="273" t="s">
        <v>3571</v>
      </c>
      <c r="AP54" s="280" t="s">
        <v>1153</v>
      </c>
      <c r="AQ54" s="273" t="s">
        <v>3571</v>
      </c>
      <c r="AR54" s="280" t="s">
        <v>1153</v>
      </c>
      <c r="AS54" s="273" t="s">
        <v>3571</v>
      </c>
      <c r="AT54" s="280" t="s">
        <v>1153</v>
      </c>
      <c r="AU54" s="273" t="s">
        <v>3571</v>
      </c>
      <c r="AV54" s="280" t="s">
        <v>1153</v>
      </c>
      <c r="AW54" s="273" t="s">
        <v>3571</v>
      </c>
      <c r="AX54" s="280" t="s">
        <v>1153</v>
      </c>
      <c r="AY54" s="273" t="s">
        <v>3571</v>
      </c>
      <c r="AZ54" s="280" t="s">
        <v>1153</v>
      </c>
      <c r="BA54" s="273" t="s">
        <v>3571</v>
      </c>
      <c r="BB54" s="280" t="s">
        <v>1153</v>
      </c>
      <c r="BC54" s="273" t="s">
        <v>3571</v>
      </c>
      <c r="BD54" s="280" t="s">
        <v>1153</v>
      </c>
      <c r="BE54" s="273" t="s">
        <v>3571</v>
      </c>
      <c r="BF54" s="267" t="s">
        <v>781</v>
      </c>
      <c r="BG54" s="283">
        <v>43391</v>
      </c>
      <c r="BH54" s="269" t="s">
        <v>4393</v>
      </c>
      <c r="BI54" s="283">
        <v>43175</v>
      </c>
      <c r="BJ54" s="280" t="s">
        <v>3867</v>
      </c>
      <c r="BK54" s="280" t="s">
        <v>3866</v>
      </c>
      <c r="BL54" s="280" t="s">
        <v>5613</v>
      </c>
      <c r="BM54" s="280" t="s">
        <v>4391</v>
      </c>
      <c r="BN54" s="280" t="s">
        <v>1889</v>
      </c>
      <c r="BO54" s="267" t="s">
        <v>2586</v>
      </c>
      <c r="BP54" s="297"/>
    </row>
    <row r="55" spans="1:68" s="298" customFormat="1" ht="90" hidden="1" customHeight="1">
      <c r="A55" s="267">
        <v>53</v>
      </c>
      <c r="B55" s="268" t="s">
        <v>3424</v>
      </c>
      <c r="C55" s="269" t="s">
        <v>3837</v>
      </c>
      <c r="D55" s="271" t="s">
        <v>3846</v>
      </c>
      <c r="E55" s="286">
        <v>42993</v>
      </c>
      <c r="F55" s="253" t="s">
        <v>3166</v>
      </c>
      <c r="G55" s="309" t="s">
        <v>3811</v>
      </c>
      <c r="H55" s="273" t="s">
        <v>6099</v>
      </c>
      <c r="I55" s="271" t="s">
        <v>3215</v>
      </c>
      <c r="J55" s="271" t="s">
        <v>3216</v>
      </c>
      <c r="K55" s="271"/>
      <c r="L55" s="288"/>
      <c r="M55" s="271"/>
      <c r="N55" s="270">
        <v>42994</v>
      </c>
      <c r="O55" s="270">
        <v>43100</v>
      </c>
      <c r="P55" s="275">
        <f t="shared" si="0"/>
        <v>16</v>
      </c>
      <c r="Q55" s="276"/>
      <c r="R55" s="271" t="s">
        <v>626</v>
      </c>
      <c r="S55" s="271"/>
      <c r="T55" s="273" t="s">
        <v>3481</v>
      </c>
      <c r="U55" s="44" t="s">
        <v>5781</v>
      </c>
      <c r="V55" s="273"/>
      <c r="W55" s="44" t="s">
        <v>3868</v>
      </c>
      <c r="X55" s="273"/>
      <c r="Y55" s="44" t="s">
        <v>5782</v>
      </c>
      <c r="Z55" s="282" t="s">
        <v>1153</v>
      </c>
      <c r="AA55" s="273" t="s">
        <v>3571</v>
      </c>
      <c r="AB55" s="282" t="s">
        <v>1153</v>
      </c>
      <c r="AC55" s="273" t="s">
        <v>3571</v>
      </c>
      <c r="AD55" s="282" t="s">
        <v>1153</v>
      </c>
      <c r="AE55" s="273" t="s">
        <v>3571</v>
      </c>
      <c r="AF55" s="44" t="s">
        <v>1153</v>
      </c>
      <c r="AG55" s="273" t="s">
        <v>3571</v>
      </c>
      <c r="AH55" s="280" t="s">
        <v>1153</v>
      </c>
      <c r="AI55" s="273" t="s">
        <v>3571</v>
      </c>
      <c r="AJ55" s="280" t="s">
        <v>1153</v>
      </c>
      <c r="AK55" s="273" t="s">
        <v>3571</v>
      </c>
      <c r="AL55" s="280" t="s">
        <v>1153</v>
      </c>
      <c r="AM55" s="273" t="s">
        <v>3571</v>
      </c>
      <c r="AN55" s="280" t="s">
        <v>1153</v>
      </c>
      <c r="AO55" s="273" t="s">
        <v>3571</v>
      </c>
      <c r="AP55" s="280" t="s">
        <v>1153</v>
      </c>
      <c r="AQ55" s="273" t="s">
        <v>3571</v>
      </c>
      <c r="AR55" s="280" t="s">
        <v>1153</v>
      </c>
      <c r="AS55" s="273" t="s">
        <v>3571</v>
      </c>
      <c r="AT55" s="280" t="s">
        <v>1153</v>
      </c>
      <c r="AU55" s="273" t="s">
        <v>3571</v>
      </c>
      <c r="AV55" s="280" t="s">
        <v>1153</v>
      </c>
      <c r="AW55" s="273" t="s">
        <v>3571</v>
      </c>
      <c r="AX55" s="280" t="s">
        <v>1153</v>
      </c>
      <c r="AY55" s="273" t="s">
        <v>3571</v>
      </c>
      <c r="AZ55" s="280" t="s">
        <v>1153</v>
      </c>
      <c r="BA55" s="273" t="s">
        <v>3571</v>
      </c>
      <c r="BB55" s="280" t="s">
        <v>1153</v>
      </c>
      <c r="BC55" s="273" t="s">
        <v>3571</v>
      </c>
      <c r="BD55" s="280" t="s">
        <v>1153</v>
      </c>
      <c r="BE55" s="273" t="s">
        <v>3571</v>
      </c>
      <c r="BF55" s="267" t="s">
        <v>781</v>
      </c>
      <c r="BG55" s="283">
        <v>43391</v>
      </c>
      <c r="BH55" s="269" t="s">
        <v>4393</v>
      </c>
      <c r="BI55" s="283">
        <v>43175</v>
      </c>
      <c r="BJ55" s="280" t="s">
        <v>3867</v>
      </c>
      <c r="BK55" s="280" t="s">
        <v>3866</v>
      </c>
      <c r="BL55" s="280" t="s">
        <v>5613</v>
      </c>
      <c r="BM55" s="280" t="s">
        <v>4391</v>
      </c>
      <c r="BN55" s="280" t="s">
        <v>1889</v>
      </c>
      <c r="BO55" s="267" t="s">
        <v>2586</v>
      </c>
      <c r="BP55" s="297"/>
    </row>
    <row r="56" spans="1:68" s="298" customFormat="1" ht="90" hidden="1" customHeight="1">
      <c r="A56" s="267">
        <v>54</v>
      </c>
      <c r="B56" s="268" t="s">
        <v>3425</v>
      </c>
      <c r="C56" s="269" t="s">
        <v>3837</v>
      </c>
      <c r="D56" s="271" t="s">
        <v>3846</v>
      </c>
      <c r="E56" s="286">
        <v>42993</v>
      </c>
      <c r="F56" s="253" t="s">
        <v>3166</v>
      </c>
      <c r="G56" s="309" t="s">
        <v>3812</v>
      </c>
      <c r="H56" s="273" t="s">
        <v>6100</v>
      </c>
      <c r="I56" s="271" t="s">
        <v>5783</v>
      </c>
      <c r="J56" s="271" t="s">
        <v>3217</v>
      </c>
      <c r="K56" s="271"/>
      <c r="L56" s="288"/>
      <c r="M56" s="271"/>
      <c r="N56" s="270">
        <v>42994</v>
      </c>
      <c r="O56" s="270">
        <v>43100</v>
      </c>
      <c r="P56" s="275">
        <f t="shared" si="0"/>
        <v>16</v>
      </c>
      <c r="Q56" s="276"/>
      <c r="R56" s="271" t="s">
        <v>626</v>
      </c>
      <c r="S56" s="271"/>
      <c r="T56" s="289" t="s">
        <v>3482</v>
      </c>
      <c r="U56" s="44" t="s">
        <v>6101</v>
      </c>
      <c r="V56" s="310" t="s">
        <v>1153</v>
      </c>
      <c r="W56" s="44" t="s">
        <v>3528</v>
      </c>
      <c r="X56" s="277" t="s">
        <v>1153</v>
      </c>
      <c r="Y56" s="277" t="s">
        <v>3528</v>
      </c>
      <c r="Z56" s="44" t="s">
        <v>1153</v>
      </c>
      <c r="AA56" s="273" t="s">
        <v>3570</v>
      </c>
      <c r="AB56" s="44" t="s">
        <v>1153</v>
      </c>
      <c r="AC56" s="273" t="s">
        <v>3570</v>
      </c>
      <c r="AD56" s="282" t="s">
        <v>1153</v>
      </c>
      <c r="AE56" s="273" t="s">
        <v>3570</v>
      </c>
      <c r="AF56" s="282" t="s">
        <v>1153</v>
      </c>
      <c r="AG56" s="273" t="s">
        <v>3570</v>
      </c>
      <c r="AH56" s="280" t="s">
        <v>1153</v>
      </c>
      <c r="AI56" s="273" t="s">
        <v>3570</v>
      </c>
      <c r="AJ56" s="280" t="s">
        <v>1153</v>
      </c>
      <c r="AK56" s="273" t="s">
        <v>3528</v>
      </c>
      <c r="AL56" s="280" t="s">
        <v>1153</v>
      </c>
      <c r="AM56" s="273" t="s">
        <v>3528</v>
      </c>
      <c r="AN56" s="280" t="s">
        <v>1153</v>
      </c>
      <c r="AO56" s="273" t="s">
        <v>3528</v>
      </c>
      <c r="AP56" s="280" t="s">
        <v>1153</v>
      </c>
      <c r="AQ56" s="273" t="s">
        <v>3528</v>
      </c>
      <c r="AR56" s="280" t="s">
        <v>1153</v>
      </c>
      <c r="AS56" s="273" t="s">
        <v>3528</v>
      </c>
      <c r="AT56" s="280" t="s">
        <v>1153</v>
      </c>
      <c r="AU56" s="273" t="s">
        <v>3528</v>
      </c>
      <c r="AV56" s="280" t="s">
        <v>1153</v>
      </c>
      <c r="AW56" s="273" t="s">
        <v>3528</v>
      </c>
      <c r="AX56" s="280" t="s">
        <v>1153</v>
      </c>
      <c r="AY56" s="273" t="s">
        <v>3528</v>
      </c>
      <c r="AZ56" s="280" t="s">
        <v>1153</v>
      </c>
      <c r="BA56" s="273" t="s">
        <v>3528</v>
      </c>
      <c r="BB56" s="280" t="s">
        <v>1153</v>
      </c>
      <c r="BC56" s="273" t="s">
        <v>3528</v>
      </c>
      <c r="BD56" s="280" t="s">
        <v>1153</v>
      </c>
      <c r="BE56" s="273" t="s">
        <v>3528</v>
      </c>
      <c r="BF56" s="267" t="s">
        <v>781</v>
      </c>
      <c r="BG56" s="283">
        <v>43173</v>
      </c>
      <c r="BH56" s="269" t="s">
        <v>954</v>
      </c>
      <c r="BI56" s="283">
        <v>43175</v>
      </c>
      <c r="BJ56" s="280" t="s">
        <v>3867</v>
      </c>
      <c r="BK56" s="280" t="s">
        <v>3866</v>
      </c>
      <c r="BL56" s="280" t="s">
        <v>5613</v>
      </c>
      <c r="BM56" s="280" t="s">
        <v>4391</v>
      </c>
      <c r="BN56" s="280" t="s">
        <v>1888</v>
      </c>
      <c r="BO56" s="267" t="s">
        <v>1153</v>
      </c>
      <c r="BP56" s="297" t="s">
        <v>1153</v>
      </c>
    </row>
    <row r="57" spans="1:68" s="298" customFormat="1" ht="90" hidden="1" customHeight="1">
      <c r="A57" s="267">
        <v>55</v>
      </c>
      <c r="B57" s="268" t="s">
        <v>3426</v>
      </c>
      <c r="C57" s="269" t="s">
        <v>3803</v>
      </c>
      <c r="D57" s="253" t="s">
        <v>3218</v>
      </c>
      <c r="E57" s="286">
        <v>42961</v>
      </c>
      <c r="F57" s="253" t="s">
        <v>3219</v>
      </c>
      <c r="G57" s="309" t="s">
        <v>3804</v>
      </c>
      <c r="H57" s="316" t="s">
        <v>6102</v>
      </c>
      <c r="I57" s="317" t="s">
        <v>3220</v>
      </c>
      <c r="J57" s="316" t="s">
        <v>3221</v>
      </c>
      <c r="K57" s="316"/>
      <c r="L57" s="274"/>
      <c r="M57" s="316"/>
      <c r="N57" s="318">
        <v>42975</v>
      </c>
      <c r="O57" s="270">
        <v>43039</v>
      </c>
      <c r="P57" s="275">
        <f t="shared" si="0"/>
        <v>10</v>
      </c>
      <c r="Q57" s="276"/>
      <c r="R57" s="285" t="s">
        <v>116</v>
      </c>
      <c r="S57" s="316" t="s">
        <v>3850</v>
      </c>
      <c r="T57" s="319" t="s">
        <v>3222</v>
      </c>
      <c r="U57" s="278" t="s">
        <v>3514</v>
      </c>
      <c r="V57" s="277" t="s">
        <v>1153</v>
      </c>
      <c r="W57" s="277" t="s">
        <v>3528</v>
      </c>
      <c r="X57" s="277" t="s">
        <v>1153</v>
      </c>
      <c r="Y57" s="277" t="s">
        <v>3528</v>
      </c>
      <c r="Z57" s="44" t="s">
        <v>1153</v>
      </c>
      <c r="AA57" s="273" t="s">
        <v>3570</v>
      </c>
      <c r="AB57" s="44" t="s">
        <v>1153</v>
      </c>
      <c r="AC57" s="273" t="s">
        <v>3570</v>
      </c>
      <c r="AD57" s="282" t="s">
        <v>1153</v>
      </c>
      <c r="AE57" s="273" t="s">
        <v>3570</v>
      </c>
      <c r="AF57" s="282" t="s">
        <v>1153</v>
      </c>
      <c r="AG57" s="273" t="s">
        <v>3570</v>
      </c>
      <c r="AH57" s="280" t="s">
        <v>1153</v>
      </c>
      <c r="AI57" s="273" t="s">
        <v>3570</v>
      </c>
      <c r="AJ57" s="280" t="s">
        <v>1153</v>
      </c>
      <c r="AK57" s="273" t="s">
        <v>3528</v>
      </c>
      <c r="AL57" s="280" t="s">
        <v>1153</v>
      </c>
      <c r="AM57" s="273" t="s">
        <v>3528</v>
      </c>
      <c r="AN57" s="280" t="s">
        <v>1153</v>
      </c>
      <c r="AO57" s="273" t="s">
        <v>3528</v>
      </c>
      <c r="AP57" s="280" t="s">
        <v>1153</v>
      </c>
      <c r="AQ57" s="273" t="s">
        <v>3528</v>
      </c>
      <c r="AR57" s="280" t="s">
        <v>1153</v>
      </c>
      <c r="AS57" s="273" t="s">
        <v>3528</v>
      </c>
      <c r="AT57" s="280" t="s">
        <v>1153</v>
      </c>
      <c r="AU57" s="273" t="s">
        <v>3528</v>
      </c>
      <c r="AV57" s="280" t="s">
        <v>1153</v>
      </c>
      <c r="AW57" s="273" t="s">
        <v>3528</v>
      </c>
      <c r="AX57" s="280" t="s">
        <v>1153</v>
      </c>
      <c r="AY57" s="273" t="s">
        <v>3528</v>
      </c>
      <c r="AZ57" s="280" t="s">
        <v>1153</v>
      </c>
      <c r="BA57" s="273" t="s">
        <v>3528</v>
      </c>
      <c r="BB57" s="280" t="s">
        <v>1153</v>
      </c>
      <c r="BC57" s="273" t="s">
        <v>3528</v>
      </c>
      <c r="BD57" s="280" t="s">
        <v>1153</v>
      </c>
      <c r="BE57" s="273" t="s">
        <v>3528</v>
      </c>
      <c r="BF57" s="267" t="s">
        <v>781</v>
      </c>
      <c r="BG57" s="283">
        <v>43190</v>
      </c>
      <c r="BH57" s="269" t="s">
        <v>903</v>
      </c>
      <c r="BI57" s="267"/>
      <c r="BJ57" s="282"/>
      <c r="BK57" s="282"/>
      <c r="BL57" s="282"/>
      <c r="BM57" s="282"/>
      <c r="BN57" s="280" t="s">
        <v>956</v>
      </c>
      <c r="BO57" s="267"/>
      <c r="BP57" s="297"/>
    </row>
    <row r="58" spans="1:68" s="298" customFormat="1" ht="90" hidden="1" customHeight="1">
      <c r="A58" s="267">
        <v>56</v>
      </c>
      <c r="B58" s="268" t="s">
        <v>3427</v>
      </c>
      <c r="C58" s="269" t="s">
        <v>3803</v>
      </c>
      <c r="D58" s="253" t="s">
        <v>3218</v>
      </c>
      <c r="E58" s="286">
        <v>42961</v>
      </c>
      <c r="F58" s="253" t="s">
        <v>3219</v>
      </c>
      <c r="G58" s="309" t="s">
        <v>3804</v>
      </c>
      <c r="H58" s="316" t="s">
        <v>6102</v>
      </c>
      <c r="I58" s="317" t="s">
        <v>3223</v>
      </c>
      <c r="J58" s="316" t="s">
        <v>3224</v>
      </c>
      <c r="K58" s="316"/>
      <c r="L58" s="274"/>
      <c r="M58" s="316"/>
      <c r="N58" s="318">
        <v>42975</v>
      </c>
      <c r="O58" s="270">
        <v>43100</v>
      </c>
      <c r="P58" s="275">
        <f t="shared" si="0"/>
        <v>18</v>
      </c>
      <c r="Q58" s="276"/>
      <c r="R58" s="285" t="s">
        <v>116</v>
      </c>
      <c r="S58" s="316" t="s">
        <v>3850</v>
      </c>
      <c r="T58" s="320" t="s">
        <v>5784</v>
      </c>
      <c r="U58" s="278" t="s">
        <v>3514</v>
      </c>
      <c r="V58" s="277" t="s">
        <v>1153</v>
      </c>
      <c r="W58" s="277" t="s">
        <v>3528</v>
      </c>
      <c r="X58" s="277" t="s">
        <v>1153</v>
      </c>
      <c r="Y58" s="277" t="s">
        <v>3528</v>
      </c>
      <c r="Z58" s="44" t="s">
        <v>1153</v>
      </c>
      <c r="AA58" s="273" t="s">
        <v>3570</v>
      </c>
      <c r="AB58" s="44" t="s">
        <v>1153</v>
      </c>
      <c r="AC58" s="273" t="s">
        <v>3570</v>
      </c>
      <c r="AD58" s="282" t="s">
        <v>1153</v>
      </c>
      <c r="AE58" s="273" t="s">
        <v>3570</v>
      </c>
      <c r="AF58" s="282" t="s">
        <v>1153</v>
      </c>
      <c r="AG58" s="273" t="s">
        <v>3570</v>
      </c>
      <c r="AH58" s="280" t="s">
        <v>1153</v>
      </c>
      <c r="AI58" s="273" t="s">
        <v>3570</v>
      </c>
      <c r="AJ58" s="280" t="s">
        <v>1153</v>
      </c>
      <c r="AK58" s="273" t="s">
        <v>3528</v>
      </c>
      <c r="AL58" s="280" t="s">
        <v>1153</v>
      </c>
      <c r="AM58" s="273" t="s">
        <v>3528</v>
      </c>
      <c r="AN58" s="280" t="s">
        <v>1153</v>
      </c>
      <c r="AO58" s="273" t="s">
        <v>3528</v>
      </c>
      <c r="AP58" s="280" t="s">
        <v>1153</v>
      </c>
      <c r="AQ58" s="273" t="s">
        <v>3528</v>
      </c>
      <c r="AR58" s="280" t="s">
        <v>1153</v>
      </c>
      <c r="AS58" s="273" t="s">
        <v>3528</v>
      </c>
      <c r="AT58" s="280" t="s">
        <v>1153</v>
      </c>
      <c r="AU58" s="273" t="s">
        <v>3528</v>
      </c>
      <c r="AV58" s="280" t="s">
        <v>1153</v>
      </c>
      <c r="AW58" s="273" t="s">
        <v>3528</v>
      </c>
      <c r="AX58" s="280" t="s">
        <v>1153</v>
      </c>
      <c r="AY58" s="273" t="s">
        <v>3528</v>
      </c>
      <c r="AZ58" s="280" t="s">
        <v>1153</v>
      </c>
      <c r="BA58" s="273" t="s">
        <v>3528</v>
      </c>
      <c r="BB58" s="280" t="s">
        <v>1153</v>
      </c>
      <c r="BC58" s="273" t="s">
        <v>3528</v>
      </c>
      <c r="BD58" s="280" t="s">
        <v>1153</v>
      </c>
      <c r="BE58" s="273" t="s">
        <v>3528</v>
      </c>
      <c r="BF58" s="267" t="s">
        <v>781</v>
      </c>
      <c r="BG58" s="283">
        <v>43190</v>
      </c>
      <c r="BH58" s="269" t="s">
        <v>903</v>
      </c>
      <c r="BI58" s="267"/>
      <c r="BJ58" s="282"/>
      <c r="BK58" s="282"/>
      <c r="BL58" s="282"/>
      <c r="BM58" s="282"/>
      <c r="BN58" s="280" t="s">
        <v>956</v>
      </c>
      <c r="BO58" s="267"/>
      <c r="BP58" s="297"/>
    </row>
    <row r="59" spans="1:68" s="298" customFormat="1" ht="90" hidden="1" customHeight="1">
      <c r="A59" s="267">
        <v>57</v>
      </c>
      <c r="B59" s="268" t="s">
        <v>3428</v>
      </c>
      <c r="C59" s="269" t="s">
        <v>3803</v>
      </c>
      <c r="D59" s="253" t="s">
        <v>3218</v>
      </c>
      <c r="E59" s="286">
        <v>42961</v>
      </c>
      <c r="F59" s="253" t="s">
        <v>3219</v>
      </c>
      <c r="G59" s="309" t="s">
        <v>3804</v>
      </c>
      <c r="H59" s="316" t="s">
        <v>6102</v>
      </c>
      <c r="I59" s="317" t="s">
        <v>3225</v>
      </c>
      <c r="J59" s="316" t="s">
        <v>3226</v>
      </c>
      <c r="K59" s="316"/>
      <c r="L59" s="288"/>
      <c r="M59" s="316"/>
      <c r="N59" s="318">
        <v>42978</v>
      </c>
      <c r="O59" s="270">
        <v>43100</v>
      </c>
      <c r="P59" s="275">
        <f t="shared" si="0"/>
        <v>18</v>
      </c>
      <c r="Q59" s="276"/>
      <c r="R59" s="285" t="s">
        <v>60</v>
      </c>
      <c r="S59" s="317" t="s">
        <v>3851</v>
      </c>
      <c r="T59" s="320" t="s">
        <v>3227</v>
      </c>
      <c r="U59" s="253" t="s">
        <v>5785</v>
      </c>
      <c r="V59" s="277" t="s">
        <v>1153</v>
      </c>
      <c r="W59" s="277" t="s">
        <v>3528</v>
      </c>
      <c r="X59" s="277" t="s">
        <v>1153</v>
      </c>
      <c r="Y59" s="277" t="s">
        <v>3528</v>
      </c>
      <c r="Z59" s="44" t="s">
        <v>1153</v>
      </c>
      <c r="AA59" s="273" t="s">
        <v>3570</v>
      </c>
      <c r="AB59" s="44" t="s">
        <v>1153</v>
      </c>
      <c r="AC59" s="273" t="s">
        <v>3570</v>
      </c>
      <c r="AD59" s="282" t="s">
        <v>1153</v>
      </c>
      <c r="AE59" s="273" t="s">
        <v>3570</v>
      </c>
      <c r="AF59" s="282" t="s">
        <v>1153</v>
      </c>
      <c r="AG59" s="273" t="s">
        <v>3570</v>
      </c>
      <c r="AH59" s="280" t="s">
        <v>1153</v>
      </c>
      <c r="AI59" s="273" t="s">
        <v>3570</v>
      </c>
      <c r="AJ59" s="280" t="s">
        <v>1153</v>
      </c>
      <c r="AK59" s="273" t="s">
        <v>3528</v>
      </c>
      <c r="AL59" s="280" t="s">
        <v>1153</v>
      </c>
      <c r="AM59" s="273" t="s">
        <v>3528</v>
      </c>
      <c r="AN59" s="280" t="s">
        <v>1153</v>
      </c>
      <c r="AO59" s="273" t="s">
        <v>3528</v>
      </c>
      <c r="AP59" s="280" t="s">
        <v>1153</v>
      </c>
      <c r="AQ59" s="273" t="s">
        <v>3528</v>
      </c>
      <c r="AR59" s="280" t="s">
        <v>1153</v>
      </c>
      <c r="AS59" s="273" t="s">
        <v>3528</v>
      </c>
      <c r="AT59" s="280" t="s">
        <v>1153</v>
      </c>
      <c r="AU59" s="273" t="s">
        <v>3528</v>
      </c>
      <c r="AV59" s="280" t="s">
        <v>1153</v>
      </c>
      <c r="AW59" s="273" t="s">
        <v>3528</v>
      </c>
      <c r="AX59" s="280" t="s">
        <v>1153</v>
      </c>
      <c r="AY59" s="273" t="s">
        <v>3528</v>
      </c>
      <c r="AZ59" s="280" t="s">
        <v>1153</v>
      </c>
      <c r="BA59" s="273" t="s">
        <v>3528</v>
      </c>
      <c r="BB59" s="280" t="s">
        <v>1153</v>
      </c>
      <c r="BC59" s="273" t="s">
        <v>3528</v>
      </c>
      <c r="BD59" s="280" t="s">
        <v>1153</v>
      </c>
      <c r="BE59" s="273" t="s">
        <v>3528</v>
      </c>
      <c r="BF59" s="267" t="s">
        <v>781</v>
      </c>
      <c r="BG59" s="283">
        <v>43190</v>
      </c>
      <c r="BH59" s="269" t="s">
        <v>903</v>
      </c>
      <c r="BI59" s="267"/>
      <c r="BJ59" s="282"/>
      <c r="BK59" s="282"/>
      <c r="BL59" s="282"/>
      <c r="BM59" s="282"/>
      <c r="BN59" s="280" t="s">
        <v>956</v>
      </c>
      <c r="BO59" s="267"/>
      <c r="BP59" s="297"/>
    </row>
    <row r="60" spans="1:68" s="298" customFormat="1" ht="90" hidden="1" customHeight="1">
      <c r="A60" s="267">
        <v>58</v>
      </c>
      <c r="B60" s="268" t="s">
        <v>3429</v>
      </c>
      <c r="C60" s="269" t="s">
        <v>3803</v>
      </c>
      <c r="D60" s="253" t="s">
        <v>3218</v>
      </c>
      <c r="E60" s="286">
        <v>42961</v>
      </c>
      <c r="F60" s="253" t="s">
        <v>3219</v>
      </c>
      <c r="G60" s="309" t="s">
        <v>3804</v>
      </c>
      <c r="H60" s="316" t="s">
        <v>6102</v>
      </c>
      <c r="I60" s="804" t="s">
        <v>3228</v>
      </c>
      <c r="J60" s="316" t="s">
        <v>3229</v>
      </c>
      <c r="K60" s="316"/>
      <c r="L60" s="288"/>
      <c r="M60" s="316"/>
      <c r="N60" s="318">
        <v>42975</v>
      </c>
      <c r="O60" s="270">
        <v>43008</v>
      </c>
      <c r="P60" s="275">
        <f t="shared" si="0"/>
        <v>5</v>
      </c>
      <c r="Q60" s="276"/>
      <c r="R60" s="285" t="s">
        <v>60</v>
      </c>
      <c r="S60" s="317" t="s">
        <v>3851</v>
      </c>
      <c r="T60" s="320" t="s">
        <v>3230</v>
      </c>
      <c r="U60" s="253" t="s">
        <v>5786</v>
      </c>
      <c r="V60" s="277" t="s">
        <v>1153</v>
      </c>
      <c r="W60" s="277" t="s">
        <v>3528</v>
      </c>
      <c r="X60" s="277" t="s">
        <v>1153</v>
      </c>
      <c r="Y60" s="277" t="s">
        <v>3528</v>
      </c>
      <c r="Z60" s="44" t="s">
        <v>1153</v>
      </c>
      <c r="AA60" s="273" t="s">
        <v>3570</v>
      </c>
      <c r="AB60" s="44" t="s">
        <v>1153</v>
      </c>
      <c r="AC60" s="273" t="s">
        <v>3570</v>
      </c>
      <c r="AD60" s="282" t="s">
        <v>1153</v>
      </c>
      <c r="AE60" s="273" t="s">
        <v>3570</v>
      </c>
      <c r="AF60" s="282" t="s">
        <v>1153</v>
      </c>
      <c r="AG60" s="273" t="s">
        <v>3570</v>
      </c>
      <c r="AH60" s="280" t="s">
        <v>1153</v>
      </c>
      <c r="AI60" s="273" t="s">
        <v>3570</v>
      </c>
      <c r="AJ60" s="280" t="s">
        <v>1153</v>
      </c>
      <c r="AK60" s="273" t="s">
        <v>3528</v>
      </c>
      <c r="AL60" s="280" t="s">
        <v>1153</v>
      </c>
      <c r="AM60" s="273" t="s">
        <v>3528</v>
      </c>
      <c r="AN60" s="280" t="s">
        <v>1153</v>
      </c>
      <c r="AO60" s="273" t="s">
        <v>3528</v>
      </c>
      <c r="AP60" s="280" t="s">
        <v>1153</v>
      </c>
      <c r="AQ60" s="273" t="s">
        <v>3528</v>
      </c>
      <c r="AR60" s="280" t="s">
        <v>1153</v>
      </c>
      <c r="AS60" s="273" t="s">
        <v>3528</v>
      </c>
      <c r="AT60" s="280" t="s">
        <v>1153</v>
      </c>
      <c r="AU60" s="273" t="s">
        <v>3528</v>
      </c>
      <c r="AV60" s="280" t="s">
        <v>1153</v>
      </c>
      <c r="AW60" s="273" t="s">
        <v>3528</v>
      </c>
      <c r="AX60" s="280" t="s">
        <v>1153</v>
      </c>
      <c r="AY60" s="273" t="s">
        <v>3528</v>
      </c>
      <c r="AZ60" s="280" t="s">
        <v>1153</v>
      </c>
      <c r="BA60" s="273" t="s">
        <v>3528</v>
      </c>
      <c r="BB60" s="280" t="s">
        <v>1153</v>
      </c>
      <c r="BC60" s="273" t="s">
        <v>3528</v>
      </c>
      <c r="BD60" s="280" t="s">
        <v>1153</v>
      </c>
      <c r="BE60" s="273" t="s">
        <v>3528</v>
      </c>
      <c r="BF60" s="267" t="s">
        <v>781</v>
      </c>
      <c r="BG60" s="283">
        <v>43190</v>
      </c>
      <c r="BH60" s="269" t="s">
        <v>903</v>
      </c>
      <c r="BI60" s="267"/>
      <c r="BJ60" s="282"/>
      <c r="BK60" s="282"/>
      <c r="BL60" s="282"/>
      <c r="BM60" s="282"/>
      <c r="BN60" s="280" t="s">
        <v>956</v>
      </c>
      <c r="BO60" s="267"/>
      <c r="BP60" s="297"/>
    </row>
    <row r="61" spans="1:68" s="298" customFormat="1" ht="90" hidden="1" customHeight="1">
      <c r="A61" s="267">
        <v>59</v>
      </c>
      <c r="B61" s="268" t="s">
        <v>3430</v>
      </c>
      <c r="C61" s="269" t="s">
        <v>3803</v>
      </c>
      <c r="D61" s="253" t="s">
        <v>3218</v>
      </c>
      <c r="E61" s="286">
        <v>42961</v>
      </c>
      <c r="F61" s="253" t="s">
        <v>3219</v>
      </c>
      <c r="G61" s="309" t="s">
        <v>3804</v>
      </c>
      <c r="H61" s="316" t="s">
        <v>6102</v>
      </c>
      <c r="I61" s="804"/>
      <c r="J61" s="316" t="s">
        <v>3231</v>
      </c>
      <c r="K61" s="316"/>
      <c r="L61" s="288"/>
      <c r="M61" s="316"/>
      <c r="N61" s="318">
        <v>42975</v>
      </c>
      <c r="O61" s="270">
        <v>43100</v>
      </c>
      <c r="P61" s="275">
        <f t="shared" si="0"/>
        <v>18</v>
      </c>
      <c r="Q61" s="276"/>
      <c r="R61" s="285" t="s">
        <v>60</v>
      </c>
      <c r="S61" s="317" t="s">
        <v>3852</v>
      </c>
      <c r="T61" s="320" t="s">
        <v>5787</v>
      </c>
      <c r="U61" s="253" t="s">
        <v>5788</v>
      </c>
      <c r="V61" s="277" t="s">
        <v>1153</v>
      </c>
      <c r="W61" s="277" t="s">
        <v>3528</v>
      </c>
      <c r="X61" s="277" t="s">
        <v>1153</v>
      </c>
      <c r="Y61" s="277" t="s">
        <v>3528</v>
      </c>
      <c r="Z61" s="44" t="s">
        <v>1153</v>
      </c>
      <c r="AA61" s="273" t="s">
        <v>3570</v>
      </c>
      <c r="AB61" s="44" t="s">
        <v>1153</v>
      </c>
      <c r="AC61" s="273" t="s">
        <v>3570</v>
      </c>
      <c r="AD61" s="282" t="s">
        <v>1153</v>
      </c>
      <c r="AE61" s="273" t="s">
        <v>3570</v>
      </c>
      <c r="AF61" s="282" t="s">
        <v>1153</v>
      </c>
      <c r="AG61" s="273" t="s">
        <v>3570</v>
      </c>
      <c r="AH61" s="280" t="s">
        <v>1153</v>
      </c>
      <c r="AI61" s="273" t="s">
        <v>3570</v>
      </c>
      <c r="AJ61" s="280" t="s">
        <v>1153</v>
      </c>
      <c r="AK61" s="273" t="s">
        <v>3528</v>
      </c>
      <c r="AL61" s="280" t="s">
        <v>1153</v>
      </c>
      <c r="AM61" s="273" t="s">
        <v>3528</v>
      </c>
      <c r="AN61" s="280" t="s">
        <v>1153</v>
      </c>
      <c r="AO61" s="273" t="s">
        <v>3528</v>
      </c>
      <c r="AP61" s="280" t="s">
        <v>1153</v>
      </c>
      <c r="AQ61" s="273" t="s">
        <v>3528</v>
      </c>
      <c r="AR61" s="280" t="s">
        <v>1153</v>
      </c>
      <c r="AS61" s="273" t="s">
        <v>3528</v>
      </c>
      <c r="AT61" s="280" t="s">
        <v>1153</v>
      </c>
      <c r="AU61" s="273" t="s">
        <v>3528</v>
      </c>
      <c r="AV61" s="280" t="s">
        <v>1153</v>
      </c>
      <c r="AW61" s="273" t="s">
        <v>3528</v>
      </c>
      <c r="AX61" s="280" t="s">
        <v>1153</v>
      </c>
      <c r="AY61" s="273" t="s">
        <v>3528</v>
      </c>
      <c r="AZ61" s="280" t="s">
        <v>1153</v>
      </c>
      <c r="BA61" s="273" t="s">
        <v>3528</v>
      </c>
      <c r="BB61" s="280" t="s">
        <v>1153</v>
      </c>
      <c r="BC61" s="273" t="s">
        <v>3528</v>
      </c>
      <c r="BD61" s="280" t="s">
        <v>1153</v>
      </c>
      <c r="BE61" s="273" t="s">
        <v>3528</v>
      </c>
      <c r="BF61" s="267" t="s">
        <v>781</v>
      </c>
      <c r="BG61" s="283">
        <v>43190</v>
      </c>
      <c r="BH61" s="269" t="s">
        <v>903</v>
      </c>
      <c r="BI61" s="267"/>
      <c r="BJ61" s="282"/>
      <c r="BK61" s="282"/>
      <c r="BL61" s="282"/>
      <c r="BM61" s="282"/>
      <c r="BN61" s="280" t="s">
        <v>956</v>
      </c>
      <c r="BO61" s="267"/>
      <c r="BP61" s="297"/>
    </row>
    <row r="62" spans="1:68" s="298" customFormat="1" ht="90" hidden="1" customHeight="1">
      <c r="A62" s="267">
        <v>60</v>
      </c>
      <c r="B62" s="268" t="s">
        <v>3431</v>
      </c>
      <c r="C62" s="269" t="s">
        <v>3803</v>
      </c>
      <c r="D62" s="253" t="s">
        <v>3218</v>
      </c>
      <c r="E62" s="286">
        <v>42961</v>
      </c>
      <c r="F62" s="253" t="s">
        <v>3219</v>
      </c>
      <c r="G62" s="309" t="s">
        <v>3804</v>
      </c>
      <c r="H62" s="316" t="s">
        <v>6102</v>
      </c>
      <c r="I62" s="317" t="s">
        <v>3232</v>
      </c>
      <c r="J62" s="316" t="s">
        <v>3233</v>
      </c>
      <c r="K62" s="316"/>
      <c r="L62" s="288"/>
      <c r="M62" s="316"/>
      <c r="N62" s="318">
        <v>42975</v>
      </c>
      <c r="O62" s="270">
        <v>43039</v>
      </c>
      <c r="P62" s="275">
        <f t="shared" si="0"/>
        <v>10</v>
      </c>
      <c r="Q62" s="276"/>
      <c r="R62" s="285" t="s">
        <v>60</v>
      </c>
      <c r="S62" s="317" t="s">
        <v>3853</v>
      </c>
      <c r="T62" s="320" t="s">
        <v>3234</v>
      </c>
      <c r="U62" s="253" t="s">
        <v>5789</v>
      </c>
      <c r="V62" s="277" t="s">
        <v>1153</v>
      </c>
      <c r="W62" s="277" t="s">
        <v>3528</v>
      </c>
      <c r="X62" s="277" t="s">
        <v>1153</v>
      </c>
      <c r="Y62" s="277" t="s">
        <v>3528</v>
      </c>
      <c r="Z62" s="44" t="s">
        <v>1153</v>
      </c>
      <c r="AA62" s="273" t="s">
        <v>3570</v>
      </c>
      <c r="AB62" s="44" t="s">
        <v>1153</v>
      </c>
      <c r="AC62" s="273" t="s">
        <v>3570</v>
      </c>
      <c r="AD62" s="282" t="s">
        <v>1153</v>
      </c>
      <c r="AE62" s="273" t="s">
        <v>3570</v>
      </c>
      <c r="AF62" s="282" t="s">
        <v>1153</v>
      </c>
      <c r="AG62" s="273" t="s">
        <v>3570</v>
      </c>
      <c r="AH62" s="280" t="s">
        <v>1153</v>
      </c>
      <c r="AI62" s="273" t="s">
        <v>3570</v>
      </c>
      <c r="AJ62" s="280" t="s">
        <v>1153</v>
      </c>
      <c r="AK62" s="273" t="s">
        <v>3528</v>
      </c>
      <c r="AL62" s="280" t="s">
        <v>1153</v>
      </c>
      <c r="AM62" s="273" t="s">
        <v>3528</v>
      </c>
      <c r="AN62" s="280" t="s">
        <v>1153</v>
      </c>
      <c r="AO62" s="273" t="s">
        <v>3528</v>
      </c>
      <c r="AP62" s="280" t="s">
        <v>1153</v>
      </c>
      <c r="AQ62" s="273" t="s">
        <v>3528</v>
      </c>
      <c r="AR62" s="280" t="s">
        <v>1153</v>
      </c>
      <c r="AS62" s="273" t="s">
        <v>3528</v>
      </c>
      <c r="AT62" s="280" t="s">
        <v>1153</v>
      </c>
      <c r="AU62" s="273" t="s">
        <v>3528</v>
      </c>
      <c r="AV62" s="280" t="s">
        <v>1153</v>
      </c>
      <c r="AW62" s="273" t="s">
        <v>3528</v>
      </c>
      <c r="AX62" s="280" t="s">
        <v>1153</v>
      </c>
      <c r="AY62" s="273" t="s">
        <v>3528</v>
      </c>
      <c r="AZ62" s="280" t="s">
        <v>1153</v>
      </c>
      <c r="BA62" s="273" t="s">
        <v>3528</v>
      </c>
      <c r="BB62" s="280" t="s">
        <v>1153</v>
      </c>
      <c r="BC62" s="273" t="s">
        <v>3528</v>
      </c>
      <c r="BD62" s="280" t="s">
        <v>1153</v>
      </c>
      <c r="BE62" s="273" t="s">
        <v>3528</v>
      </c>
      <c r="BF62" s="267" t="s">
        <v>781</v>
      </c>
      <c r="BG62" s="283">
        <v>43190</v>
      </c>
      <c r="BH62" s="269" t="s">
        <v>903</v>
      </c>
      <c r="BI62" s="267"/>
      <c r="BJ62" s="282"/>
      <c r="BK62" s="282"/>
      <c r="BL62" s="282"/>
      <c r="BM62" s="282"/>
      <c r="BN62" s="280" t="s">
        <v>956</v>
      </c>
      <c r="BO62" s="267"/>
      <c r="BP62" s="297"/>
    </row>
    <row r="63" spans="1:68" s="298" customFormat="1" ht="90" hidden="1" customHeight="1">
      <c r="A63" s="267">
        <v>61</v>
      </c>
      <c r="B63" s="268" t="s">
        <v>3432</v>
      </c>
      <c r="C63" s="269" t="s">
        <v>3803</v>
      </c>
      <c r="D63" s="253" t="s">
        <v>3218</v>
      </c>
      <c r="E63" s="270">
        <v>42961</v>
      </c>
      <c r="F63" s="253" t="s">
        <v>3219</v>
      </c>
      <c r="G63" s="309" t="s">
        <v>3805</v>
      </c>
      <c r="H63" s="321" t="s">
        <v>6103</v>
      </c>
      <c r="I63" s="317" t="s">
        <v>3235</v>
      </c>
      <c r="J63" s="316" t="s">
        <v>3236</v>
      </c>
      <c r="K63" s="316"/>
      <c r="L63" s="288"/>
      <c r="M63" s="316"/>
      <c r="N63" s="318">
        <v>42978</v>
      </c>
      <c r="O63" s="270">
        <v>43038</v>
      </c>
      <c r="P63" s="275">
        <f t="shared" si="0"/>
        <v>9</v>
      </c>
      <c r="Q63" s="276"/>
      <c r="R63" s="285" t="s">
        <v>60</v>
      </c>
      <c r="S63" s="317"/>
      <c r="T63" s="320" t="s">
        <v>3237</v>
      </c>
      <c r="U63" s="253" t="s">
        <v>5790</v>
      </c>
      <c r="V63" s="277" t="s">
        <v>1153</v>
      </c>
      <c r="W63" s="277" t="s">
        <v>3528</v>
      </c>
      <c r="X63" s="277" t="s">
        <v>1153</v>
      </c>
      <c r="Y63" s="277" t="s">
        <v>3528</v>
      </c>
      <c r="Z63" s="44" t="s">
        <v>1153</v>
      </c>
      <c r="AA63" s="273" t="s">
        <v>3570</v>
      </c>
      <c r="AB63" s="44" t="s">
        <v>1153</v>
      </c>
      <c r="AC63" s="273" t="s">
        <v>3570</v>
      </c>
      <c r="AD63" s="282" t="s">
        <v>1153</v>
      </c>
      <c r="AE63" s="273" t="s">
        <v>3570</v>
      </c>
      <c r="AF63" s="282" t="s">
        <v>1153</v>
      </c>
      <c r="AG63" s="273" t="s">
        <v>3570</v>
      </c>
      <c r="AH63" s="280" t="s">
        <v>1153</v>
      </c>
      <c r="AI63" s="273" t="s">
        <v>3570</v>
      </c>
      <c r="AJ63" s="280" t="s">
        <v>1153</v>
      </c>
      <c r="AK63" s="273" t="s">
        <v>3528</v>
      </c>
      <c r="AL63" s="280" t="s">
        <v>1153</v>
      </c>
      <c r="AM63" s="273" t="s">
        <v>3528</v>
      </c>
      <c r="AN63" s="280" t="s">
        <v>1153</v>
      </c>
      <c r="AO63" s="273" t="s">
        <v>3528</v>
      </c>
      <c r="AP63" s="280" t="s">
        <v>1153</v>
      </c>
      <c r="AQ63" s="273" t="s">
        <v>3528</v>
      </c>
      <c r="AR63" s="280" t="s">
        <v>1153</v>
      </c>
      <c r="AS63" s="273" t="s">
        <v>3528</v>
      </c>
      <c r="AT63" s="280" t="s">
        <v>1153</v>
      </c>
      <c r="AU63" s="273" t="s">
        <v>3528</v>
      </c>
      <c r="AV63" s="280" t="s">
        <v>1153</v>
      </c>
      <c r="AW63" s="273" t="s">
        <v>3528</v>
      </c>
      <c r="AX63" s="280" t="s">
        <v>1153</v>
      </c>
      <c r="AY63" s="273" t="s">
        <v>3528</v>
      </c>
      <c r="AZ63" s="280" t="s">
        <v>1153</v>
      </c>
      <c r="BA63" s="273" t="s">
        <v>3528</v>
      </c>
      <c r="BB63" s="280" t="s">
        <v>1153</v>
      </c>
      <c r="BC63" s="273" t="s">
        <v>3528</v>
      </c>
      <c r="BD63" s="280" t="s">
        <v>1153</v>
      </c>
      <c r="BE63" s="273" t="s">
        <v>3528</v>
      </c>
      <c r="BF63" s="267" t="s">
        <v>781</v>
      </c>
      <c r="BG63" s="283">
        <v>43190</v>
      </c>
      <c r="BH63" s="269" t="s">
        <v>903</v>
      </c>
      <c r="BI63" s="267"/>
      <c r="BJ63" s="282"/>
      <c r="BK63" s="282"/>
      <c r="BL63" s="282"/>
      <c r="BM63" s="282"/>
      <c r="BN63" s="280" t="s">
        <v>956</v>
      </c>
      <c r="BO63" s="267"/>
      <c r="BP63" s="297"/>
    </row>
    <row r="64" spans="1:68" s="298" customFormat="1" ht="90" hidden="1" customHeight="1">
      <c r="A64" s="267">
        <v>62</v>
      </c>
      <c r="B64" s="268" t="s">
        <v>3433</v>
      </c>
      <c r="C64" s="269" t="s">
        <v>3803</v>
      </c>
      <c r="D64" s="253" t="s">
        <v>3218</v>
      </c>
      <c r="E64" s="270">
        <v>42961</v>
      </c>
      <c r="F64" s="253" t="s">
        <v>3219</v>
      </c>
      <c r="G64" s="309" t="s">
        <v>3806</v>
      </c>
      <c r="H64" s="321" t="s">
        <v>6104</v>
      </c>
      <c r="I64" s="317" t="s">
        <v>3238</v>
      </c>
      <c r="J64" s="316" t="s">
        <v>3239</v>
      </c>
      <c r="K64" s="316"/>
      <c r="L64" s="288"/>
      <c r="M64" s="316"/>
      <c r="N64" s="318">
        <v>42978</v>
      </c>
      <c r="O64" s="270">
        <v>43039</v>
      </c>
      <c r="P64" s="275">
        <f t="shared" si="0"/>
        <v>9</v>
      </c>
      <c r="Q64" s="276"/>
      <c r="R64" s="285" t="s">
        <v>60</v>
      </c>
      <c r="S64" s="317" t="s">
        <v>3853</v>
      </c>
      <c r="T64" s="322" t="s">
        <v>3240</v>
      </c>
      <c r="U64" s="278" t="s">
        <v>5791</v>
      </c>
      <c r="V64" s="277" t="s">
        <v>1153</v>
      </c>
      <c r="W64" s="277" t="s">
        <v>3528</v>
      </c>
      <c r="X64" s="277" t="s">
        <v>1153</v>
      </c>
      <c r="Y64" s="277" t="s">
        <v>3528</v>
      </c>
      <c r="Z64" s="44" t="s">
        <v>1153</v>
      </c>
      <c r="AA64" s="273" t="s">
        <v>3570</v>
      </c>
      <c r="AB64" s="44" t="s">
        <v>1153</v>
      </c>
      <c r="AC64" s="273" t="s">
        <v>3570</v>
      </c>
      <c r="AD64" s="282" t="s">
        <v>1153</v>
      </c>
      <c r="AE64" s="273" t="s">
        <v>3570</v>
      </c>
      <c r="AF64" s="282" t="s">
        <v>1153</v>
      </c>
      <c r="AG64" s="273" t="s">
        <v>3570</v>
      </c>
      <c r="AH64" s="280" t="s">
        <v>1153</v>
      </c>
      <c r="AI64" s="273" t="s">
        <v>3570</v>
      </c>
      <c r="AJ64" s="280" t="s">
        <v>1153</v>
      </c>
      <c r="AK64" s="273" t="s">
        <v>3528</v>
      </c>
      <c r="AL64" s="280" t="s">
        <v>1153</v>
      </c>
      <c r="AM64" s="273" t="s">
        <v>3528</v>
      </c>
      <c r="AN64" s="280" t="s">
        <v>1153</v>
      </c>
      <c r="AO64" s="273" t="s">
        <v>3528</v>
      </c>
      <c r="AP64" s="280" t="s">
        <v>1153</v>
      </c>
      <c r="AQ64" s="273" t="s">
        <v>3528</v>
      </c>
      <c r="AR64" s="280" t="s">
        <v>1153</v>
      </c>
      <c r="AS64" s="273" t="s">
        <v>3528</v>
      </c>
      <c r="AT64" s="280" t="s">
        <v>1153</v>
      </c>
      <c r="AU64" s="273" t="s">
        <v>3528</v>
      </c>
      <c r="AV64" s="280" t="s">
        <v>1153</v>
      </c>
      <c r="AW64" s="273" t="s">
        <v>3528</v>
      </c>
      <c r="AX64" s="280" t="s">
        <v>1153</v>
      </c>
      <c r="AY64" s="273" t="s">
        <v>3528</v>
      </c>
      <c r="AZ64" s="280" t="s">
        <v>1153</v>
      </c>
      <c r="BA64" s="273" t="s">
        <v>3528</v>
      </c>
      <c r="BB64" s="280" t="s">
        <v>1153</v>
      </c>
      <c r="BC64" s="273" t="s">
        <v>3528</v>
      </c>
      <c r="BD64" s="280" t="s">
        <v>1153</v>
      </c>
      <c r="BE64" s="273" t="s">
        <v>3528</v>
      </c>
      <c r="BF64" s="267" t="s">
        <v>781</v>
      </c>
      <c r="BG64" s="283">
        <v>43190</v>
      </c>
      <c r="BH64" s="269" t="s">
        <v>903</v>
      </c>
      <c r="BI64" s="267"/>
      <c r="BJ64" s="282"/>
      <c r="BK64" s="282"/>
      <c r="BL64" s="282"/>
      <c r="BM64" s="282"/>
      <c r="BN64" s="280" t="s">
        <v>956</v>
      </c>
      <c r="BO64" s="267"/>
      <c r="BP64" s="297"/>
    </row>
    <row r="65" spans="1:68" s="298" customFormat="1" ht="90" hidden="1" customHeight="1">
      <c r="A65" s="267">
        <v>63</v>
      </c>
      <c r="B65" s="268" t="s">
        <v>3434</v>
      </c>
      <c r="C65" s="269" t="s">
        <v>3803</v>
      </c>
      <c r="D65" s="253" t="s">
        <v>3218</v>
      </c>
      <c r="E65" s="270">
        <v>42961</v>
      </c>
      <c r="F65" s="253" t="s">
        <v>3219</v>
      </c>
      <c r="G65" s="309" t="s">
        <v>3807</v>
      </c>
      <c r="H65" s="321" t="s">
        <v>6105</v>
      </c>
      <c r="I65" s="317" t="s">
        <v>3241</v>
      </c>
      <c r="J65" s="316" t="s">
        <v>3242</v>
      </c>
      <c r="K65" s="316"/>
      <c r="L65" s="288"/>
      <c r="M65" s="316"/>
      <c r="N65" s="318">
        <v>43008</v>
      </c>
      <c r="O65" s="270">
        <v>43205</v>
      </c>
      <c r="P65" s="275">
        <f t="shared" si="0"/>
        <v>29</v>
      </c>
      <c r="Q65" s="276"/>
      <c r="R65" s="285" t="s">
        <v>60</v>
      </c>
      <c r="S65" s="317" t="s">
        <v>3851</v>
      </c>
      <c r="T65" s="322" t="s">
        <v>3243</v>
      </c>
      <c r="U65" s="278" t="s">
        <v>3515</v>
      </c>
      <c r="V65" s="277" t="s">
        <v>1153</v>
      </c>
      <c r="W65" s="277" t="s">
        <v>3528</v>
      </c>
      <c r="X65" s="277" t="s">
        <v>1153</v>
      </c>
      <c r="Y65" s="277" t="s">
        <v>3528</v>
      </c>
      <c r="Z65" s="44" t="s">
        <v>1153</v>
      </c>
      <c r="AA65" s="273" t="s">
        <v>3570</v>
      </c>
      <c r="AB65" s="44" t="s">
        <v>1153</v>
      </c>
      <c r="AC65" s="273" t="s">
        <v>3570</v>
      </c>
      <c r="AD65" s="282" t="s">
        <v>1153</v>
      </c>
      <c r="AE65" s="273" t="s">
        <v>3570</v>
      </c>
      <c r="AF65" s="282" t="s">
        <v>1153</v>
      </c>
      <c r="AG65" s="273" t="s">
        <v>3570</v>
      </c>
      <c r="AH65" s="280" t="s">
        <v>1153</v>
      </c>
      <c r="AI65" s="273" t="s">
        <v>3570</v>
      </c>
      <c r="AJ65" s="280" t="s">
        <v>1153</v>
      </c>
      <c r="AK65" s="273" t="s">
        <v>3528</v>
      </c>
      <c r="AL65" s="280" t="s">
        <v>1153</v>
      </c>
      <c r="AM65" s="273" t="s">
        <v>3528</v>
      </c>
      <c r="AN65" s="280" t="s">
        <v>1153</v>
      </c>
      <c r="AO65" s="273" t="s">
        <v>3528</v>
      </c>
      <c r="AP65" s="280" t="s">
        <v>1153</v>
      </c>
      <c r="AQ65" s="273" t="s">
        <v>3528</v>
      </c>
      <c r="AR65" s="280" t="s">
        <v>1153</v>
      </c>
      <c r="AS65" s="273" t="s">
        <v>3528</v>
      </c>
      <c r="AT65" s="280" t="s">
        <v>1153</v>
      </c>
      <c r="AU65" s="273" t="s">
        <v>3528</v>
      </c>
      <c r="AV65" s="280" t="s">
        <v>1153</v>
      </c>
      <c r="AW65" s="273" t="s">
        <v>3528</v>
      </c>
      <c r="AX65" s="280" t="s">
        <v>1153</v>
      </c>
      <c r="AY65" s="273" t="s">
        <v>3528</v>
      </c>
      <c r="AZ65" s="280" t="s">
        <v>1153</v>
      </c>
      <c r="BA65" s="273" t="s">
        <v>3528</v>
      </c>
      <c r="BB65" s="280" t="s">
        <v>1153</v>
      </c>
      <c r="BC65" s="273" t="s">
        <v>3528</v>
      </c>
      <c r="BD65" s="280" t="s">
        <v>1153</v>
      </c>
      <c r="BE65" s="273" t="s">
        <v>3528</v>
      </c>
      <c r="BF65" s="267" t="s">
        <v>781</v>
      </c>
      <c r="BG65" s="283">
        <v>43190</v>
      </c>
      <c r="BH65" s="269" t="s">
        <v>903</v>
      </c>
      <c r="BI65" s="267"/>
      <c r="BJ65" s="282"/>
      <c r="BK65" s="282"/>
      <c r="BL65" s="282"/>
      <c r="BM65" s="282"/>
      <c r="BN65" s="280" t="s">
        <v>956</v>
      </c>
      <c r="BO65" s="267"/>
      <c r="BP65" s="297"/>
    </row>
    <row r="66" spans="1:68" s="298" customFormat="1" ht="90" hidden="1" customHeight="1">
      <c r="A66" s="267">
        <v>64</v>
      </c>
      <c r="B66" s="268" t="s">
        <v>3435</v>
      </c>
      <c r="C66" s="269" t="s">
        <v>3803</v>
      </c>
      <c r="D66" s="253" t="s">
        <v>3218</v>
      </c>
      <c r="E66" s="270">
        <v>42961</v>
      </c>
      <c r="F66" s="253" t="s">
        <v>3219</v>
      </c>
      <c r="G66" s="309" t="s">
        <v>3807</v>
      </c>
      <c r="H66" s="321" t="s">
        <v>6105</v>
      </c>
      <c r="I66" s="141" t="s">
        <v>3244</v>
      </c>
      <c r="J66" s="141" t="s">
        <v>3245</v>
      </c>
      <c r="K66" s="141"/>
      <c r="L66" s="288"/>
      <c r="M66" s="141"/>
      <c r="N66" s="318">
        <v>42972</v>
      </c>
      <c r="O66" s="270">
        <v>43007</v>
      </c>
      <c r="P66" s="275">
        <f t="shared" si="0"/>
        <v>5</v>
      </c>
      <c r="Q66" s="276"/>
      <c r="R66" s="285" t="s">
        <v>60</v>
      </c>
      <c r="S66" s="141"/>
      <c r="T66" s="323" t="s">
        <v>3246</v>
      </c>
      <c r="U66" s="324" t="s">
        <v>5792</v>
      </c>
      <c r="V66" s="277" t="s">
        <v>1153</v>
      </c>
      <c r="W66" s="277" t="s">
        <v>3528</v>
      </c>
      <c r="X66" s="277" t="s">
        <v>1153</v>
      </c>
      <c r="Y66" s="277" t="s">
        <v>3528</v>
      </c>
      <c r="Z66" s="44" t="s">
        <v>1153</v>
      </c>
      <c r="AA66" s="273" t="s">
        <v>3570</v>
      </c>
      <c r="AB66" s="44" t="s">
        <v>1153</v>
      </c>
      <c r="AC66" s="273" t="s">
        <v>3570</v>
      </c>
      <c r="AD66" s="282" t="s">
        <v>1153</v>
      </c>
      <c r="AE66" s="273" t="s">
        <v>3570</v>
      </c>
      <c r="AF66" s="282" t="s">
        <v>1153</v>
      </c>
      <c r="AG66" s="273" t="s">
        <v>3570</v>
      </c>
      <c r="AH66" s="280" t="s">
        <v>1153</v>
      </c>
      <c r="AI66" s="273" t="s">
        <v>3570</v>
      </c>
      <c r="AJ66" s="280" t="s">
        <v>1153</v>
      </c>
      <c r="AK66" s="273" t="s">
        <v>3528</v>
      </c>
      <c r="AL66" s="280" t="s">
        <v>1153</v>
      </c>
      <c r="AM66" s="273" t="s">
        <v>3528</v>
      </c>
      <c r="AN66" s="280" t="s">
        <v>1153</v>
      </c>
      <c r="AO66" s="273" t="s">
        <v>3528</v>
      </c>
      <c r="AP66" s="280" t="s">
        <v>1153</v>
      </c>
      <c r="AQ66" s="273" t="s">
        <v>3528</v>
      </c>
      <c r="AR66" s="280" t="s">
        <v>1153</v>
      </c>
      <c r="AS66" s="273" t="s">
        <v>3528</v>
      </c>
      <c r="AT66" s="280" t="s">
        <v>1153</v>
      </c>
      <c r="AU66" s="273" t="s">
        <v>3528</v>
      </c>
      <c r="AV66" s="280" t="s">
        <v>1153</v>
      </c>
      <c r="AW66" s="273" t="s">
        <v>3528</v>
      </c>
      <c r="AX66" s="280" t="s">
        <v>1153</v>
      </c>
      <c r="AY66" s="273" t="s">
        <v>3528</v>
      </c>
      <c r="AZ66" s="280" t="s">
        <v>1153</v>
      </c>
      <c r="BA66" s="273" t="s">
        <v>3528</v>
      </c>
      <c r="BB66" s="280" t="s">
        <v>1153</v>
      </c>
      <c r="BC66" s="273" t="s">
        <v>3528</v>
      </c>
      <c r="BD66" s="280" t="s">
        <v>1153</v>
      </c>
      <c r="BE66" s="273" t="s">
        <v>3528</v>
      </c>
      <c r="BF66" s="267" t="s">
        <v>781</v>
      </c>
      <c r="BG66" s="283">
        <v>43190</v>
      </c>
      <c r="BH66" s="269" t="s">
        <v>903</v>
      </c>
      <c r="BI66" s="267"/>
      <c r="BJ66" s="282"/>
      <c r="BK66" s="282"/>
      <c r="BL66" s="282"/>
      <c r="BM66" s="282"/>
      <c r="BN66" s="280" t="s">
        <v>956</v>
      </c>
      <c r="BO66" s="267"/>
      <c r="BP66" s="297"/>
    </row>
    <row r="67" spans="1:68" s="298" customFormat="1" ht="90" hidden="1" customHeight="1">
      <c r="A67" s="267">
        <v>65</v>
      </c>
      <c r="B67" s="268" t="s">
        <v>3436</v>
      </c>
      <c r="C67" s="269" t="s">
        <v>3803</v>
      </c>
      <c r="D67" s="253" t="s">
        <v>3218</v>
      </c>
      <c r="E67" s="270">
        <v>42961</v>
      </c>
      <c r="F67" s="253" t="s">
        <v>3219</v>
      </c>
      <c r="G67" s="309" t="s">
        <v>3808</v>
      </c>
      <c r="H67" s="321" t="s">
        <v>6106</v>
      </c>
      <c r="I67" s="317" t="s">
        <v>3247</v>
      </c>
      <c r="J67" s="316" t="s">
        <v>3248</v>
      </c>
      <c r="K67" s="316"/>
      <c r="L67" s="274"/>
      <c r="M67" s="316"/>
      <c r="N67" s="318">
        <v>42972</v>
      </c>
      <c r="O67" s="270">
        <v>43008</v>
      </c>
      <c r="P67" s="275">
        <f t="shared" si="0"/>
        <v>6</v>
      </c>
      <c r="Q67" s="276"/>
      <c r="R67" s="285" t="s">
        <v>116</v>
      </c>
      <c r="S67" s="316"/>
      <c r="T67" s="320" t="s">
        <v>3249</v>
      </c>
      <c r="U67" s="278" t="s">
        <v>3516</v>
      </c>
      <c r="V67" s="320" t="s">
        <v>1153</v>
      </c>
      <c r="W67" s="320" t="s">
        <v>3528</v>
      </c>
      <c r="X67" s="320" t="s">
        <v>1153</v>
      </c>
      <c r="Y67" s="320" t="s">
        <v>3528</v>
      </c>
      <c r="Z67" s="44" t="s">
        <v>1153</v>
      </c>
      <c r="AA67" s="273" t="s">
        <v>3570</v>
      </c>
      <c r="AB67" s="44" t="s">
        <v>1153</v>
      </c>
      <c r="AC67" s="273" t="s">
        <v>3570</v>
      </c>
      <c r="AD67" s="282" t="s">
        <v>1153</v>
      </c>
      <c r="AE67" s="273" t="s">
        <v>3570</v>
      </c>
      <c r="AF67" s="282" t="s">
        <v>1153</v>
      </c>
      <c r="AG67" s="273" t="s">
        <v>3570</v>
      </c>
      <c r="AH67" s="280" t="s">
        <v>1153</v>
      </c>
      <c r="AI67" s="273" t="s">
        <v>3570</v>
      </c>
      <c r="AJ67" s="280" t="s">
        <v>1153</v>
      </c>
      <c r="AK67" s="273" t="s">
        <v>3528</v>
      </c>
      <c r="AL67" s="280" t="s">
        <v>1153</v>
      </c>
      <c r="AM67" s="273" t="s">
        <v>3528</v>
      </c>
      <c r="AN67" s="280" t="s">
        <v>1153</v>
      </c>
      <c r="AO67" s="273" t="s">
        <v>3528</v>
      </c>
      <c r="AP67" s="280" t="s">
        <v>1153</v>
      </c>
      <c r="AQ67" s="273" t="s">
        <v>3528</v>
      </c>
      <c r="AR67" s="280" t="s">
        <v>1153</v>
      </c>
      <c r="AS67" s="273" t="s">
        <v>3528</v>
      </c>
      <c r="AT67" s="280" t="s">
        <v>1153</v>
      </c>
      <c r="AU67" s="273" t="s">
        <v>3528</v>
      </c>
      <c r="AV67" s="280" t="s">
        <v>1153</v>
      </c>
      <c r="AW67" s="273" t="s">
        <v>3528</v>
      </c>
      <c r="AX67" s="280" t="s">
        <v>1153</v>
      </c>
      <c r="AY67" s="273" t="s">
        <v>3528</v>
      </c>
      <c r="AZ67" s="280" t="s">
        <v>1153</v>
      </c>
      <c r="BA67" s="273" t="s">
        <v>3528</v>
      </c>
      <c r="BB67" s="280" t="s">
        <v>1153</v>
      </c>
      <c r="BC67" s="273" t="s">
        <v>3528</v>
      </c>
      <c r="BD67" s="280" t="s">
        <v>1153</v>
      </c>
      <c r="BE67" s="273" t="s">
        <v>3528</v>
      </c>
      <c r="BF67" s="267" t="s">
        <v>781</v>
      </c>
      <c r="BG67" s="283">
        <v>43190</v>
      </c>
      <c r="BH67" s="269" t="s">
        <v>903</v>
      </c>
      <c r="BI67" s="267"/>
      <c r="BJ67" s="282"/>
      <c r="BK67" s="282"/>
      <c r="BL67" s="282"/>
      <c r="BM67" s="282"/>
      <c r="BN67" s="280" t="s">
        <v>956</v>
      </c>
      <c r="BO67" s="267"/>
      <c r="BP67" s="297"/>
    </row>
    <row r="68" spans="1:68" s="298" customFormat="1" ht="90" hidden="1" customHeight="1">
      <c r="A68" s="267">
        <v>66</v>
      </c>
      <c r="B68" s="268" t="s">
        <v>3437</v>
      </c>
      <c r="C68" s="269" t="s">
        <v>3803</v>
      </c>
      <c r="D68" s="253" t="s">
        <v>3218</v>
      </c>
      <c r="E68" s="270">
        <v>42961</v>
      </c>
      <c r="F68" s="253" t="s">
        <v>3219</v>
      </c>
      <c r="G68" s="309" t="s">
        <v>3808</v>
      </c>
      <c r="H68" s="321" t="s">
        <v>6107</v>
      </c>
      <c r="I68" s="317" t="s">
        <v>3250</v>
      </c>
      <c r="J68" s="316" t="s">
        <v>3251</v>
      </c>
      <c r="K68" s="316"/>
      <c r="L68" s="274"/>
      <c r="M68" s="316"/>
      <c r="N68" s="318">
        <v>42975</v>
      </c>
      <c r="O68" s="270">
        <v>43008</v>
      </c>
      <c r="P68" s="275">
        <f t="shared" ref="P68:P131" si="1">+WEEKNUM(O68-N68)</f>
        <v>5</v>
      </c>
      <c r="Q68" s="276"/>
      <c r="R68" s="285" t="s">
        <v>116</v>
      </c>
      <c r="S68" s="317" t="s">
        <v>3854</v>
      </c>
      <c r="T68" s="325" t="s">
        <v>5793</v>
      </c>
      <c r="U68" s="297"/>
      <c r="V68" s="326" t="s">
        <v>3252</v>
      </c>
      <c r="W68" s="327" t="s">
        <v>3535</v>
      </c>
      <c r="X68" s="320" t="s">
        <v>1153</v>
      </c>
      <c r="Y68" s="320" t="s">
        <v>3551</v>
      </c>
      <c r="Z68" s="289" t="s">
        <v>1153</v>
      </c>
      <c r="AA68" s="273" t="s">
        <v>3551</v>
      </c>
      <c r="AB68" s="289" t="s">
        <v>1153</v>
      </c>
      <c r="AC68" s="273" t="s">
        <v>3551</v>
      </c>
      <c r="AD68" s="282" t="s">
        <v>1153</v>
      </c>
      <c r="AE68" s="273" t="s">
        <v>3551</v>
      </c>
      <c r="AF68" s="289" t="s">
        <v>1153</v>
      </c>
      <c r="AG68" s="273" t="s">
        <v>3551</v>
      </c>
      <c r="AH68" s="289" t="s">
        <v>1153</v>
      </c>
      <c r="AI68" s="273" t="s">
        <v>3551</v>
      </c>
      <c r="AJ68" s="289" t="s">
        <v>1153</v>
      </c>
      <c r="AK68" s="273" t="s">
        <v>3551</v>
      </c>
      <c r="AL68" s="289" t="s">
        <v>1153</v>
      </c>
      <c r="AM68" s="273" t="s">
        <v>3551</v>
      </c>
      <c r="AN68" s="289" t="s">
        <v>1153</v>
      </c>
      <c r="AO68" s="273" t="s">
        <v>3551</v>
      </c>
      <c r="AP68" s="289" t="s">
        <v>1153</v>
      </c>
      <c r="AQ68" s="273" t="s">
        <v>3551</v>
      </c>
      <c r="AR68" s="289" t="s">
        <v>1153</v>
      </c>
      <c r="AS68" s="273" t="s">
        <v>3551</v>
      </c>
      <c r="AT68" s="289" t="s">
        <v>1153</v>
      </c>
      <c r="AU68" s="273" t="s">
        <v>3551</v>
      </c>
      <c r="AV68" s="289" t="s">
        <v>1153</v>
      </c>
      <c r="AW68" s="273" t="s">
        <v>3551</v>
      </c>
      <c r="AX68" s="289" t="s">
        <v>1153</v>
      </c>
      <c r="AY68" s="273" t="s">
        <v>3551</v>
      </c>
      <c r="AZ68" s="289" t="s">
        <v>1153</v>
      </c>
      <c r="BA68" s="273" t="s">
        <v>3551</v>
      </c>
      <c r="BB68" s="289" t="s">
        <v>1153</v>
      </c>
      <c r="BC68" s="273" t="s">
        <v>3551</v>
      </c>
      <c r="BD68" s="289" t="s">
        <v>1153</v>
      </c>
      <c r="BE68" s="273" t="s">
        <v>3551</v>
      </c>
      <c r="BF68" s="267" t="s">
        <v>781</v>
      </c>
      <c r="BG68" s="283">
        <v>43281</v>
      </c>
      <c r="BH68" s="269" t="s">
        <v>903</v>
      </c>
      <c r="BI68" s="267"/>
      <c r="BJ68" s="282"/>
      <c r="BK68" s="282"/>
      <c r="BL68" s="282"/>
      <c r="BM68" s="282"/>
      <c r="BN68" s="280" t="s">
        <v>956</v>
      </c>
      <c r="BO68" s="267"/>
      <c r="BP68" s="297"/>
    </row>
    <row r="69" spans="1:68" s="298" customFormat="1" ht="90" hidden="1" customHeight="1">
      <c r="A69" s="267">
        <v>67</v>
      </c>
      <c r="B69" s="268" t="s">
        <v>3438</v>
      </c>
      <c r="C69" s="269" t="s">
        <v>3837</v>
      </c>
      <c r="D69" s="271" t="s">
        <v>3845</v>
      </c>
      <c r="E69" s="286">
        <v>43175</v>
      </c>
      <c r="F69" s="253" t="s">
        <v>3166</v>
      </c>
      <c r="G69" s="309" t="s">
        <v>3804</v>
      </c>
      <c r="H69" s="44" t="s">
        <v>6108</v>
      </c>
      <c r="I69" s="44" t="s">
        <v>3253</v>
      </c>
      <c r="J69" s="44" t="s">
        <v>3254</v>
      </c>
      <c r="K69" s="44"/>
      <c r="L69" s="274"/>
      <c r="M69" s="44"/>
      <c r="N69" s="328">
        <v>43203</v>
      </c>
      <c r="O69" s="270">
        <v>43281</v>
      </c>
      <c r="P69" s="275">
        <f t="shared" si="1"/>
        <v>12</v>
      </c>
      <c r="Q69" s="276"/>
      <c r="R69" s="271" t="s">
        <v>626</v>
      </c>
      <c r="S69" s="271"/>
      <c r="T69" s="327" t="s">
        <v>1153</v>
      </c>
      <c r="U69" s="327" t="s">
        <v>1153</v>
      </c>
      <c r="V69" s="289" t="s">
        <v>3255</v>
      </c>
      <c r="W69" s="329" t="s">
        <v>5794</v>
      </c>
      <c r="X69" s="289" t="s">
        <v>3255</v>
      </c>
      <c r="Y69" s="315" t="s">
        <v>5795</v>
      </c>
      <c r="Z69" s="282" t="s">
        <v>1153</v>
      </c>
      <c r="AA69" s="273" t="s">
        <v>3571</v>
      </c>
      <c r="AB69" s="282" t="s">
        <v>1153</v>
      </c>
      <c r="AC69" s="273" t="s">
        <v>3571</v>
      </c>
      <c r="AD69" s="282" t="s">
        <v>1153</v>
      </c>
      <c r="AE69" s="273" t="s">
        <v>3571</v>
      </c>
      <c r="AF69" s="44" t="s">
        <v>1153</v>
      </c>
      <c r="AG69" s="273" t="s">
        <v>3571</v>
      </c>
      <c r="AH69" s="280" t="s">
        <v>1153</v>
      </c>
      <c r="AI69" s="273" t="s">
        <v>3571</v>
      </c>
      <c r="AJ69" s="280" t="s">
        <v>1153</v>
      </c>
      <c r="AK69" s="273" t="s">
        <v>3571</v>
      </c>
      <c r="AL69" s="280" t="s">
        <v>1153</v>
      </c>
      <c r="AM69" s="273" t="s">
        <v>3571</v>
      </c>
      <c r="AN69" s="280" t="s">
        <v>1153</v>
      </c>
      <c r="AO69" s="273" t="s">
        <v>3571</v>
      </c>
      <c r="AP69" s="280" t="s">
        <v>1153</v>
      </c>
      <c r="AQ69" s="273" t="s">
        <v>3571</v>
      </c>
      <c r="AR69" s="280" t="s">
        <v>1153</v>
      </c>
      <c r="AS69" s="273" t="s">
        <v>3571</v>
      </c>
      <c r="AT69" s="280" t="s">
        <v>1153</v>
      </c>
      <c r="AU69" s="273" t="s">
        <v>3571</v>
      </c>
      <c r="AV69" s="280" t="s">
        <v>1153</v>
      </c>
      <c r="AW69" s="273" t="s">
        <v>3571</v>
      </c>
      <c r="AX69" s="280" t="s">
        <v>1153</v>
      </c>
      <c r="AY69" s="273" t="s">
        <v>3571</v>
      </c>
      <c r="AZ69" s="280" t="s">
        <v>1153</v>
      </c>
      <c r="BA69" s="273" t="s">
        <v>3571</v>
      </c>
      <c r="BB69" s="280" t="s">
        <v>1153</v>
      </c>
      <c r="BC69" s="273" t="s">
        <v>3571</v>
      </c>
      <c r="BD69" s="280" t="s">
        <v>1153</v>
      </c>
      <c r="BE69" s="273" t="s">
        <v>3571</v>
      </c>
      <c r="BF69" s="267" t="s">
        <v>781</v>
      </c>
      <c r="BG69" s="283">
        <v>43389</v>
      </c>
      <c r="BH69" s="269" t="s">
        <v>954</v>
      </c>
      <c r="BI69" s="283">
        <v>44617</v>
      </c>
      <c r="BJ69" s="280" t="s">
        <v>5796</v>
      </c>
      <c r="BK69" s="280" t="s">
        <v>4384</v>
      </c>
      <c r="BL69" s="280" t="s">
        <v>5611</v>
      </c>
      <c r="BM69" s="280" t="s">
        <v>5615</v>
      </c>
      <c r="BN69" s="280" t="s">
        <v>1888</v>
      </c>
      <c r="BO69" s="267" t="s">
        <v>1153</v>
      </c>
      <c r="BP69" s="297" t="s">
        <v>1153</v>
      </c>
    </row>
    <row r="70" spans="1:68" s="298" customFormat="1" ht="90" hidden="1" customHeight="1">
      <c r="A70" s="267">
        <v>68</v>
      </c>
      <c r="B70" s="268" t="s">
        <v>3439</v>
      </c>
      <c r="C70" s="269" t="s">
        <v>3837</v>
      </c>
      <c r="D70" s="271" t="s">
        <v>3845</v>
      </c>
      <c r="E70" s="286">
        <v>43175</v>
      </c>
      <c r="F70" s="253" t="s">
        <v>3166</v>
      </c>
      <c r="G70" s="309" t="s">
        <v>3804</v>
      </c>
      <c r="H70" s="44" t="s">
        <v>6109</v>
      </c>
      <c r="I70" s="44" t="s">
        <v>3253</v>
      </c>
      <c r="J70" s="44" t="s">
        <v>3256</v>
      </c>
      <c r="K70" s="44"/>
      <c r="L70" s="274"/>
      <c r="M70" s="44"/>
      <c r="N70" s="328">
        <v>43203</v>
      </c>
      <c r="O70" s="270">
        <v>43281</v>
      </c>
      <c r="P70" s="275">
        <f t="shared" si="1"/>
        <v>12</v>
      </c>
      <c r="Q70" s="276"/>
      <c r="R70" s="271" t="s">
        <v>626</v>
      </c>
      <c r="S70" s="271"/>
      <c r="T70" s="327" t="s">
        <v>1153</v>
      </c>
      <c r="U70" s="327" t="s">
        <v>1153</v>
      </c>
      <c r="V70" s="289" t="s">
        <v>3255</v>
      </c>
      <c r="W70" s="44" t="s">
        <v>3536</v>
      </c>
      <c r="X70" s="289" t="s">
        <v>3255</v>
      </c>
      <c r="Y70" s="329" t="s">
        <v>5795</v>
      </c>
      <c r="Z70" s="282" t="s">
        <v>1153</v>
      </c>
      <c r="AA70" s="273" t="s">
        <v>3571</v>
      </c>
      <c r="AB70" s="282" t="s">
        <v>1153</v>
      </c>
      <c r="AC70" s="273" t="s">
        <v>3571</v>
      </c>
      <c r="AD70" s="282" t="s">
        <v>1153</v>
      </c>
      <c r="AE70" s="273" t="s">
        <v>3571</v>
      </c>
      <c r="AF70" s="44" t="s">
        <v>1153</v>
      </c>
      <c r="AG70" s="273" t="s">
        <v>3571</v>
      </c>
      <c r="AH70" s="280" t="s">
        <v>1153</v>
      </c>
      <c r="AI70" s="273" t="s">
        <v>3571</v>
      </c>
      <c r="AJ70" s="280" t="s">
        <v>1153</v>
      </c>
      <c r="AK70" s="273" t="s">
        <v>3571</v>
      </c>
      <c r="AL70" s="280" t="s">
        <v>1153</v>
      </c>
      <c r="AM70" s="273" t="s">
        <v>3571</v>
      </c>
      <c r="AN70" s="280" t="s">
        <v>1153</v>
      </c>
      <c r="AO70" s="273" t="s">
        <v>3571</v>
      </c>
      <c r="AP70" s="280" t="s">
        <v>1153</v>
      </c>
      <c r="AQ70" s="273" t="s">
        <v>3571</v>
      </c>
      <c r="AR70" s="280" t="s">
        <v>1153</v>
      </c>
      <c r="AS70" s="273" t="s">
        <v>3571</v>
      </c>
      <c r="AT70" s="280" t="s">
        <v>1153</v>
      </c>
      <c r="AU70" s="273" t="s">
        <v>3571</v>
      </c>
      <c r="AV70" s="280" t="s">
        <v>1153</v>
      </c>
      <c r="AW70" s="273" t="s">
        <v>3571</v>
      </c>
      <c r="AX70" s="280" t="s">
        <v>1153</v>
      </c>
      <c r="AY70" s="273" t="s">
        <v>3571</v>
      </c>
      <c r="AZ70" s="280" t="s">
        <v>1153</v>
      </c>
      <c r="BA70" s="273" t="s">
        <v>3571</v>
      </c>
      <c r="BB70" s="280" t="s">
        <v>1153</v>
      </c>
      <c r="BC70" s="273" t="s">
        <v>3571</v>
      </c>
      <c r="BD70" s="280" t="s">
        <v>1153</v>
      </c>
      <c r="BE70" s="273" t="s">
        <v>3571</v>
      </c>
      <c r="BF70" s="267" t="s">
        <v>781</v>
      </c>
      <c r="BG70" s="283">
        <v>43389</v>
      </c>
      <c r="BH70" s="269" t="s">
        <v>903</v>
      </c>
      <c r="BI70" s="267"/>
      <c r="BJ70" s="282"/>
      <c r="BK70" s="282"/>
      <c r="BL70" s="282"/>
      <c r="BM70" s="282"/>
      <c r="BN70" s="280" t="s">
        <v>956</v>
      </c>
      <c r="BO70" s="267"/>
      <c r="BP70" s="297"/>
    </row>
    <row r="71" spans="1:68" s="298" customFormat="1" ht="90" hidden="1" customHeight="1">
      <c r="A71" s="267">
        <v>69</v>
      </c>
      <c r="B71" s="268" t="s">
        <v>3440</v>
      </c>
      <c r="C71" s="269" t="s">
        <v>3837</v>
      </c>
      <c r="D71" s="271" t="s">
        <v>3845</v>
      </c>
      <c r="E71" s="286">
        <v>43175</v>
      </c>
      <c r="F71" s="253" t="s">
        <v>3166</v>
      </c>
      <c r="G71" s="309" t="s">
        <v>3805</v>
      </c>
      <c r="H71" s="44" t="s">
        <v>6110</v>
      </c>
      <c r="I71" s="44" t="s">
        <v>3257</v>
      </c>
      <c r="J71" s="44" t="s">
        <v>3258</v>
      </c>
      <c r="K71" s="44"/>
      <c r="L71" s="274"/>
      <c r="M71" s="44"/>
      <c r="N71" s="328">
        <v>43203</v>
      </c>
      <c r="O71" s="270">
        <v>43281</v>
      </c>
      <c r="P71" s="275">
        <f t="shared" si="1"/>
        <v>12</v>
      </c>
      <c r="Q71" s="276"/>
      <c r="R71" s="271" t="s">
        <v>626</v>
      </c>
      <c r="S71" s="271"/>
      <c r="T71" s="327" t="s">
        <v>1153</v>
      </c>
      <c r="U71" s="327" t="s">
        <v>1153</v>
      </c>
      <c r="V71" s="289" t="s">
        <v>3259</v>
      </c>
      <c r="W71" s="315" t="s">
        <v>3526</v>
      </c>
      <c r="X71" s="289" t="s">
        <v>1153</v>
      </c>
      <c r="Y71" s="315" t="s">
        <v>3551</v>
      </c>
      <c r="Z71" s="289" t="s">
        <v>1153</v>
      </c>
      <c r="AA71" s="315" t="s">
        <v>3551</v>
      </c>
      <c r="AB71" s="289" t="s">
        <v>1153</v>
      </c>
      <c r="AC71" s="315" t="s">
        <v>3551</v>
      </c>
      <c r="AD71" s="289" t="s">
        <v>1153</v>
      </c>
      <c r="AE71" s="315" t="s">
        <v>3551</v>
      </c>
      <c r="AF71" s="289" t="s">
        <v>1153</v>
      </c>
      <c r="AG71" s="315" t="s">
        <v>3551</v>
      </c>
      <c r="AH71" s="289" t="s">
        <v>1153</v>
      </c>
      <c r="AI71" s="315" t="s">
        <v>3551</v>
      </c>
      <c r="AJ71" s="289" t="s">
        <v>1153</v>
      </c>
      <c r="AK71" s="315" t="s">
        <v>3551</v>
      </c>
      <c r="AL71" s="289" t="s">
        <v>1153</v>
      </c>
      <c r="AM71" s="315" t="s">
        <v>3551</v>
      </c>
      <c r="AN71" s="289" t="s">
        <v>1153</v>
      </c>
      <c r="AO71" s="315" t="s">
        <v>3551</v>
      </c>
      <c r="AP71" s="289" t="s">
        <v>1153</v>
      </c>
      <c r="AQ71" s="315" t="s">
        <v>3551</v>
      </c>
      <c r="AR71" s="289" t="s">
        <v>1153</v>
      </c>
      <c r="AS71" s="315" t="s">
        <v>3551</v>
      </c>
      <c r="AT71" s="289" t="s">
        <v>1153</v>
      </c>
      <c r="AU71" s="315" t="s">
        <v>3551</v>
      </c>
      <c r="AV71" s="289" t="s">
        <v>1153</v>
      </c>
      <c r="AW71" s="273" t="s">
        <v>3551</v>
      </c>
      <c r="AX71" s="289" t="s">
        <v>1153</v>
      </c>
      <c r="AY71" s="273" t="s">
        <v>3551</v>
      </c>
      <c r="AZ71" s="289" t="s">
        <v>1153</v>
      </c>
      <c r="BA71" s="273" t="s">
        <v>3551</v>
      </c>
      <c r="BB71" s="289" t="s">
        <v>1153</v>
      </c>
      <c r="BC71" s="273" t="s">
        <v>3551</v>
      </c>
      <c r="BD71" s="289" t="s">
        <v>1153</v>
      </c>
      <c r="BE71" s="273" t="s">
        <v>3551</v>
      </c>
      <c r="BF71" s="267" t="s">
        <v>781</v>
      </c>
      <c r="BG71" s="328">
        <v>43325</v>
      </c>
      <c r="BH71" s="269" t="s">
        <v>954</v>
      </c>
      <c r="BI71" s="283">
        <v>43343</v>
      </c>
      <c r="BJ71" s="280" t="s">
        <v>3865</v>
      </c>
      <c r="BK71" s="282"/>
      <c r="BL71" s="280" t="s">
        <v>5610</v>
      </c>
      <c r="BM71" s="280" t="s">
        <v>4390</v>
      </c>
      <c r="BN71" s="280" t="s">
        <v>1888</v>
      </c>
      <c r="BO71" s="267" t="s">
        <v>1153</v>
      </c>
      <c r="BP71" s="297" t="s">
        <v>1153</v>
      </c>
    </row>
    <row r="72" spans="1:68" s="298" customFormat="1" ht="90" hidden="1" customHeight="1">
      <c r="A72" s="267">
        <v>70</v>
      </c>
      <c r="B72" s="268" t="s">
        <v>3441</v>
      </c>
      <c r="C72" s="269" t="s">
        <v>3837</v>
      </c>
      <c r="D72" s="271" t="s">
        <v>3845</v>
      </c>
      <c r="E72" s="286">
        <v>43175</v>
      </c>
      <c r="F72" s="253" t="s">
        <v>3166</v>
      </c>
      <c r="G72" s="309" t="s">
        <v>3805</v>
      </c>
      <c r="H72" s="44" t="s">
        <v>6111</v>
      </c>
      <c r="I72" s="44" t="s">
        <v>3257</v>
      </c>
      <c r="J72" s="44" t="s">
        <v>3260</v>
      </c>
      <c r="K72" s="44"/>
      <c r="L72" s="274"/>
      <c r="M72" s="44"/>
      <c r="N72" s="328">
        <v>43203</v>
      </c>
      <c r="O72" s="270">
        <v>43281</v>
      </c>
      <c r="P72" s="275">
        <f t="shared" si="1"/>
        <v>12</v>
      </c>
      <c r="Q72" s="276"/>
      <c r="R72" s="271" t="s">
        <v>626</v>
      </c>
      <c r="S72" s="271"/>
      <c r="T72" s="327" t="s">
        <v>1153</v>
      </c>
      <c r="U72" s="327" t="s">
        <v>1153</v>
      </c>
      <c r="V72" s="289" t="s">
        <v>3261</v>
      </c>
      <c r="W72" s="44" t="s">
        <v>3537</v>
      </c>
      <c r="X72" s="289" t="s">
        <v>3261</v>
      </c>
      <c r="Y72" s="44" t="s">
        <v>6112</v>
      </c>
      <c r="Z72" s="141" t="s">
        <v>3262</v>
      </c>
      <c r="AA72" s="330" t="s">
        <v>6113</v>
      </c>
      <c r="AB72" s="281" t="s">
        <v>1153</v>
      </c>
      <c r="AC72" s="280" t="s">
        <v>3576</v>
      </c>
      <c r="AD72" s="282" t="s">
        <v>1153</v>
      </c>
      <c r="AE72" s="280" t="s">
        <v>3576</v>
      </c>
      <c r="AF72" s="289" t="s">
        <v>1153</v>
      </c>
      <c r="AG72" s="280" t="s">
        <v>3576</v>
      </c>
      <c r="AH72" s="280" t="s">
        <v>1153</v>
      </c>
      <c r="AI72" s="280" t="s">
        <v>3576</v>
      </c>
      <c r="AJ72" s="280" t="s">
        <v>1153</v>
      </c>
      <c r="AK72" s="280" t="s">
        <v>3576</v>
      </c>
      <c r="AL72" s="280" t="s">
        <v>1153</v>
      </c>
      <c r="AM72" s="280" t="s">
        <v>3576</v>
      </c>
      <c r="AN72" s="280" t="s">
        <v>1153</v>
      </c>
      <c r="AO72" s="280" t="s">
        <v>3576</v>
      </c>
      <c r="AP72" s="280" t="s">
        <v>1153</v>
      </c>
      <c r="AQ72" s="280" t="s">
        <v>3576</v>
      </c>
      <c r="AR72" s="280" t="s">
        <v>1153</v>
      </c>
      <c r="AS72" s="280" t="s">
        <v>3576</v>
      </c>
      <c r="AT72" s="280" t="s">
        <v>1153</v>
      </c>
      <c r="AU72" s="280" t="s">
        <v>3576</v>
      </c>
      <c r="AV72" s="280" t="s">
        <v>1153</v>
      </c>
      <c r="AW72" s="280" t="s">
        <v>3576</v>
      </c>
      <c r="AX72" s="280" t="s">
        <v>1153</v>
      </c>
      <c r="AY72" s="280" t="s">
        <v>3576</v>
      </c>
      <c r="AZ72" s="280" t="s">
        <v>1153</v>
      </c>
      <c r="BA72" s="280" t="s">
        <v>3576</v>
      </c>
      <c r="BB72" s="280" t="s">
        <v>1153</v>
      </c>
      <c r="BC72" s="280" t="s">
        <v>3576</v>
      </c>
      <c r="BD72" s="280" t="s">
        <v>1153</v>
      </c>
      <c r="BE72" s="280" t="s">
        <v>3576</v>
      </c>
      <c r="BF72" s="267" t="s">
        <v>781</v>
      </c>
      <c r="BG72" s="283">
        <v>43521</v>
      </c>
      <c r="BH72" s="269" t="s">
        <v>954</v>
      </c>
      <c r="BI72" s="283">
        <v>44617</v>
      </c>
      <c r="BJ72" s="280" t="s">
        <v>4368</v>
      </c>
      <c r="BK72" s="280" t="s">
        <v>4384</v>
      </c>
      <c r="BL72" s="280" t="s">
        <v>5611</v>
      </c>
      <c r="BM72" s="280" t="s">
        <v>5615</v>
      </c>
      <c r="BN72" s="280" t="s">
        <v>1888</v>
      </c>
      <c r="BO72" s="267" t="s">
        <v>1153</v>
      </c>
      <c r="BP72" s="297" t="s">
        <v>1153</v>
      </c>
    </row>
    <row r="73" spans="1:68" s="298" customFormat="1" ht="90" hidden="1" customHeight="1">
      <c r="A73" s="267">
        <v>71</v>
      </c>
      <c r="B73" s="268" t="s">
        <v>3442</v>
      </c>
      <c r="C73" s="269" t="s">
        <v>3837</v>
      </c>
      <c r="D73" s="271" t="s">
        <v>3845</v>
      </c>
      <c r="E73" s="286">
        <v>43175</v>
      </c>
      <c r="F73" s="253" t="s">
        <v>3166</v>
      </c>
      <c r="G73" s="309" t="s">
        <v>3806</v>
      </c>
      <c r="H73" s="44" t="s">
        <v>6114</v>
      </c>
      <c r="I73" s="44" t="s">
        <v>3263</v>
      </c>
      <c r="J73" s="44" t="s">
        <v>3264</v>
      </c>
      <c r="K73" s="44"/>
      <c r="L73" s="274"/>
      <c r="M73" s="44"/>
      <c r="N73" s="328">
        <v>43203</v>
      </c>
      <c r="O73" s="270">
        <v>43281</v>
      </c>
      <c r="P73" s="275">
        <f t="shared" si="1"/>
        <v>12</v>
      </c>
      <c r="Q73" s="276"/>
      <c r="R73" s="271" t="s">
        <v>626</v>
      </c>
      <c r="S73" s="271"/>
      <c r="T73" s="327" t="s">
        <v>1153</v>
      </c>
      <c r="U73" s="327" t="s">
        <v>1153</v>
      </c>
      <c r="V73" s="289" t="s">
        <v>3265</v>
      </c>
      <c r="W73" s="331" t="s">
        <v>5797</v>
      </c>
      <c r="X73" s="289" t="s">
        <v>3265</v>
      </c>
      <c r="Y73" s="315" t="s">
        <v>3266</v>
      </c>
      <c r="Z73" s="289" t="s">
        <v>1153</v>
      </c>
      <c r="AA73" s="273" t="s">
        <v>3571</v>
      </c>
      <c r="AB73" s="289" t="s">
        <v>1153</v>
      </c>
      <c r="AC73" s="273" t="s">
        <v>3571</v>
      </c>
      <c r="AD73" s="297" t="s">
        <v>1153</v>
      </c>
      <c r="AE73" s="273" t="s">
        <v>3571</v>
      </c>
      <c r="AF73" s="44" t="s">
        <v>1153</v>
      </c>
      <c r="AG73" s="273" t="s">
        <v>3571</v>
      </c>
      <c r="AH73" s="280" t="s">
        <v>1153</v>
      </c>
      <c r="AI73" s="273" t="s">
        <v>3571</v>
      </c>
      <c r="AJ73" s="280" t="s">
        <v>1153</v>
      </c>
      <c r="AK73" s="273" t="s">
        <v>3571</v>
      </c>
      <c r="AL73" s="280" t="s">
        <v>1153</v>
      </c>
      <c r="AM73" s="273" t="s">
        <v>3571</v>
      </c>
      <c r="AN73" s="280" t="s">
        <v>1153</v>
      </c>
      <c r="AO73" s="273" t="s">
        <v>3571</v>
      </c>
      <c r="AP73" s="280" t="s">
        <v>1153</v>
      </c>
      <c r="AQ73" s="273" t="s">
        <v>3571</v>
      </c>
      <c r="AR73" s="280" t="s">
        <v>1153</v>
      </c>
      <c r="AS73" s="273" t="s">
        <v>3571</v>
      </c>
      <c r="AT73" s="280" t="s">
        <v>1153</v>
      </c>
      <c r="AU73" s="273" t="s">
        <v>3571</v>
      </c>
      <c r="AV73" s="280" t="s">
        <v>1153</v>
      </c>
      <c r="AW73" s="273" t="s">
        <v>3571</v>
      </c>
      <c r="AX73" s="280" t="s">
        <v>1153</v>
      </c>
      <c r="AY73" s="273" t="s">
        <v>3571</v>
      </c>
      <c r="AZ73" s="280" t="s">
        <v>1153</v>
      </c>
      <c r="BA73" s="273" t="s">
        <v>3571</v>
      </c>
      <c r="BB73" s="280" t="s">
        <v>1153</v>
      </c>
      <c r="BC73" s="273" t="s">
        <v>3571</v>
      </c>
      <c r="BD73" s="280" t="s">
        <v>1153</v>
      </c>
      <c r="BE73" s="273" t="s">
        <v>3571</v>
      </c>
      <c r="BF73" s="267" t="s">
        <v>781</v>
      </c>
      <c r="BG73" s="328">
        <v>43327</v>
      </c>
      <c r="BH73" s="269" t="s">
        <v>954</v>
      </c>
      <c r="BI73" s="283">
        <v>43343</v>
      </c>
      <c r="BJ73" s="280" t="s">
        <v>3865</v>
      </c>
      <c r="BK73" s="282"/>
      <c r="BL73" s="280" t="s">
        <v>5610</v>
      </c>
      <c r="BM73" s="280" t="s">
        <v>4390</v>
      </c>
      <c r="BN73" s="280" t="s">
        <v>1888</v>
      </c>
      <c r="BO73" s="267" t="s">
        <v>1153</v>
      </c>
      <c r="BP73" s="297" t="s">
        <v>1153</v>
      </c>
    </row>
    <row r="74" spans="1:68" s="298" customFormat="1" ht="90" hidden="1" customHeight="1">
      <c r="A74" s="267">
        <v>72</v>
      </c>
      <c r="B74" s="268" t="s">
        <v>2844</v>
      </c>
      <c r="C74" s="269" t="s">
        <v>3837</v>
      </c>
      <c r="D74" s="271" t="s">
        <v>2845</v>
      </c>
      <c r="E74" s="286">
        <v>43175</v>
      </c>
      <c r="F74" s="253" t="s">
        <v>3166</v>
      </c>
      <c r="G74" s="309" t="s">
        <v>3807</v>
      </c>
      <c r="H74" s="44" t="s">
        <v>6115</v>
      </c>
      <c r="I74" s="44" t="s">
        <v>2846</v>
      </c>
      <c r="J74" s="44" t="s">
        <v>2847</v>
      </c>
      <c r="K74" s="44"/>
      <c r="L74" s="288"/>
      <c r="M74" s="44"/>
      <c r="N74" s="328">
        <v>43203</v>
      </c>
      <c r="O74" s="270">
        <v>43281</v>
      </c>
      <c r="P74" s="275">
        <f t="shared" si="1"/>
        <v>12</v>
      </c>
      <c r="Q74" s="276"/>
      <c r="R74" s="271" t="s">
        <v>626</v>
      </c>
      <c r="S74" s="271"/>
      <c r="T74" s="327" t="s">
        <v>1153</v>
      </c>
      <c r="U74" s="327" t="s">
        <v>1153</v>
      </c>
      <c r="V74" s="289" t="s">
        <v>3267</v>
      </c>
      <c r="W74" s="332" t="s">
        <v>3538</v>
      </c>
      <c r="X74" s="289" t="s">
        <v>3267</v>
      </c>
      <c r="Y74" s="273" t="s">
        <v>6116</v>
      </c>
      <c r="Z74" s="141" t="s">
        <v>3268</v>
      </c>
      <c r="AA74" s="304" t="s">
        <v>6117</v>
      </c>
      <c r="AB74" s="44" t="s">
        <v>3272</v>
      </c>
      <c r="AC74" s="312" t="s">
        <v>6118</v>
      </c>
      <c r="AD74" s="141" t="s">
        <v>3269</v>
      </c>
      <c r="AE74" s="304" t="s">
        <v>6119</v>
      </c>
      <c r="AF74" s="44" t="s">
        <v>3161</v>
      </c>
      <c r="AG74" s="302" t="s">
        <v>6120</v>
      </c>
      <c r="AH74" s="297"/>
      <c r="AI74" s="333" t="s">
        <v>6121</v>
      </c>
      <c r="AJ74" s="333"/>
      <c r="AK74" s="141" t="s">
        <v>3591</v>
      </c>
      <c r="AL74" s="44" t="s">
        <v>5798</v>
      </c>
      <c r="AM74" s="141" t="s">
        <v>6122</v>
      </c>
      <c r="AN74" s="141" t="s">
        <v>3601</v>
      </c>
      <c r="AO74" s="141" t="s">
        <v>6123</v>
      </c>
      <c r="AP74" s="141" t="s">
        <v>3624</v>
      </c>
      <c r="AQ74" s="141" t="s">
        <v>6124</v>
      </c>
      <c r="AR74" s="141" t="s">
        <v>2848</v>
      </c>
      <c r="AS74" s="141" t="s">
        <v>6125</v>
      </c>
      <c r="AT74" s="44" t="s">
        <v>1153</v>
      </c>
      <c r="AU74" s="141" t="s">
        <v>3802</v>
      </c>
      <c r="AV74" s="44" t="s">
        <v>1153</v>
      </c>
      <c r="AW74" s="141" t="s">
        <v>3802</v>
      </c>
      <c r="AX74" s="44" t="s">
        <v>1153</v>
      </c>
      <c r="AY74" s="141" t="s">
        <v>3802</v>
      </c>
      <c r="AZ74" s="44" t="s">
        <v>1153</v>
      </c>
      <c r="BA74" s="141" t="s">
        <v>3802</v>
      </c>
      <c r="BB74" s="44" t="s">
        <v>1153</v>
      </c>
      <c r="BC74" s="141" t="s">
        <v>3802</v>
      </c>
      <c r="BD74" s="44" t="s">
        <v>1153</v>
      </c>
      <c r="BE74" s="141" t="s">
        <v>3802</v>
      </c>
      <c r="BF74" s="267" t="s">
        <v>781</v>
      </c>
      <c r="BG74" s="283">
        <v>44405</v>
      </c>
      <c r="BH74" s="269" t="s">
        <v>4393</v>
      </c>
      <c r="BI74" s="283">
        <v>44407</v>
      </c>
      <c r="BJ74" s="280" t="s">
        <v>4103</v>
      </c>
      <c r="BK74" s="280" t="s">
        <v>4104</v>
      </c>
      <c r="BL74" s="280" t="s">
        <v>5619</v>
      </c>
      <c r="BM74" s="280" t="s">
        <v>4392</v>
      </c>
      <c r="BN74" s="280" t="s">
        <v>1889</v>
      </c>
      <c r="BO74" s="267" t="s">
        <v>2586</v>
      </c>
      <c r="BP74" s="297"/>
    </row>
    <row r="75" spans="1:68" s="298" customFormat="1" ht="90" hidden="1" customHeight="1">
      <c r="A75" s="267">
        <v>73</v>
      </c>
      <c r="B75" s="268" t="s">
        <v>3443</v>
      </c>
      <c r="C75" s="269" t="s">
        <v>3837</v>
      </c>
      <c r="D75" s="271" t="s">
        <v>2845</v>
      </c>
      <c r="E75" s="286">
        <v>43175</v>
      </c>
      <c r="F75" s="253" t="s">
        <v>3166</v>
      </c>
      <c r="G75" s="309" t="s">
        <v>3807</v>
      </c>
      <c r="H75" s="44" t="s">
        <v>6126</v>
      </c>
      <c r="I75" s="44" t="s">
        <v>2846</v>
      </c>
      <c r="J75" s="44" t="s">
        <v>3270</v>
      </c>
      <c r="K75" s="44"/>
      <c r="L75" s="288"/>
      <c r="M75" s="44"/>
      <c r="N75" s="328">
        <v>43203</v>
      </c>
      <c r="O75" s="270">
        <v>43281</v>
      </c>
      <c r="P75" s="275">
        <f t="shared" si="1"/>
        <v>12</v>
      </c>
      <c r="Q75" s="276"/>
      <c r="R75" s="271" t="s">
        <v>626</v>
      </c>
      <c r="S75" s="271"/>
      <c r="T75" s="327" t="s">
        <v>1153</v>
      </c>
      <c r="U75" s="327" t="s">
        <v>1153</v>
      </c>
      <c r="V75" s="289" t="s">
        <v>3271</v>
      </c>
      <c r="W75" s="44" t="s">
        <v>3539</v>
      </c>
      <c r="X75" s="289" t="s">
        <v>3271</v>
      </c>
      <c r="Y75" s="44" t="s">
        <v>6127</v>
      </c>
      <c r="Z75" s="44" t="s">
        <v>3268</v>
      </c>
      <c r="AA75" s="301" t="s">
        <v>6128</v>
      </c>
      <c r="AB75" s="44" t="s">
        <v>3272</v>
      </c>
      <c r="AC75" s="312" t="s">
        <v>6118</v>
      </c>
      <c r="AD75" s="141" t="s">
        <v>3273</v>
      </c>
      <c r="AE75" s="304" t="s">
        <v>6129</v>
      </c>
      <c r="AF75" s="44" t="s">
        <v>3161</v>
      </c>
      <c r="AG75" s="302" t="s">
        <v>6120</v>
      </c>
      <c r="AH75" s="297"/>
      <c r="AI75" s="333" t="s">
        <v>6121</v>
      </c>
      <c r="AJ75" s="333"/>
      <c r="AK75" s="141" t="s">
        <v>3591</v>
      </c>
      <c r="AL75" s="44" t="s">
        <v>5799</v>
      </c>
      <c r="AM75" s="141" t="s">
        <v>6130</v>
      </c>
      <c r="AN75" s="141" t="s">
        <v>1153</v>
      </c>
      <c r="AO75" s="141" t="s">
        <v>3597</v>
      </c>
      <c r="AP75" s="141" t="s">
        <v>1153</v>
      </c>
      <c r="AQ75" s="141" t="s">
        <v>3597</v>
      </c>
      <c r="AR75" s="141" t="s">
        <v>1153</v>
      </c>
      <c r="AS75" s="141" t="s">
        <v>3597</v>
      </c>
      <c r="AT75" s="141" t="s">
        <v>1153</v>
      </c>
      <c r="AU75" s="141" t="s">
        <v>3597</v>
      </c>
      <c r="AV75" s="141" t="s">
        <v>1153</v>
      </c>
      <c r="AW75" s="141" t="s">
        <v>3597</v>
      </c>
      <c r="AX75" s="141" t="s">
        <v>1153</v>
      </c>
      <c r="AY75" s="141" t="s">
        <v>3597</v>
      </c>
      <c r="AZ75" s="141" t="s">
        <v>1153</v>
      </c>
      <c r="BA75" s="141" t="s">
        <v>3597</v>
      </c>
      <c r="BB75" s="141" t="s">
        <v>1153</v>
      </c>
      <c r="BC75" s="141" t="s">
        <v>3597</v>
      </c>
      <c r="BD75" s="141" t="s">
        <v>1153</v>
      </c>
      <c r="BE75" s="141" t="s">
        <v>3597</v>
      </c>
      <c r="BF75" s="267" t="s">
        <v>781</v>
      </c>
      <c r="BG75" s="283">
        <v>44035</v>
      </c>
      <c r="BH75" s="269" t="s">
        <v>954</v>
      </c>
      <c r="BI75" s="283">
        <v>44617</v>
      </c>
      <c r="BJ75" s="280" t="s">
        <v>4369</v>
      </c>
      <c r="BK75" s="280" t="s">
        <v>4384</v>
      </c>
      <c r="BL75" s="280" t="s">
        <v>5611</v>
      </c>
      <c r="BM75" s="280" t="s">
        <v>5615</v>
      </c>
      <c r="BN75" s="280" t="s">
        <v>1888</v>
      </c>
      <c r="BO75" s="267" t="s">
        <v>1153</v>
      </c>
      <c r="BP75" s="297" t="s">
        <v>1153</v>
      </c>
    </row>
    <row r="76" spans="1:68" s="298" customFormat="1" ht="90" hidden="1" customHeight="1">
      <c r="A76" s="267">
        <v>74</v>
      </c>
      <c r="B76" s="268" t="s">
        <v>3444</v>
      </c>
      <c r="C76" s="269" t="s">
        <v>3837</v>
      </c>
      <c r="D76" s="271" t="s">
        <v>3845</v>
      </c>
      <c r="E76" s="286">
        <v>43175</v>
      </c>
      <c r="F76" s="253" t="s">
        <v>3166</v>
      </c>
      <c r="G76" s="309" t="s">
        <v>3808</v>
      </c>
      <c r="H76" s="44" t="s">
        <v>6131</v>
      </c>
      <c r="I76" s="44" t="s">
        <v>2846</v>
      </c>
      <c r="J76" s="44" t="s">
        <v>3274</v>
      </c>
      <c r="K76" s="44"/>
      <c r="L76" s="274"/>
      <c r="M76" s="44"/>
      <c r="N76" s="328">
        <v>43203</v>
      </c>
      <c r="O76" s="270">
        <v>43281</v>
      </c>
      <c r="P76" s="275">
        <f t="shared" si="1"/>
        <v>12</v>
      </c>
      <c r="Q76" s="276"/>
      <c r="R76" s="271" t="s">
        <v>626</v>
      </c>
      <c r="S76" s="271"/>
      <c r="T76" s="327" t="s">
        <v>1153</v>
      </c>
      <c r="U76" s="327" t="s">
        <v>1153</v>
      </c>
      <c r="V76" s="327" t="s">
        <v>3275</v>
      </c>
      <c r="W76" s="332" t="s">
        <v>3540</v>
      </c>
      <c r="X76" s="327" t="s">
        <v>3275</v>
      </c>
      <c r="Y76" s="44" t="s">
        <v>3560</v>
      </c>
      <c r="Z76" s="44" t="s">
        <v>3211</v>
      </c>
      <c r="AA76" s="301" t="s">
        <v>6132</v>
      </c>
      <c r="AB76" s="44" t="s">
        <v>5800</v>
      </c>
      <c r="AC76" s="304" t="s">
        <v>6133</v>
      </c>
      <c r="AD76" s="253" t="s">
        <v>3276</v>
      </c>
      <c r="AE76" s="313" t="s">
        <v>6134</v>
      </c>
      <c r="AF76" s="44" t="s">
        <v>1153</v>
      </c>
      <c r="AG76" s="253" t="s">
        <v>3581</v>
      </c>
      <c r="AH76" s="44" t="s">
        <v>1153</v>
      </c>
      <c r="AI76" s="253" t="s">
        <v>3581</v>
      </c>
      <c r="AJ76" s="44" t="s">
        <v>1153</v>
      </c>
      <c r="AK76" s="253" t="s">
        <v>3581</v>
      </c>
      <c r="AL76" s="44" t="s">
        <v>1153</v>
      </c>
      <c r="AM76" s="253" t="s">
        <v>3581</v>
      </c>
      <c r="AN76" s="44" t="s">
        <v>1153</v>
      </c>
      <c r="AO76" s="253" t="s">
        <v>3581</v>
      </c>
      <c r="AP76" s="44" t="s">
        <v>1153</v>
      </c>
      <c r="AQ76" s="253" t="s">
        <v>3581</v>
      </c>
      <c r="AR76" s="44" t="s">
        <v>1153</v>
      </c>
      <c r="AS76" s="253" t="s">
        <v>3581</v>
      </c>
      <c r="AT76" s="44" t="s">
        <v>1153</v>
      </c>
      <c r="AU76" s="253" t="s">
        <v>3581</v>
      </c>
      <c r="AV76" s="44" t="s">
        <v>1153</v>
      </c>
      <c r="AW76" s="253" t="s">
        <v>3581</v>
      </c>
      <c r="AX76" s="44" t="s">
        <v>1153</v>
      </c>
      <c r="AY76" s="253" t="s">
        <v>3581</v>
      </c>
      <c r="AZ76" s="44" t="s">
        <v>1153</v>
      </c>
      <c r="BA76" s="253" t="s">
        <v>3581</v>
      </c>
      <c r="BB76" s="44" t="s">
        <v>1153</v>
      </c>
      <c r="BC76" s="253" t="s">
        <v>3581</v>
      </c>
      <c r="BD76" s="44" t="s">
        <v>1153</v>
      </c>
      <c r="BE76" s="253" t="s">
        <v>3581</v>
      </c>
      <c r="BF76" s="267" t="s">
        <v>781</v>
      </c>
      <c r="BG76" s="283">
        <v>43671</v>
      </c>
      <c r="BH76" s="269" t="s">
        <v>903</v>
      </c>
      <c r="BI76" s="267"/>
      <c r="BJ76" s="282"/>
      <c r="BK76" s="282"/>
      <c r="BL76" s="282"/>
      <c r="BM76" s="282"/>
      <c r="BN76" s="280" t="s">
        <v>956</v>
      </c>
      <c r="BO76" s="267"/>
      <c r="BP76" s="297"/>
    </row>
    <row r="77" spans="1:68" s="298" customFormat="1" ht="90" hidden="1" customHeight="1">
      <c r="A77" s="267">
        <v>75</v>
      </c>
      <c r="B77" s="268" t="s">
        <v>3445</v>
      </c>
      <c r="C77" s="269" t="s">
        <v>3837</v>
      </c>
      <c r="D77" s="271" t="s">
        <v>3845</v>
      </c>
      <c r="E77" s="286">
        <v>43175</v>
      </c>
      <c r="F77" s="253" t="s">
        <v>3166</v>
      </c>
      <c r="G77" s="309" t="s">
        <v>3808</v>
      </c>
      <c r="H77" s="44" t="s">
        <v>6135</v>
      </c>
      <c r="I77" s="44" t="s">
        <v>2846</v>
      </c>
      <c r="J77" s="44" t="s">
        <v>3277</v>
      </c>
      <c r="K77" s="44"/>
      <c r="L77" s="274"/>
      <c r="M77" s="44"/>
      <c r="N77" s="328">
        <v>43203</v>
      </c>
      <c r="O77" s="270">
        <v>43281</v>
      </c>
      <c r="P77" s="275">
        <f t="shared" si="1"/>
        <v>12</v>
      </c>
      <c r="Q77" s="276"/>
      <c r="R77" s="253" t="s">
        <v>626</v>
      </c>
      <c r="S77" s="44"/>
      <c r="T77" s="327" t="s">
        <v>1153</v>
      </c>
      <c r="U77" s="327" t="s">
        <v>1153</v>
      </c>
      <c r="V77" s="289" t="s">
        <v>3278</v>
      </c>
      <c r="W77" s="253" t="s">
        <v>3541</v>
      </c>
      <c r="X77" s="289" t="s">
        <v>3278</v>
      </c>
      <c r="Y77" s="44" t="s">
        <v>3560</v>
      </c>
      <c r="Z77" s="141" t="s">
        <v>3211</v>
      </c>
      <c r="AA77" s="301" t="s">
        <v>6132</v>
      </c>
      <c r="AB77" s="44" t="s">
        <v>5800</v>
      </c>
      <c r="AC77" s="304" t="s">
        <v>6136</v>
      </c>
      <c r="AD77" s="141" t="s">
        <v>5801</v>
      </c>
      <c r="AE77" s="313" t="s">
        <v>6137</v>
      </c>
      <c r="AF77" s="44" t="s">
        <v>1153</v>
      </c>
      <c r="AG77" s="253" t="s">
        <v>3581</v>
      </c>
      <c r="AH77" s="44" t="s">
        <v>1153</v>
      </c>
      <c r="AI77" s="253" t="s">
        <v>3581</v>
      </c>
      <c r="AJ77" s="44" t="s">
        <v>1153</v>
      </c>
      <c r="AK77" s="253" t="s">
        <v>3581</v>
      </c>
      <c r="AL77" s="44" t="s">
        <v>1153</v>
      </c>
      <c r="AM77" s="253" t="s">
        <v>3581</v>
      </c>
      <c r="AN77" s="44" t="s">
        <v>1153</v>
      </c>
      <c r="AO77" s="253" t="s">
        <v>3581</v>
      </c>
      <c r="AP77" s="44" t="s">
        <v>1153</v>
      </c>
      <c r="AQ77" s="253" t="s">
        <v>3581</v>
      </c>
      <c r="AR77" s="44" t="s">
        <v>1153</v>
      </c>
      <c r="AS77" s="253" t="s">
        <v>3581</v>
      </c>
      <c r="AT77" s="44" t="s">
        <v>1153</v>
      </c>
      <c r="AU77" s="253" t="s">
        <v>3581</v>
      </c>
      <c r="AV77" s="44" t="s">
        <v>1153</v>
      </c>
      <c r="AW77" s="253" t="s">
        <v>3581</v>
      </c>
      <c r="AX77" s="44" t="s">
        <v>1153</v>
      </c>
      <c r="AY77" s="253" t="s">
        <v>3581</v>
      </c>
      <c r="AZ77" s="44" t="s">
        <v>1153</v>
      </c>
      <c r="BA77" s="253" t="s">
        <v>3581</v>
      </c>
      <c r="BB77" s="44" t="s">
        <v>1153</v>
      </c>
      <c r="BC77" s="253" t="s">
        <v>3581</v>
      </c>
      <c r="BD77" s="44" t="s">
        <v>1153</v>
      </c>
      <c r="BE77" s="253" t="s">
        <v>3581</v>
      </c>
      <c r="BF77" s="267" t="s">
        <v>781</v>
      </c>
      <c r="BG77" s="283">
        <v>43671</v>
      </c>
      <c r="BH77" s="269" t="s">
        <v>903</v>
      </c>
      <c r="BI77" s="267"/>
      <c r="BJ77" s="282"/>
      <c r="BK77" s="282"/>
      <c r="BL77" s="282"/>
      <c r="BM77" s="282"/>
      <c r="BN77" s="280" t="s">
        <v>956</v>
      </c>
      <c r="BO77" s="267"/>
      <c r="BP77" s="141"/>
    </row>
    <row r="78" spans="1:68" s="298" customFormat="1" ht="90" hidden="1" customHeight="1">
      <c r="A78" s="267">
        <v>76</v>
      </c>
      <c r="B78" s="268" t="s">
        <v>3446</v>
      </c>
      <c r="C78" s="269" t="s">
        <v>3837</v>
      </c>
      <c r="D78" s="271" t="s">
        <v>3845</v>
      </c>
      <c r="E78" s="286">
        <v>43175</v>
      </c>
      <c r="F78" s="253" t="s">
        <v>3166</v>
      </c>
      <c r="G78" s="309" t="s">
        <v>3809</v>
      </c>
      <c r="H78" s="44" t="s">
        <v>6138</v>
      </c>
      <c r="I78" s="44" t="s">
        <v>2846</v>
      </c>
      <c r="J78" s="44" t="s">
        <v>3279</v>
      </c>
      <c r="K78" s="44"/>
      <c r="L78" s="274"/>
      <c r="M78" s="44"/>
      <c r="N78" s="328">
        <v>43203</v>
      </c>
      <c r="O78" s="270">
        <v>43281</v>
      </c>
      <c r="P78" s="275">
        <f t="shared" si="1"/>
        <v>12</v>
      </c>
      <c r="Q78" s="276"/>
      <c r="R78" s="253" t="s">
        <v>626</v>
      </c>
      <c r="S78" s="44"/>
      <c r="T78" s="327" t="s">
        <v>1153</v>
      </c>
      <c r="U78" s="327" t="s">
        <v>1153</v>
      </c>
      <c r="V78" s="289" t="s">
        <v>3280</v>
      </c>
      <c r="W78" s="331" t="s">
        <v>3527</v>
      </c>
      <c r="X78" s="289" t="s">
        <v>3280</v>
      </c>
      <c r="Y78" s="315" t="s">
        <v>3281</v>
      </c>
      <c r="Z78" s="289" t="s">
        <v>1153</v>
      </c>
      <c r="AA78" s="273" t="s">
        <v>3571</v>
      </c>
      <c r="AB78" s="289" t="s">
        <v>1153</v>
      </c>
      <c r="AC78" s="273" t="s">
        <v>3571</v>
      </c>
      <c r="AD78" s="297" t="s">
        <v>1153</v>
      </c>
      <c r="AE78" s="273" t="s">
        <v>3571</v>
      </c>
      <c r="AF78" s="44" t="s">
        <v>1153</v>
      </c>
      <c r="AG78" s="273" t="s">
        <v>3571</v>
      </c>
      <c r="AH78" s="280" t="s">
        <v>1153</v>
      </c>
      <c r="AI78" s="273" t="s">
        <v>3571</v>
      </c>
      <c r="AJ78" s="280" t="s">
        <v>1153</v>
      </c>
      <c r="AK78" s="273" t="s">
        <v>3571</v>
      </c>
      <c r="AL78" s="280" t="s">
        <v>1153</v>
      </c>
      <c r="AM78" s="273" t="s">
        <v>3571</v>
      </c>
      <c r="AN78" s="280" t="s">
        <v>1153</v>
      </c>
      <c r="AO78" s="273" t="s">
        <v>3571</v>
      </c>
      <c r="AP78" s="280" t="s">
        <v>1153</v>
      </c>
      <c r="AQ78" s="273" t="s">
        <v>3571</v>
      </c>
      <c r="AR78" s="280" t="s">
        <v>1153</v>
      </c>
      <c r="AS78" s="273" t="s">
        <v>3571</v>
      </c>
      <c r="AT78" s="280" t="s">
        <v>1153</v>
      </c>
      <c r="AU78" s="273" t="s">
        <v>3571</v>
      </c>
      <c r="AV78" s="280" t="s">
        <v>1153</v>
      </c>
      <c r="AW78" s="273" t="s">
        <v>3571</v>
      </c>
      <c r="AX78" s="280" t="s">
        <v>1153</v>
      </c>
      <c r="AY78" s="273" t="s">
        <v>3571</v>
      </c>
      <c r="AZ78" s="280" t="s">
        <v>1153</v>
      </c>
      <c r="BA78" s="273" t="s">
        <v>3571</v>
      </c>
      <c r="BB78" s="280" t="s">
        <v>1153</v>
      </c>
      <c r="BC78" s="273" t="s">
        <v>3571</v>
      </c>
      <c r="BD78" s="280" t="s">
        <v>1153</v>
      </c>
      <c r="BE78" s="273" t="s">
        <v>3571</v>
      </c>
      <c r="BF78" s="267" t="s">
        <v>781</v>
      </c>
      <c r="BG78" s="328">
        <v>43325</v>
      </c>
      <c r="BH78" s="269" t="s">
        <v>4393</v>
      </c>
      <c r="BI78" s="283">
        <v>43343</v>
      </c>
      <c r="BJ78" s="280" t="s">
        <v>3865</v>
      </c>
      <c r="BK78" s="282"/>
      <c r="BL78" s="280" t="s">
        <v>5612</v>
      </c>
      <c r="BM78" s="280" t="s">
        <v>4390</v>
      </c>
      <c r="BN78" s="280" t="s">
        <v>1889</v>
      </c>
      <c r="BO78" s="267" t="s">
        <v>2586</v>
      </c>
      <c r="BP78" s="297"/>
    </row>
    <row r="79" spans="1:68" s="298" customFormat="1" ht="90" hidden="1" customHeight="1">
      <c r="A79" s="267">
        <v>77</v>
      </c>
      <c r="B79" s="268" t="s">
        <v>3447</v>
      </c>
      <c r="C79" s="269" t="s">
        <v>3837</v>
      </c>
      <c r="D79" s="271" t="s">
        <v>2845</v>
      </c>
      <c r="E79" s="286">
        <v>43175</v>
      </c>
      <c r="F79" s="253" t="s">
        <v>3166</v>
      </c>
      <c r="G79" s="309" t="s">
        <v>3809</v>
      </c>
      <c r="H79" s="44" t="s">
        <v>6139</v>
      </c>
      <c r="I79" s="44" t="s">
        <v>2846</v>
      </c>
      <c r="J79" s="44" t="s">
        <v>3270</v>
      </c>
      <c r="K79" s="44"/>
      <c r="L79" s="288"/>
      <c r="M79" s="44"/>
      <c r="N79" s="328">
        <v>43203</v>
      </c>
      <c r="O79" s="270">
        <v>43281</v>
      </c>
      <c r="P79" s="275">
        <f t="shared" si="1"/>
        <v>12</v>
      </c>
      <c r="Q79" s="276"/>
      <c r="R79" s="253" t="s">
        <v>626</v>
      </c>
      <c r="S79" s="44"/>
      <c r="T79" s="327" t="s">
        <v>1153</v>
      </c>
      <c r="U79" s="327" t="s">
        <v>1153</v>
      </c>
      <c r="V79" s="289" t="s">
        <v>3282</v>
      </c>
      <c r="W79" s="331" t="s">
        <v>3542</v>
      </c>
      <c r="X79" s="289" t="s">
        <v>3282</v>
      </c>
      <c r="Y79" s="331" t="s">
        <v>3561</v>
      </c>
      <c r="Z79" s="141" t="s">
        <v>3206</v>
      </c>
      <c r="AA79" s="301" t="s">
        <v>6140</v>
      </c>
      <c r="AB79" s="44" t="s">
        <v>3201</v>
      </c>
      <c r="AC79" s="302" t="s">
        <v>6141</v>
      </c>
      <c r="AD79" s="141" t="s">
        <v>5802</v>
      </c>
      <c r="AE79" s="302" t="s">
        <v>6142</v>
      </c>
      <c r="AF79" s="297"/>
      <c r="AG79" s="302" t="s">
        <v>6143</v>
      </c>
      <c r="AH79" s="297"/>
      <c r="AI79" s="333" t="s">
        <v>6121</v>
      </c>
      <c r="AJ79" s="333"/>
      <c r="AK79" s="141" t="s">
        <v>3591</v>
      </c>
      <c r="AL79" s="44" t="s">
        <v>5803</v>
      </c>
      <c r="AM79" s="141" t="s">
        <v>6144</v>
      </c>
      <c r="AN79" s="141" t="s">
        <v>1153</v>
      </c>
      <c r="AO79" s="141" t="s">
        <v>3597</v>
      </c>
      <c r="AP79" s="141" t="s">
        <v>1153</v>
      </c>
      <c r="AQ79" s="141" t="s">
        <v>3597</v>
      </c>
      <c r="AR79" s="141" t="s">
        <v>1153</v>
      </c>
      <c r="AS79" s="141" t="s">
        <v>3597</v>
      </c>
      <c r="AT79" s="141" t="s">
        <v>1153</v>
      </c>
      <c r="AU79" s="141" t="s">
        <v>3597</v>
      </c>
      <c r="AV79" s="141" t="s">
        <v>1153</v>
      </c>
      <c r="AW79" s="141" t="s">
        <v>3597</v>
      </c>
      <c r="AX79" s="141" t="s">
        <v>1153</v>
      </c>
      <c r="AY79" s="141" t="s">
        <v>3597</v>
      </c>
      <c r="AZ79" s="141" t="s">
        <v>1153</v>
      </c>
      <c r="BA79" s="141" t="s">
        <v>3597</v>
      </c>
      <c r="BB79" s="141" t="s">
        <v>1153</v>
      </c>
      <c r="BC79" s="141" t="s">
        <v>3597</v>
      </c>
      <c r="BD79" s="141" t="s">
        <v>1153</v>
      </c>
      <c r="BE79" s="141" t="s">
        <v>3597</v>
      </c>
      <c r="BF79" s="267" t="s">
        <v>781</v>
      </c>
      <c r="BG79" s="283">
        <v>44035</v>
      </c>
      <c r="BH79" s="269" t="s">
        <v>903</v>
      </c>
      <c r="BI79" s="267"/>
      <c r="BJ79" s="282"/>
      <c r="BK79" s="282"/>
      <c r="BL79" s="282"/>
      <c r="BM79" s="282"/>
      <c r="BN79" s="280" t="s">
        <v>956</v>
      </c>
      <c r="BO79" s="267"/>
      <c r="BP79" s="297"/>
    </row>
    <row r="80" spans="1:68" s="298" customFormat="1" ht="90" hidden="1" customHeight="1">
      <c r="A80" s="267">
        <v>78</v>
      </c>
      <c r="B80" s="268" t="s">
        <v>3448</v>
      </c>
      <c r="C80" s="269" t="s">
        <v>3837</v>
      </c>
      <c r="D80" s="271" t="s">
        <v>3845</v>
      </c>
      <c r="E80" s="286">
        <v>43175</v>
      </c>
      <c r="F80" s="253" t="s">
        <v>3166</v>
      </c>
      <c r="G80" s="309" t="s">
        <v>3810</v>
      </c>
      <c r="H80" s="44" t="s">
        <v>6145</v>
      </c>
      <c r="I80" s="44" t="s">
        <v>3283</v>
      </c>
      <c r="J80" s="44" t="s">
        <v>3284</v>
      </c>
      <c r="K80" s="44"/>
      <c r="L80" s="274"/>
      <c r="M80" s="44"/>
      <c r="N80" s="328">
        <v>43203</v>
      </c>
      <c r="O80" s="270">
        <v>43281</v>
      </c>
      <c r="P80" s="275">
        <f t="shared" si="1"/>
        <v>12</v>
      </c>
      <c r="Q80" s="276"/>
      <c r="R80" s="253" t="s">
        <v>626</v>
      </c>
      <c r="S80" s="44"/>
      <c r="T80" s="327" t="s">
        <v>1153</v>
      </c>
      <c r="U80" s="327" t="s">
        <v>1153</v>
      </c>
      <c r="V80" s="289" t="s">
        <v>3285</v>
      </c>
      <c r="W80" s="141" t="s">
        <v>3543</v>
      </c>
      <c r="X80" s="289" t="s">
        <v>3285</v>
      </c>
      <c r="Y80" s="280" t="s">
        <v>6146</v>
      </c>
      <c r="Z80" s="282" t="s">
        <v>1153</v>
      </c>
      <c r="AA80" s="273" t="s">
        <v>3571</v>
      </c>
      <c r="AB80" s="282" t="s">
        <v>1153</v>
      </c>
      <c r="AC80" s="273" t="s">
        <v>3571</v>
      </c>
      <c r="AD80" s="282" t="s">
        <v>1153</v>
      </c>
      <c r="AE80" s="273" t="s">
        <v>3571</v>
      </c>
      <c r="AF80" s="44" t="s">
        <v>1153</v>
      </c>
      <c r="AG80" s="273" t="s">
        <v>3571</v>
      </c>
      <c r="AH80" s="280" t="s">
        <v>1153</v>
      </c>
      <c r="AI80" s="273" t="s">
        <v>3571</v>
      </c>
      <c r="AJ80" s="280" t="s">
        <v>1153</v>
      </c>
      <c r="AK80" s="273" t="s">
        <v>3571</v>
      </c>
      <c r="AL80" s="280" t="s">
        <v>1153</v>
      </c>
      <c r="AM80" s="273" t="s">
        <v>3571</v>
      </c>
      <c r="AN80" s="280" t="s">
        <v>1153</v>
      </c>
      <c r="AO80" s="273" t="s">
        <v>3571</v>
      </c>
      <c r="AP80" s="280" t="s">
        <v>1153</v>
      </c>
      <c r="AQ80" s="273" t="s">
        <v>3571</v>
      </c>
      <c r="AR80" s="280" t="s">
        <v>1153</v>
      </c>
      <c r="AS80" s="273" t="s">
        <v>3571</v>
      </c>
      <c r="AT80" s="280" t="s">
        <v>1153</v>
      </c>
      <c r="AU80" s="273" t="s">
        <v>3571</v>
      </c>
      <c r="AV80" s="280" t="s">
        <v>1153</v>
      </c>
      <c r="AW80" s="273" t="s">
        <v>3571</v>
      </c>
      <c r="AX80" s="280" t="s">
        <v>1153</v>
      </c>
      <c r="AY80" s="273" t="s">
        <v>3571</v>
      </c>
      <c r="AZ80" s="280" t="s">
        <v>1153</v>
      </c>
      <c r="BA80" s="273" t="s">
        <v>3571</v>
      </c>
      <c r="BB80" s="280" t="s">
        <v>1153</v>
      </c>
      <c r="BC80" s="273" t="s">
        <v>3571</v>
      </c>
      <c r="BD80" s="280" t="s">
        <v>1153</v>
      </c>
      <c r="BE80" s="273" t="s">
        <v>3571</v>
      </c>
      <c r="BF80" s="267" t="s">
        <v>781</v>
      </c>
      <c r="BG80" s="283">
        <v>43390</v>
      </c>
      <c r="BH80" s="269" t="s">
        <v>954</v>
      </c>
      <c r="BI80" s="283">
        <v>44617</v>
      </c>
      <c r="BJ80" s="280" t="s">
        <v>4370</v>
      </c>
      <c r="BK80" s="280" t="s">
        <v>4384</v>
      </c>
      <c r="BL80" s="280" t="s">
        <v>5611</v>
      </c>
      <c r="BM80" s="280" t="s">
        <v>5615</v>
      </c>
      <c r="BN80" s="280" t="s">
        <v>1888</v>
      </c>
      <c r="BO80" s="267" t="s">
        <v>1153</v>
      </c>
      <c r="BP80" s="297" t="s">
        <v>1153</v>
      </c>
    </row>
    <row r="81" spans="1:68" s="298" customFormat="1" ht="90" hidden="1" customHeight="1">
      <c r="A81" s="267">
        <v>79</v>
      </c>
      <c r="B81" s="268" t="s">
        <v>3449</v>
      </c>
      <c r="C81" s="269" t="s">
        <v>3837</v>
      </c>
      <c r="D81" s="271" t="s">
        <v>3845</v>
      </c>
      <c r="E81" s="286">
        <v>43175</v>
      </c>
      <c r="F81" s="253" t="s">
        <v>3166</v>
      </c>
      <c r="G81" s="309" t="s">
        <v>3811</v>
      </c>
      <c r="H81" s="44" t="s">
        <v>6147</v>
      </c>
      <c r="I81" s="44" t="s">
        <v>3286</v>
      </c>
      <c r="J81" s="44" t="s">
        <v>3287</v>
      </c>
      <c r="K81" s="44"/>
      <c r="L81" s="274"/>
      <c r="M81" s="44"/>
      <c r="N81" s="328">
        <v>43203</v>
      </c>
      <c r="O81" s="270">
        <v>43281</v>
      </c>
      <c r="P81" s="275">
        <f t="shared" si="1"/>
        <v>12</v>
      </c>
      <c r="Q81" s="276"/>
      <c r="R81" s="253" t="s">
        <v>626</v>
      </c>
      <c r="S81" s="44"/>
      <c r="T81" s="327" t="s">
        <v>1153</v>
      </c>
      <c r="U81" s="327" t="s">
        <v>1153</v>
      </c>
      <c r="V81" s="289" t="s">
        <v>3288</v>
      </c>
      <c r="W81" s="141" t="s">
        <v>5804</v>
      </c>
      <c r="X81" s="289" t="s">
        <v>3288</v>
      </c>
      <c r="Y81" s="315" t="s">
        <v>3289</v>
      </c>
      <c r="Z81" s="289" t="s">
        <v>1153</v>
      </c>
      <c r="AA81" s="273" t="s">
        <v>3571</v>
      </c>
      <c r="AB81" s="289" t="s">
        <v>1153</v>
      </c>
      <c r="AC81" s="273" t="s">
        <v>3571</v>
      </c>
      <c r="AD81" s="297" t="s">
        <v>1153</v>
      </c>
      <c r="AE81" s="273" t="s">
        <v>3571</v>
      </c>
      <c r="AF81" s="44" t="s">
        <v>1153</v>
      </c>
      <c r="AG81" s="273" t="s">
        <v>3571</v>
      </c>
      <c r="AH81" s="280" t="s">
        <v>1153</v>
      </c>
      <c r="AI81" s="273" t="s">
        <v>3571</v>
      </c>
      <c r="AJ81" s="280" t="s">
        <v>1153</v>
      </c>
      <c r="AK81" s="273" t="s">
        <v>3571</v>
      </c>
      <c r="AL81" s="280" t="s">
        <v>1153</v>
      </c>
      <c r="AM81" s="273" t="s">
        <v>3571</v>
      </c>
      <c r="AN81" s="280" t="s">
        <v>1153</v>
      </c>
      <c r="AO81" s="273" t="s">
        <v>3571</v>
      </c>
      <c r="AP81" s="280" t="s">
        <v>1153</v>
      </c>
      <c r="AQ81" s="273" t="s">
        <v>3571</v>
      </c>
      <c r="AR81" s="280" t="s">
        <v>1153</v>
      </c>
      <c r="AS81" s="273" t="s">
        <v>3571</v>
      </c>
      <c r="AT81" s="280" t="s">
        <v>1153</v>
      </c>
      <c r="AU81" s="273" t="s">
        <v>3571</v>
      </c>
      <c r="AV81" s="280" t="s">
        <v>1153</v>
      </c>
      <c r="AW81" s="273" t="s">
        <v>3571</v>
      </c>
      <c r="AX81" s="280" t="s">
        <v>1153</v>
      </c>
      <c r="AY81" s="273" t="s">
        <v>3571</v>
      </c>
      <c r="AZ81" s="280" t="s">
        <v>1153</v>
      </c>
      <c r="BA81" s="273" t="s">
        <v>3571</v>
      </c>
      <c r="BB81" s="280" t="s">
        <v>1153</v>
      </c>
      <c r="BC81" s="273" t="s">
        <v>3571</v>
      </c>
      <c r="BD81" s="280" t="s">
        <v>1153</v>
      </c>
      <c r="BE81" s="273" t="s">
        <v>3571</v>
      </c>
      <c r="BF81" s="267" t="s">
        <v>781</v>
      </c>
      <c r="BG81" s="286">
        <v>43326</v>
      </c>
      <c r="BH81" s="269" t="s">
        <v>954</v>
      </c>
      <c r="BI81" s="283">
        <v>43343</v>
      </c>
      <c r="BJ81" s="280" t="s">
        <v>3865</v>
      </c>
      <c r="BK81" s="282"/>
      <c r="BL81" s="280" t="s">
        <v>5612</v>
      </c>
      <c r="BM81" s="280" t="s">
        <v>4390</v>
      </c>
      <c r="BN81" s="280" t="s">
        <v>1888</v>
      </c>
      <c r="BO81" s="267" t="s">
        <v>1153</v>
      </c>
      <c r="BP81" s="297" t="s">
        <v>1153</v>
      </c>
    </row>
    <row r="82" spans="1:68" s="298" customFormat="1" ht="90" hidden="1" customHeight="1">
      <c r="A82" s="267">
        <v>80</v>
      </c>
      <c r="B82" s="268" t="s">
        <v>3450</v>
      </c>
      <c r="C82" s="269" t="s">
        <v>3837</v>
      </c>
      <c r="D82" s="271" t="s">
        <v>2845</v>
      </c>
      <c r="E82" s="286">
        <v>43175</v>
      </c>
      <c r="F82" s="253" t="s">
        <v>3166</v>
      </c>
      <c r="G82" s="309" t="s">
        <v>3812</v>
      </c>
      <c r="H82" s="44" t="s">
        <v>6148</v>
      </c>
      <c r="I82" s="44" t="s">
        <v>3286</v>
      </c>
      <c r="J82" s="44" t="s">
        <v>3290</v>
      </c>
      <c r="K82" s="44"/>
      <c r="L82" s="288"/>
      <c r="M82" s="44"/>
      <c r="N82" s="328">
        <v>43203</v>
      </c>
      <c r="O82" s="270">
        <v>43281</v>
      </c>
      <c r="P82" s="275">
        <f t="shared" si="1"/>
        <v>12</v>
      </c>
      <c r="Q82" s="276"/>
      <c r="R82" s="253" t="s">
        <v>626</v>
      </c>
      <c r="S82" s="44"/>
      <c r="T82" s="327" t="s">
        <v>1153</v>
      </c>
      <c r="U82" s="327" t="s">
        <v>1153</v>
      </c>
      <c r="V82" s="289" t="s">
        <v>3291</v>
      </c>
      <c r="W82" s="332" t="s">
        <v>3544</v>
      </c>
      <c r="X82" s="289" t="s">
        <v>3291</v>
      </c>
      <c r="Y82" s="44" t="s">
        <v>3562</v>
      </c>
      <c r="Z82" s="141" t="s">
        <v>3292</v>
      </c>
      <c r="AA82" s="301" t="s">
        <v>6149</v>
      </c>
      <c r="AB82" s="44" t="s">
        <v>5777</v>
      </c>
      <c r="AC82" s="312" t="s">
        <v>6118</v>
      </c>
      <c r="AD82" s="141" t="s">
        <v>5802</v>
      </c>
      <c r="AE82" s="302" t="s">
        <v>6150</v>
      </c>
      <c r="AF82" s="273" t="s">
        <v>3083</v>
      </c>
      <c r="AG82" s="302" t="s">
        <v>6151</v>
      </c>
      <c r="AH82" s="297"/>
      <c r="AI82" s="333" t="s">
        <v>6121</v>
      </c>
      <c r="AJ82" s="333"/>
      <c r="AK82" s="141" t="s">
        <v>3591</v>
      </c>
      <c r="AL82" s="44" t="s">
        <v>3293</v>
      </c>
      <c r="AM82" s="141" t="s">
        <v>6152</v>
      </c>
      <c r="AN82" s="141" t="s">
        <v>1153</v>
      </c>
      <c r="AO82" s="141" t="s">
        <v>3597</v>
      </c>
      <c r="AP82" s="141" t="s">
        <v>1153</v>
      </c>
      <c r="AQ82" s="141" t="s">
        <v>3597</v>
      </c>
      <c r="AR82" s="141" t="s">
        <v>1153</v>
      </c>
      <c r="AS82" s="141" t="s">
        <v>3597</v>
      </c>
      <c r="AT82" s="141" t="s">
        <v>1153</v>
      </c>
      <c r="AU82" s="141" t="s">
        <v>3597</v>
      </c>
      <c r="AV82" s="141" t="s">
        <v>1153</v>
      </c>
      <c r="AW82" s="141" t="s">
        <v>3597</v>
      </c>
      <c r="AX82" s="141" t="s">
        <v>1153</v>
      </c>
      <c r="AY82" s="141" t="s">
        <v>3597</v>
      </c>
      <c r="AZ82" s="141" t="s">
        <v>1153</v>
      </c>
      <c r="BA82" s="141" t="s">
        <v>3597</v>
      </c>
      <c r="BB82" s="141" t="s">
        <v>1153</v>
      </c>
      <c r="BC82" s="141" t="s">
        <v>3597</v>
      </c>
      <c r="BD82" s="141" t="s">
        <v>1153</v>
      </c>
      <c r="BE82" s="141" t="s">
        <v>3597</v>
      </c>
      <c r="BF82" s="267" t="s">
        <v>781</v>
      </c>
      <c r="BG82" s="283">
        <v>44035</v>
      </c>
      <c r="BH82" s="269" t="s">
        <v>903</v>
      </c>
      <c r="BI82" s="267"/>
      <c r="BJ82" s="282"/>
      <c r="BK82" s="282"/>
      <c r="BL82" s="282"/>
      <c r="BM82" s="282"/>
      <c r="BN82" s="280" t="s">
        <v>956</v>
      </c>
      <c r="BO82" s="267"/>
      <c r="BP82" s="297"/>
    </row>
    <row r="83" spans="1:68" s="298" customFormat="1" ht="90" hidden="1" customHeight="1">
      <c r="A83" s="267">
        <v>81</v>
      </c>
      <c r="B83" s="268" t="s">
        <v>3451</v>
      </c>
      <c r="C83" s="269" t="s">
        <v>3837</v>
      </c>
      <c r="D83" s="271" t="s">
        <v>2845</v>
      </c>
      <c r="E83" s="286">
        <v>43175</v>
      </c>
      <c r="F83" s="253" t="s">
        <v>3166</v>
      </c>
      <c r="G83" s="309" t="s">
        <v>3812</v>
      </c>
      <c r="H83" s="44" t="s">
        <v>6148</v>
      </c>
      <c r="I83" s="44" t="s">
        <v>3286</v>
      </c>
      <c r="J83" s="44" t="s">
        <v>3294</v>
      </c>
      <c r="K83" s="44"/>
      <c r="L83" s="288"/>
      <c r="M83" s="44"/>
      <c r="N83" s="328">
        <v>43203</v>
      </c>
      <c r="O83" s="270">
        <v>43281</v>
      </c>
      <c r="P83" s="275">
        <f t="shared" si="1"/>
        <v>12</v>
      </c>
      <c r="Q83" s="276"/>
      <c r="R83" s="253" t="s">
        <v>626</v>
      </c>
      <c r="S83" s="44"/>
      <c r="T83" s="327" t="s">
        <v>1153</v>
      </c>
      <c r="U83" s="327" t="s">
        <v>1153</v>
      </c>
      <c r="V83" s="289" t="s">
        <v>3295</v>
      </c>
      <c r="W83" s="332" t="s">
        <v>3545</v>
      </c>
      <c r="X83" s="289" t="s">
        <v>3295</v>
      </c>
      <c r="Y83" s="44" t="s">
        <v>3562</v>
      </c>
      <c r="Z83" s="141" t="s">
        <v>3292</v>
      </c>
      <c r="AA83" s="301" t="s">
        <v>6149</v>
      </c>
      <c r="AB83" s="44" t="s">
        <v>5777</v>
      </c>
      <c r="AC83" s="312" t="s">
        <v>6118</v>
      </c>
      <c r="AD83" s="141" t="s">
        <v>5805</v>
      </c>
      <c r="AE83" s="302" t="s">
        <v>6153</v>
      </c>
      <c r="AF83" s="141" t="s">
        <v>3296</v>
      </c>
      <c r="AG83" s="302" t="s">
        <v>6151</v>
      </c>
      <c r="AH83" s="297"/>
      <c r="AI83" s="333" t="s">
        <v>6121</v>
      </c>
      <c r="AJ83" s="333"/>
      <c r="AK83" s="141" t="s">
        <v>3591</v>
      </c>
      <c r="AL83" s="44" t="s">
        <v>3297</v>
      </c>
      <c r="AM83" s="141" t="s">
        <v>6152</v>
      </c>
      <c r="AN83" s="141" t="s">
        <v>1153</v>
      </c>
      <c r="AO83" s="141" t="s">
        <v>3597</v>
      </c>
      <c r="AP83" s="141" t="s">
        <v>1153</v>
      </c>
      <c r="AQ83" s="141" t="s">
        <v>3597</v>
      </c>
      <c r="AR83" s="141" t="s">
        <v>1153</v>
      </c>
      <c r="AS83" s="141" t="s">
        <v>3597</v>
      </c>
      <c r="AT83" s="141" t="s">
        <v>1153</v>
      </c>
      <c r="AU83" s="141" t="s">
        <v>3597</v>
      </c>
      <c r="AV83" s="141" t="s">
        <v>1153</v>
      </c>
      <c r="AW83" s="141" t="s">
        <v>3597</v>
      </c>
      <c r="AX83" s="141" t="s">
        <v>1153</v>
      </c>
      <c r="AY83" s="141" t="s">
        <v>3597</v>
      </c>
      <c r="AZ83" s="141" t="s">
        <v>1153</v>
      </c>
      <c r="BA83" s="141" t="s">
        <v>3597</v>
      </c>
      <c r="BB83" s="141" t="s">
        <v>1153</v>
      </c>
      <c r="BC83" s="141" t="s">
        <v>3597</v>
      </c>
      <c r="BD83" s="141" t="s">
        <v>1153</v>
      </c>
      <c r="BE83" s="141" t="s">
        <v>3597</v>
      </c>
      <c r="BF83" s="267" t="s">
        <v>781</v>
      </c>
      <c r="BG83" s="283">
        <v>44035</v>
      </c>
      <c r="BH83" s="269" t="s">
        <v>903</v>
      </c>
      <c r="BI83" s="267"/>
      <c r="BJ83" s="282"/>
      <c r="BK83" s="282"/>
      <c r="BL83" s="282"/>
      <c r="BM83" s="282"/>
      <c r="BN83" s="280" t="s">
        <v>956</v>
      </c>
      <c r="BO83" s="267"/>
      <c r="BP83" s="297"/>
    </row>
    <row r="84" spans="1:68" s="298" customFormat="1" ht="90" hidden="1" customHeight="1">
      <c r="A84" s="267">
        <v>82</v>
      </c>
      <c r="B84" s="268" t="s">
        <v>3452</v>
      </c>
      <c r="C84" s="269" t="s">
        <v>3837</v>
      </c>
      <c r="D84" s="271" t="s">
        <v>3845</v>
      </c>
      <c r="E84" s="286">
        <v>43175</v>
      </c>
      <c r="F84" s="253" t="s">
        <v>3166</v>
      </c>
      <c r="G84" s="309" t="s">
        <v>3813</v>
      </c>
      <c r="H84" s="44" t="s">
        <v>6154</v>
      </c>
      <c r="I84" s="44" t="s">
        <v>3298</v>
      </c>
      <c r="J84" s="44" t="s">
        <v>3299</v>
      </c>
      <c r="K84" s="44"/>
      <c r="L84" s="274"/>
      <c r="M84" s="44"/>
      <c r="N84" s="328">
        <v>43203</v>
      </c>
      <c r="O84" s="270">
        <v>43281</v>
      </c>
      <c r="P84" s="275">
        <f t="shared" si="1"/>
        <v>12</v>
      </c>
      <c r="Q84" s="276"/>
      <c r="R84" s="253" t="s">
        <v>626</v>
      </c>
      <c r="S84" s="44"/>
      <c r="T84" s="327" t="s">
        <v>1153</v>
      </c>
      <c r="U84" s="327" t="s">
        <v>1153</v>
      </c>
      <c r="V84" s="289" t="s">
        <v>3285</v>
      </c>
      <c r="W84" s="141" t="s">
        <v>3546</v>
      </c>
      <c r="X84" s="289" t="s">
        <v>1153</v>
      </c>
      <c r="Y84" s="44" t="s">
        <v>5806</v>
      </c>
      <c r="Z84" s="289" t="s">
        <v>1153</v>
      </c>
      <c r="AA84" s="273" t="s">
        <v>3551</v>
      </c>
      <c r="AB84" s="289" t="s">
        <v>1153</v>
      </c>
      <c r="AC84" s="273" t="s">
        <v>3551</v>
      </c>
      <c r="AD84" s="282" t="s">
        <v>1153</v>
      </c>
      <c r="AE84" s="273" t="s">
        <v>3551</v>
      </c>
      <c r="AF84" s="289" t="s">
        <v>1153</v>
      </c>
      <c r="AG84" s="273" t="s">
        <v>3551</v>
      </c>
      <c r="AH84" s="289" t="s">
        <v>1153</v>
      </c>
      <c r="AI84" s="273" t="s">
        <v>3551</v>
      </c>
      <c r="AJ84" s="289" t="s">
        <v>1153</v>
      </c>
      <c r="AK84" s="273" t="s">
        <v>3551</v>
      </c>
      <c r="AL84" s="289" t="s">
        <v>1153</v>
      </c>
      <c r="AM84" s="273" t="s">
        <v>3551</v>
      </c>
      <c r="AN84" s="289" t="s">
        <v>1153</v>
      </c>
      <c r="AO84" s="273" t="s">
        <v>3551</v>
      </c>
      <c r="AP84" s="289" t="s">
        <v>1153</v>
      </c>
      <c r="AQ84" s="273" t="s">
        <v>3551</v>
      </c>
      <c r="AR84" s="289" t="s">
        <v>1153</v>
      </c>
      <c r="AS84" s="273" t="s">
        <v>3551</v>
      </c>
      <c r="AT84" s="289" t="s">
        <v>1153</v>
      </c>
      <c r="AU84" s="273" t="s">
        <v>3551</v>
      </c>
      <c r="AV84" s="273" t="s">
        <v>1153</v>
      </c>
      <c r="AW84" s="273" t="s">
        <v>3551</v>
      </c>
      <c r="AX84" s="289" t="s">
        <v>1153</v>
      </c>
      <c r="AY84" s="273" t="s">
        <v>3551</v>
      </c>
      <c r="AZ84" s="289" t="s">
        <v>1153</v>
      </c>
      <c r="BA84" s="273" t="s">
        <v>3551</v>
      </c>
      <c r="BB84" s="289" t="s">
        <v>1153</v>
      </c>
      <c r="BC84" s="273" t="s">
        <v>3551</v>
      </c>
      <c r="BD84" s="289" t="s">
        <v>1153</v>
      </c>
      <c r="BE84" s="273" t="s">
        <v>3551</v>
      </c>
      <c r="BF84" s="267" t="s">
        <v>781</v>
      </c>
      <c r="BG84" s="283">
        <v>43281</v>
      </c>
      <c r="BH84" s="269" t="s">
        <v>954</v>
      </c>
      <c r="BI84" s="283">
        <v>43343</v>
      </c>
      <c r="BJ84" s="280" t="s">
        <v>3865</v>
      </c>
      <c r="BK84" s="282"/>
      <c r="BL84" s="280" t="s">
        <v>5612</v>
      </c>
      <c r="BM84" s="280" t="s">
        <v>4390</v>
      </c>
      <c r="BN84" s="280" t="s">
        <v>1888</v>
      </c>
      <c r="BO84" s="267" t="s">
        <v>1153</v>
      </c>
      <c r="BP84" s="297" t="s">
        <v>1153</v>
      </c>
    </row>
    <row r="85" spans="1:68" s="298" customFormat="1" ht="90" hidden="1" customHeight="1">
      <c r="A85" s="267">
        <v>83</v>
      </c>
      <c r="B85" s="268" t="s">
        <v>3453</v>
      </c>
      <c r="C85" s="269" t="s">
        <v>3836</v>
      </c>
      <c r="D85" s="253" t="s">
        <v>3300</v>
      </c>
      <c r="E85" s="328">
        <v>43243</v>
      </c>
      <c r="F85" s="253" t="s">
        <v>3301</v>
      </c>
      <c r="G85" s="309" t="s">
        <v>3842</v>
      </c>
      <c r="H85" s="273" t="s">
        <v>6155</v>
      </c>
      <c r="I85" s="273" t="s">
        <v>3302</v>
      </c>
      <c r="J85" s="273" t="s">
        <v>5807</v>
      </c>
      <c r="K85" s="273"/>
      <c r="L85" s="274"/>
      <c r="M85" s="273"/>
      <c r="N85" s="328">
        <v>43283</v>
      </c>
      <c r="O85" s="270">
        <v>43465</v>
      </c>
      <c r="P85" s="275">
        <f t="shared" si="1"/>
        <v>26</v>
      </c>
      <c r="Q85" s="276"/>
      <c r="R85" s="271" t="s">
        <v>3855</v>
      </c>
      <c r="S85" s="273" t="s">
        <v>3856</v>
      </c>
      <c r="T85" s="327" t="s">
        <v>1153</v>
      </c>
      <c r="U85" s="327" t="s">
        <v>1153</v>
      </c>
      <c r="V85" s="327" t="s">
        <v>1153</v>
      </c>
      <c r="W85" s="327" t="s">
        <v>1153</v>
      </c>
      <c r="X85" s="141" t="s">
        <v>6156</v>
      </c>
      <c r="Y85" s="44" t="s">
        <v>6157</v>
      </c>
      <c r="Z85" s="44" t="s">
        <v>3303</v>
      </c>
      <c r="AA85" s="301" t="s">
        <v>6158</v>
      </c>
      <c r="AB85" s="281" t="s">
        <v>1153</v>
      </c>
      <c r="AC85" s="280" t="s">
        <v>3576</v>
      </c>
      <c r="AD85" s="282" t="s">
        <v>1153</v>
      </c>
      <c r="AE85" s="280" t="s">
        <v>3576</v>
      </c>
      <c r="AF85" s="289" t="s">
        <v>1153</v>
      </c>
      <c r="AG85" s="280" t="s">
        <v>3576</v>
      </c>
      <c r="AH85" s="280" t="s">
        <v>1153</v>
      </c>
      <c r="AI85" s="280" t="s">
        <v>3576</v>
      </c>
      <c r="AJ85" s="280" t="s">
        <v>1153</v>
      </c>
      <c r="AK85" s="280" t="s">
        <v>3576</v>
      </c>
      <c r="AL85" s="280" t="s">
        <v>1153</v>
      </c>
      <c r="AM85" s="280" t="s">
        <v>3576</v>
      </c>
      <c r="AN85" s="280" t="s">
        <v>1153</v>
      </c>
      <c r="AO85" s="280" t="s">
        <v>3576</v>
      </c>
      <c r="AP85" s="280" t="s">
        <v>1153</v>
      </c>
      <c r="AQ85" s="280" t="s">
        <v>3576</v>
      </c>
      <c r="AR85" s="280" t="s">
        <v>1153</v>
      </c>
      <c r="AS85" s="280" t="s">
        <v>3576</v>
      </c>
      <c r="AT85" s="280" t="s">
        <v>1153</v>
      </c>
      <c r="AU85" s="280" t="s">
        <v>3576</v>
      </c>
      <c r="AV85" s="280" t="s">
        <v>1153</v>
      </c>
      <c r="AW85" s="280" t="s">
        <v>3576</v>
      </c>
      <c r="AX85" s="280" t="s">
        <v>1153</v>
      </c>
      <c r="AY85" s="280" t="s">
        <v>3576</v>
      </c>
      <c r="AZ85" s="280" t="s">
        <v>1153</v>
      </c>
      <c r="BA85" s="280" t="s">
        <v>3576</v>
      </c>
      <c r="BB85" s="280" t="s">
        <v>1153</v>
      </c>
      <c r="BC85" s="280" t="s">
        <v>3576</v>
      </c>
      <c r="BD85" s="280" t="s">
        <v>1153</v>
      </c>
      <c r="BE85" s="280" t="s">
        <v>3576</v>
      </c>
      <c r="BF85" s="267" t="s">
        <v>781</v>
      </c>
      <c r="BG85" s="283">
        <v>43523</v>
      </c>
      <c r="BH85" s="269" t="s">
        <v>903</v>
      </c>
      <c r="BI85" s="267"/>
      <c r="BJ85" s="282"/>
      <c r="BK85" s="282"/>
      <c r="BL85" s="282"/>
      <c r="BM85" s="282"/>
      <c r="BN85" s="280" t="s">
        <v>956</v>
      </c>
      <c r="BO85" s="267"/>
      <c r="BP85" s="297"/>
    </row>
    <row r="86" spans="1:68" s="298" customFormat="1" ht="90" hidden="1" customHeight="1">
      <c r="A86" s="267">
        <v>84</v>
      </c>
      <c r="B86" s="268" t="s">
        <v>3454</v>
      </c>
      <c r="C86" s="269" t="s">
        <v>3836</v>
      </c>
      <c r="D86" s="253" t="s">
        <v>3300</v>
      </c>
      <c r="E86" s="328">
        <v>43243</v>
      </c>
      <c r="F86" s="253" t="s">
        <v>3301</v>
      </c>
      <c r="G86" s="309" t="s">
        <v>3842</v>
      </c>
      <c r="H86" s="44" t="s">
        <v>6159</v>
      </c>
      <c r="I86" s="273" t="s">
        <v>3302</v>
      </c>
      <c r="J86" s="273" t="s">
        <v>5808</v>
      </c>
      <c r="K86" s="273"/>
      <c r="L86" s="274"/>
      <c r="M86" s="273"/>
      <c r="N86" s="328">
        <v>43191</v>
      </c>
      <c r="O86" s="270">
        <v>43465</v>
      </c>
      <c r="P86" s="275">
        <f t="shared" si="1"/>
        <v>40</v>
      </c>
      <c r="Q86" s="276"/>
      <c r="R86" s="271" t="s">
        <v>3857</v>
      </c>
      <c r="S86" s="273" t="s">
        <v>3858</v>
      </c>
      <c r="T86" s="327" t="s">
        <v>1153</v>
      </c>
      <c r="U86" s="327" t="s">
        <v>1153</v>
      </c>
      <c r="V86" s="327" t="s">
        <v>1153</v>
      </c>
      <c r="W86" s="327" t="s">
        <v>1153</v>
      </c>
      <c r="X86" s="141" t="s">
        <v>6160</v>
      </c>
      <c r="Y86" s="44" t="s">
        <v>6161</v>
      </c>
      <c r="Z86" s="44" t="s">
        <v>3304</v>
      </c>
      <c r="AA86" s="334" t="s">
        <v>6162</v>
      </c>
      <c r="AB86" s="281" t="s">
        <v>1153</v>
      </c>
      <c r="AC86" s="280" t="s">
        <v>3576</v>
      </c>
      <c r="AD86" s="282" t="s">
        <v>1153</v>
      </c>
      <c r="AE86" s="280" t="s">
        <v>3576</v>
      </c>
      <c r="AF86" s="289" t="s">
        <v>1153</v>
      </c>
      <c r="AG86" s="280" t="s">
        <v>3576</v>
      </c>
      <c r="AH86" s="280" t="s">
        <v>1153</v>
      </c>
      <c r="AI86" s="280" t="s">
        <v>3576</v>
      </c>
      <c r="AJ86" s="280" t="s">
        <v>1153</v>
      </c>
      <c r="AK86" s="280" t="s">
        <v>3576</v>
      </c>
      <c r="AL86" s="280" t="s">
        <v>1153</v>
      </c>
      <c r="AM86" s="280" t="s">
        <v>3576</v>
      </c>
      <c r="AN86" s="280" t="s">
        <v>1153</v>
      </c>
      <c r="AO86" s="280" t="s">
        <v>3576</v>
      </c>
      <c r="AP86" s="280" t="s">
        <v>1153</v>
      </c>
      <c r="AQ86" s="280" t="s">
        <v>3576</v>
      </c>
      <c r="AR86" s="280" t="s">
        <v>1153</v>
      </c>
      <c r="AS86" s="280" t="s">
        <v>3576</v>
      </c>
      <c r="AT86" s="280" t="s">
        <v>1153</v>
      </c>
      <c r="AU86" s="280" t="s">
        <v>3576</v>
      </c>
      <c r="AV86" s="280" t="s">
        <v>1153</v>
      </c>
      <c r="AW86" s="280" t="s">
        <v>3576</v>
      </c>
      <c r="AX86" s="280" t="s">
        <v>1153</v>
      </c>
      <c r="AY86" s="280" t="s">
        <v>3576</v>
      </c>
      <c r="AZ86" s="280" t="s">
        <v>1153</v>
      </c>
      <c r="BA86" s="280" t="s">
        <v>3576</v>
      </c>
      <c r="BB86" s="280" t="s">
        <v>1153</v>
      </c>
      <c r="BC86" s="280" t="s">
        <v>3576</v>
      </c>
      <c r="BD86" s="280" t="s">
        <v>1153</v>
      </c>
      <c r="BE86" s="280" t="s">
        <v>3576</v>
      </c>
      <c r="BF86" s="267" t="s">
        <v>781</v>
      </c>
      <c r="BG86" s="283">
        <v>43523</v>
      </c>
      <c r="BH86" s="269" t="s">
        <v>903</v>
      </c>
      <c r="BI86" s="267"/>
      <c r="BJ86" s="282"/>
      <c r="BK86" s="282"/>
      <c r="BL86" s="282"/>
      <c r="BM86" s="282"/>
      <c r="BN86" s="280" t="s">
        <v>956</v>
      </c>
      <c r="BO86" s="267"/>
      <c r="BP86" s="297"/>
    </row>
    <row r="87" spans="1:68" s="298" customFormat="1" ht="90" hidden="1" customHeight="1">
      <c r="A87" s="267">
        <v>85</v>
      </c>
      <c r="B87" s="268" t="s">
        <v>3455</v>
      </c>
      <c r="C87" s="269" t="s">
        <v>3836</v>
      </c>
      <c r="D87" s="253" t="s">
        <v>3300</v>
      </c>
      <c r="E87" s="328">
        <v>43146</v>
      </c>
      <c r="F87" s="253" t="s">
        <v>3098</v>
      </c>
      <c r="G87" s="309" t="s">
        <v>3842</v>
      </c>
      <c r="H87" s="141" t="s">
        <v>6163</v>
      </c>
      <c r="I87" s="273" t="s">
        <v>5809</v>
      </c>
      <c r="J87" s="273" t="s">
        <v>3305</v>
      </c>
      <c r="K87" s="273"/>
      <c r="L87" s="274"/>
      <c r="M87" s="273"/>
      <c r="N87" s="328">
        <v>43220</v>
      </c>
      <c r="O87" s="270">
        <v>43465</v>
      </c>
      <c r="P87" s="275">
        <f t="shared" si="1"/>
        <v>35</v>
      </c>
      <c r="Q87" s="276"/>
      <c r="R87" s="271" t="s">
        <v>804</v>
      </c>
      <c r="S87" s="273" t="s">
        <v>3859</v>
      </c>
      <c r="T87" s="327" t="s">
        <v>1153</v>
      </c>
      <c r="U87" s="327" t="s">
        <v>1153</v>
      </c>
      <c r="V87" s="327" t="s">
        <v>1153</v>
      </c>
      <c r="W87" s="327" t="s">
        <v>1153</v>
      </c>
      <c r="X87" s="44" t="s">
        <v>6164</v>
      </c>
      <c r="Y87" s="44" t="s">
        <v>3563</v>
      </c>
      <c r="Z87" s="44" t="s">
        <v>5810</v>
      </c>
      <c r="AA87" s="301" t="s">
        <v>6165</v>
      </c>
      <c r="AB87" s="281" t="s">
        <v>1153</v>
      </c>
      <c r="AC87" s="280" t="s">
        <v>3576</v>
      </c>
      <c r="AD87" s="282" t="s">
        <v>1153</v>
      </c>
      <c r="AE87" s="280" t="s">
        <v>3576</v>
      </c>
      <c r="AF87" s="280" t="s">
        <v>1153</v>
      </c>
      <c r="AG87" s="280" t="s">
        <v>3576</v>
      </c>
      <c r="AH87" s="280" t="s">
        <v>1153</v>
      </c>
      <c r="AI87" s="280" t="s">
        <v>3576</v>
      </c>
      <c r="AJ87" s="280" t="s">
        <v>1153</v>
      </c>
      <c r="AK87" s="280" t="s">
        <v>3576</v>
      </c>
      <c r="AL87" s="280" t="s">
        <v>1153</v>
      </c>
      <c r="AM87" s="280" t="s">
        <v>3576</v>
      </c>
      <c r="AN87" s="280" t="s">
        <v>1153</v>
      </c>
      <c r="AO87" s="280" t="s">
        <v>3576</v>
      </c>
      <c r="AP87" s="280" t="s">
        <v>1153</v>
      </c>
      <c r="AQ87" s="280" t="s">
        <v>3576</v>
      </c>
      <c r="AR87" s="280" t="s">
        <v>1153</v>
      </c>
      <c r="AS87" s="280" t="s">
        <v>3576</v>
      </c>
      <c r="AT87" s="280" t="s">
        <v>1153</v>
      </c>
      <c r="AU87" s="280" t="s">
        <v>3576</v>
      </c>
      <c r="AV87" s="280" t="s">
        <v>1153</v>
      </c>
      <c r="AW87" s="280" t="s">
        <v>3576</v>
      </c>
      <c r="AX87" s="280" t="s">
        <v>1153</v>
      </c>
      <c r="AY87" s="280" t="s">
        <v>3576</v>
      </c>
      <c r="AZ87" s="280" t="s">
        <v>1153</v>
      </c>
      <c r="BA87" s="280" t="s">
        <v>3576</v>
      </c>
      <c r="BB87" s="280" t="s">
        <v>1153</v>
      </c>
      <c r="BC87" s="280" t="s">
        <v>3576</v>
      </c>
      <c r="BD87" s="280" t="s">
        <v>1153</v>
      </c>
      <c r="BE87" s="280" t="s">
        <v>3576</v>
      </c>
      <c r="BF87" s="267" t="s">
        <v>781</v>
      </c>
      <c r="BG87" s="283">
        <v>43523</v>
      </c>
      <c r="BH87" s="269" t="s">
        <v>903</v>
      </c>
      <c r="BI87" s="267"/>
      <c r="BJ87" s="282"/>
      <c r="BK87" s="282"/>
      <c r="BL87" s="282"/>
      <c r="BM87" s="282"/>
      <c r="BN87" s="280" t="s">
        <v>956</v>
      </c>
      <c r="BO87" s="267"/>
      <c r="BP87" s="297"/>
    </row>
    <row r="88" spans="1:68" s="298" customFormat="1" ht="90" hidden="1" customHeight="1">
      <c r="A88" s="267">
        <v>86</v>
      </c>
      <c r="B88" s="268" t="s">
        <v>3456</v>
      </c>
      <c r="C88" s="269" t="s">
        <v>3836</v>
      </c>
      <c r="D88" s="253" t="s">
        <v>3300</v>
      </c>
      <c r="E88" s="328">
        <v>43146</v>
      </c>
      <c r="F88" s="253" t="s">
        <v>3098</v>
      </c>
      <c r="G88" s="309" t="s">
        <v>3842</v>
      </c>
      <c r="H88" s="141" t="s">
        <v>6166</v>
      </c>
      <c r="I88" s="273" t="s">
        <v>5809</v>
      </c>
      <c r="J88" s="273" t="s">
        <v>3306</v>
      </c>
      <c r="K88" s="273"/>
      <c r="L88" s="288"/>
      <c r="M88" s="273"/>
      <c r="N88" s="328">
        <v>43160</v>
      </c>
      <c r="O88" s="270">
        <v>43465</v>
      </c>
      <c r="P88" s="275">
        <f t="shared" si="1"/>
        <v>44</v>
      </c>
      <c r="Q88" s="276"/>
      <c r="R88" s="271" t="s">
        <v>804</v>
      </c>
      <c r="S88" s="273" t="s">
        <v>3859</v>
      </c>
      <c r="T88" s="327" t="s">
        <v>1153</v>
      </c>
      <c r="U88" s="327" t="s">
        <v>1153</v>
      </c>
      <c r="V88" s="327" t="s">
        <v>1153</v>
      </c>
      <c r="W88" s="327" t="s">
        <v>1153</v>
      </c>
      <c r="X88" s="44" t="s">
        <v>6167</v>
      </c>
      <c r="Y88" s="44" t="s">
        <v>3564</v>
      </c>
      <c r="Z88" s="44" t="s">
        <v>5811</v>
      </c>
      <c r="AA88" s="44" t="s">
        <v>3572</v>
      </c>
      <c r="AB88" s="44" t="s">
        <v>3178</v>
      </c>
      <c r="AC88" s="304" t="s">
        <v>6067</v>
      </c>
      <c r="AD88" s="141" t="s">
        <v>5812</v>
      </c>
      <c r="AE88" s="304" t="s">
        <v>6168</v>
      </c>
      <c r="AF88" s="333" t="s">
        <v>5813</v>
      </c>
      <c r="AG88" s="302" t="s">
        <v>6169</v>
      </c>
      <c r="AH88" s="297"/>
      <c r="AI88" s="333" t="s">
        <v>6170</v>
      </c>
      <c r="AJ88" s="333"/>
      <c r="AK88" s="292" t="s">
        <v>6171</v>
      </c>
      <c r="AL88" s="292"/>
      <c r="AM88" s="292" t="s">
        <v>3595</v>
      </c>
      <c r="AN88" s="292" t="s">
        <v>3602</v>
      </c>
      <c r="AO88" s="292" t="s">
        <v>6172</v>
      </c>
      <c r="AP88" s="280" t="s">
        <v>1153</v>
      </c>
      <c r="AQ88" s="292" t="s">
        <v>3622</v>
      </c>
      <c r="AR88" s="280" t="s">
        <v>1153</v>
      </c>
      <c r="AS88" s="292" t="s">
        <v>3622</v>
      </c>
      <c r="AT88" s="280" t="s">
        <v>1153</v>
      </c>
      <c r="AU88" s="292" t="s">
        <v>3622</v>
      </c>
      <c r="AV88" s="44" t="s">
        <v>1153</v>
      </c>
      <c r="AW88" s="44" t="s">
        <v>3622</v>
      </c>
      <c r="AX88" s="44" t="s">
        <v>1153</v>
      </c>
      <c r="AY88" s="44" t="s">
        <v>3622</v>
      </c>
      <c r="AZ88" s="44" t="s">
        <v>1153</v>
      </c>
      <c r="BA88" s="44" t="s">
        <v>3622</v>
      </c>
      <c r="BB88" s="44" t="s">
        <v>1153</v>
      </c>
      <c r="BC88" s="44" t="s">
        <v>3622</v>
      </c>
      <c r="BD88" s="44" t="s">
        <v>1153</v>
      </c>
      <c r="BE88" s="44" t="s">
        <v>3622</v>
      </c>
      <c r="BF88" s="267" t="s">
        <v>781</v>
      </c>
      <c r="BG88" s="283">
        <v>44132</v>
      </c>
      <c r="BH88" s="269" t="s">
        <v>903</v>
      </c>
      <c r="BI88" s="267"/>
      <c r="BJ88" s="282"/>
      <c r="BK88" s="282"/>
      <c r="BL88" s="282"/>
      <c r="BM88" s="282"/>
      <c r="BN88" s="280" t="s">
        <v>956</v>
      </c>
      <c r="BO88" s="267"/>
      <c r="BP88" s="297"/>
    </row>
    <row r="89" spans="1:68" s="298" customFormat="1" ht="90" hidden="1" customHeight="1">
      <c r="A89" s="267">
        <v>87</v>
      </c>
      <c r="B89" s="268" t="s">
        <v>3457</v>
      </c>
      <c r="C89" s="269" t="s">
        <v>3836</v>
      </c>
      <c r="D89" s="253" t="s">
        <v>3300</v>
      </c>
      <c r="E89" s="328">
        <v>43146</v>
      </c>
      <c r="F89" s="253" t="s">
        <v>3098</v>
      </c>
      <c r="G89" s="309" t="s">
        <v>3842</v>
      </c>
      <c r="H89" s="141" t="s">
        <v>6166</v>
      </c>
      <c r="I89" s="273" t="s">
        <v>5809</v>
      </c>
      <c r="J89" s="273" t="s">
        <v>3307</v>
      </c>
      <c r="K89" s="273"/>
      <c r="L89" s="274"/>
      <c r="M89" s="273"/>
      <c r="N89" s="328">
        <v>43191</v>
      </c>
      <c r="O89" s="270">
        <v>43296</v>
      </c>
      <c r="P89" s="275">
        <f t="shared" si="1"/>
        <v>15</v>
      </c>
      <c r="Q89" s="276"/>
      <c r="R89" s="271" t="s">
        <v>804</v>
      </c>
      <c r="S89" s="273" t="s">
        <v>3859</v>
      </c>
      <c r="T89" s="327" t="s">
        <v>1153</v>
      </c>
      <c r="U89" s="327" t="s">
        <v>1153</v>
      </c>
      <c r="V89" s="327" t="s">
        <v>1153</v>
      </c>
      <c r="W89" s="327" t="s">
        <v>1153</v>
      </c>
      <c r="X89" s="44" t="s">
        <v>3308</v>
      </c>
      <c r="Y89" s="44" t="s">
        <v>6173</v>
      </c>
      <c r="Z89" s="44" t="s">
        <v>3309</v>
      </c>
      <c r="AA89" s="44" t="s">
        <v>5814</v>
      </c>
      <c r="AB89" s="281" t="s">
        <v>1153</v>
      </c>
      <c r="AC89" s="280" t="s">
        <v>3576</v>
      </c>
      <c r="AD89" s="282" t="s">
        <v>1153</v>
      </c>
      <c r="AE89" s="280" t="s">
        <v>3576</v>
      </c>
      <c r="AF89" s="280" t="s">
        <v>1153</v>
      </c>
      <c r="AG89" s="280" t="s">
        <v>3576</v>
      </c>
      <c r="AH89" s="280" t="s">
        <v>1153</v>
      </c>
      <c r="AI89" s="280" t="s">
        <v>3576</v>
      </c>
      <c r="AJ89" s="280" t="s">
        <v>1153</v>
      </c>
      <c r="AK89" s="280" t="s">
        <v>3576</v>
      </c>
      <c r="AL89" s="280" t="s">
        <v>1153</v>
      </c>
      <c r="AM89" s="280" t="s">
        <v>3576</v>
      </c>
      <c r="AN89" s="280" t="s">
        <v>1153</v>
      </c>
      <c r="AO89" s="280" t="s">
        <v>3576</v>
      </c>
      <c r="AP89" s="280" t="s">
        <v>1153</v>
      </c>
      <c r="AQ89" s="280" t="s">
        <v>3576</v>
      </c>
      <c r="AR89" s="280" t="s">
        <v>1153</v>
      </c>
      <c r="AS89" s="280" t="s">
        <v>3576</v>
      </c>
      <c r="AT89" s="280" t="s">
        <v>1153</v>
      </c>
      <c r="AU89" s="280" t="s">
        <v>3576</v>
      </c>
      <c r="AV89" s="280" t="s">
        <v>1153</v>
      </c>
      <c r="AW89" s="280" t="s">
        <v>3576</v>
      </c>
      <c r="AX89" s="280" t="s">
        <v>1153</v>
      </c>
      <c r="AY89" s="280" t="s">
        <v>3576</v>
      </c>
      <c r="AZ89" s="280" t="s">
        <v>1153</v>
      </c>
      <c r="BA89" s="280" t="s">
        <v>3576</v>
      </c>
      <c r="BB89" s="280" t="s">
        <v>1153</v>
      </c>
      <c r="BC89" s="280" t="s">
        <v>3576</v>
      </c>
      <c r="BD89" s="280" t="s">
        <v>1153</v>
      </c>
      <c r="BE89" s="280" t="s">
        <v>3576</v>
      </c>
      <c r="BF89" s="267" t="s">
        <v>781</v>
      </c>
      <c r="BG89" s="283">
        <v>43523</v>
      </c>
      <c r="BH89" s="269" t="s">
        <v>903</v>
      </c>
      <c r="BI89" s="267"/>
      <c r="BJ89" s="282"/>
      <c r="BK89" s="282"/>
      <c r="BL89" s="282"/>
      <c r="BM89" s="282"/>
      <c r="BN89" s="280" t="s">
        <v>956</v>
      </c>
      <c r="BO89" s="267"/>
      <c r="BP89" s="297"/>
    </row>
    <row r="90" spans="1:68" s="298" customFormat="1" ht="90" hidden="1" customHeight="1">
      <c r="A90" s="267">
        <v>88</v>
      </c>
      <c r="B90" s="268" t="s">
        <v>3458</v>
      </c>
      <c r="C90" s="269" t="s">
        <v>3836</v>
      </c>
      <c r="D90" s="253" t="s">
        <v>3300</v>
      </c>
      <c r="E90" s="328">
        <v>43160</v>
      </c>
      <c r="F90" s="253" t="s">
        <v>3310</v>
      </c>
      <c r="G90" s="309" t="s">
        <v>3842</v>
      </c>
      <c r="H90" s="335" t="s">
        <v>6174</v>
      </c>
      <c r="I90" s="273" t="s">
        <v>3311</v>
      </c>
      <c r="J90" s="273" t="s">
        <v>5815</v>
      </c>
      <c r="K90" s="273"/>
      <c r="L90" s="274"/>
      <c r="M90" s="273"/>
      <c r="N90" s="328">
        <v>43221</v>
      </c>
      <c r="O90" s="270">
        <v>43465</v>
      </c>
      <c r="P90" s="275">
        <f t="shared" si="1"/>
        <v>35</v>
      </c>
      <c r="Q90" s="276"/>
      <c r="R90" s="271" t="s">
        <v>15</v>
      </c>
      <c r="S90" s="273"/>
      <c r="T90" s="327" t="s">
        <v>1153</v>
      </c>
      <c r="U90" s="327" t="s">
        <v>1153</v>
      </c>
      <c r="V90" s="327" t="s">
        <v>1153</v>
      </c>
      <c r="W90" s="327" t="s">
        <v>1153</v>
      </c>
      <c r="X90" s="292" t="s">
        <v>6175</v>
      </c>
      <c r="Y90" s="44" t="s">
        <v>3565</v>
      </c>
      <c r="Z90" s="44" t="s">
        <v>3312</v>
      </c>
      <c r="AA90" s="301" t="s">
        <v>6176</v>
      </c>
      <c r="AB90" s="281" t="s">
        <v>1153</v>
      </c>
      <c r="AC90" s="280" t="s">
        <v>3576</v>
      </c>
      <c r="AD90" s="282" t="s">
        <v>1153</v>
      </c>
      <c r="AE90" s="280" t="s">
        <v>3576</v>
      </c>
      <c r="AF90" s="280" t="s">
        <v>1153</v>
      </c>
      <c r="AG90" s="280" t="s">
        <v>3576</v>
      </c>
      <c r="AH90" s="280" t="s">
        <v>1153</v>
      </c>
      <c r="AI90" s="280" t="s">
        <v>3576</v>
      </c>
      <c r="AJ90" s="280" t="s">
        <v>1153</v>
      </c>
      <c r="AK90" s="280" t="s">
        <v>3576</v>
      </c>
      <c r="AL90" s="280" t="s">
        <v>1153</v>
      </c>
      <c r="AM90" s="280" t="s">
        <v>3576</v>
      </c>
      <c r="AN90" s="280" t="s">
        <v>1153</v>
      </c>
      <c r="AO90" s="280" t="s">
        <v>3576</v>
      </c>
      <c r="AP90" s="280" t="s">
        <v>1153</v>
      </c>
      <c r="AQ90" s="280" t="s">
        <v>3576</v>
      </c>
      <c r="AR90" s="280" t="s">
        <v>1153</v>
      </c>
      <c r="AS90" s="280" t="s">
        <v>3576</v>
      </c>
      <c r="AT90" s="280" t="s">
        <v>1153</v>
      </c>
      <c r="AU90" s="280" t="s">
        <v>3576</v>
      </c>
      <c r="AV90" s="280" t="s">
        <v>1153</v>
      </c>
      <c r="AW90" s="280" t="s">
        <v>3576</v>
      </c>
      <c r="AX90" s="280" t="s">
        <v>1153</v>
      </c>
      <c r="AY90" s="280" t="s">
        <v>3576</v>
      </c>
      <c r="AZ90" s="280" t="s">
        <v>1153</v>
      </c>
      <c r="BA90" s="280" t="s">
        <v>3576</v>
      </c>
      <c r="BB90" s="280" t="s">
        <v>1153</v>
      </c>
      <c r="BC90" s="280" t="s">
        <v>3576</v>
      </c>
      <c r="BD90" s="280" t="s">
        <v>1153</v>
      </c>
      <c r="BE90" s="280" t="s">
        <v>3576</v>
      </c>
      <c r="BF90" s="267" t="s">
        <v>781</v>
      </c>
      <c r="BG90" s="283">
        <v>43522</v>
      </c>
      <c r="BH90" s="269" t="s">
        <v>903</v>
      </c>
      <c r="BI90" s="267"/>
      <c r="BJ90" s="282"/>
      <c r="BK90" s="282"/>
      <c r="BL90" s="282"/>
      <c r="BM90" s="282"/>
      <c r="BN90" s="280" t="s">
        <v>956</v>
      </c>
      <c r="BO90" s="267"/>
      <c r="BP90" s="297"/>
    </row>
    <row r="91" spans="1:68" s="298" customFormat="1" ht="90" hidden="1" customHeight="1">
      <c r="A91" s="267">
        <v>89</v>
      </c>
      <c r="B91" s="268" t="s">
        <v>3459</v>
      </c>
      <c r="C91" s="269" t="s">
        <v>3836</v>
      </c>
      <c r="D91" s="253" t="s">
        <v>3300</v>
      </c>
      <c r="E91" s="328">
        <v>43160</v>
      </c>
      <c r="F91" s="253" t="s">
        <v>3310</v>
      </c>
      <c r="G91" s="309" t="s">
        <v>3842</v>
      </c>
      <c r="H91" s="335" t="s">
        <v>6177</v>
      </c>
      <c r="I91" s="273" t="s">
        <v>3311</v>
      </c>
      <c r="J91" s="273" t="s">
        <v>3313</v>
      </c>
      <c r="K91" s="273"/>
      <c r="L91" s="274"/>
      <c r="M91" s="273"/>
      <c r="N91" s="328">
        <v>43266</v>
      </c>
      <c r="O91" s="270">
        <v>43465</v>
      </c>
      <c r="P91" s="275">
        <f t="shared" si="1"/>
        <v>29</v>
      </c>
      <c r="Q91" s="276"/>
      <c r="R91" s="271" t="s">
        <v>15</v>
      </c>
      <c r="S91" s="273"/>
      <c r="T91" s="327" t="s">
        <v>1153</v>
      </c>
      <c r="U91" s="327" t="s">
        <v>1153</v>
      </c>
      <c r="V91" s="327" t="s">
        <v>1153</v>
      </c>
      <c r="W91" s="327" t="s">
        <v>1153</v>
      </c>
      <c r="X91" s="292" t="s">
        <v>5816</v>
      </c>
      <c r="Y91" s="44" t="s">
        <v>6178</v>
      </c>
      <c r="Z91" s="44" t="s">
        <v>3314</v>
      </c>
      <c r="AA91" s="304" t="s">
        <v>6179</v>
      </c>
      <c r="AB91" s="281" t="s">
        <v>1153</v>
      </c>
      <c r="AC91" s="280" t="s">
        <v>3576</v>
      </c>
      <c r="AD91" s="282" t="s">
        <v>1153</v>
      </c>
      <c r="AE91" s="280" t="s">
        <v>3576</v>
      </c>
      <c r="AF91" s="280" t="s">
        <v>1153</v>
      </c>
      <c r="AG91" s="280" t="s">
        <v>3576</v>
      </c>
      <c r="AH91" s="280" t="s">
        <v>1153</v>
      </c>
      <c r="AI91" s="280" t="s">
        <v>3576</v>
      </c>
      <c r="AJ91" s="280" t="s">
        <v>1153</v>
      </c>
      <c r="AK91" s="280" t="s">
        <v>3576</v>
      </c>
      <c r="AL91" s="280" t="s">
        <v>1153</v>
      </c>
      <c r="AM91" s="280" t="s">
        <v>3576</v>
      </c>
      <c r="AN91" s="280" t="s">
        <v>1153</v>
      </c>
      <c r="AO91" s="280" t="s">
        <v>3576</v>
      </c>
      <c r="AP91" s="280" t="s">
        <v>1153</v>
      </c>
      <c r="AQ91" s="280" t="s">
        <v>3576</v>
      </c>
      <c r="AR91" s="280" t="s">
        <v>1153</v>
      </c>
      <c r="AS91" s="280" t="s">
        <v>3576</v>
      </c>
      <c r="AT91" s="280" t="s">
        <v>1153</v>
      </c>
      <c r="AU91" s="280" t="s">
        <v>3576</v>
      </c>
      <c r="AV91" s="280" t="s">
        <v>1153</v>
      </c>
      <c r="AW91" s="280" t="s">
        <v>3576</v>
      </c>
      <c r="AX91" s="280" t="s">
        <v>1153</v>
      </c>
      <c r="AY91" s="280" t="s">
        <v>3576</v>
      </c>
      <c r="AZ91" s="280" t="s">
        <v>1153</v>
      </c>
      <c r="BA91" s="280" t="s">
        <v>3576</v>
      </c>
      <c r="BB91" s="280" t="s">
        <v>1153</v>
      </c>
      <c r="BC91" s="280" t="s">
        <v>3576</v>
      </c>
      <c r="BD91" s="280" t="s">
        <v>1153</v>
      </c>
      <c r="BE91" s="280" t="s">
        <v>3576</v>
      </c>
      <c r="BF91" s="267" t="s">
        <v>781</v>
      </c>
      <c r="BG91" s="283">
        <v>43522</v>
      </c>
      <c r="BH91" s="269" t="s">
        <v>903</v>
      </c>
      <c r="BI91" s="267"/>
      <c r="BJ91" s="282"/>
      <c r="BK91" s="282"/>
      <c r="BL91" s="282"/>
      <c r="BM91" s="282"/>
      <c r="BN91" s="280" t="s">
        <v>956</v>
      </c>
      <c r="BO91" s="267"/>
      <c r="BP91" s="297"/>
    </row>
    <row r="92" spans="1:68" s="298" customFormat="1" ht="90" hidden="1" customHeight="1">
      <c r="A92" s="267">
        <v>90</v>
      </c>
      <c r="B92" s="268" t="s">
        <v>3460</v>
      </c>
      <c r="C92" s="269" t="s">
        <v>3836</v>
      </c>
      <c r="D92" s="253" t="s">
        <v>3300</v>
      </c>
      <c r="E92" s="328">
        <v>42917</v>
      </c>
      <c r="F92" s="253" t="s">
        <v>3128</v>
      </c>
      <c r="G92" s="309" t="s">
        <v>3842</v>
      </c>
      <c r="H92" s="141" t="s">
        <v>6180</v>
      </c>
      <c r="I92" s="253" t="s">
        <v>5817</v>
      </c>
      <c r="J92" s="273" t="s">
        <v>3315</v>
      </c>
      <c r="K92" s="273"/>
      <c r="L92" s="288"/>
      <c r="M92" s="273"/>
      <c r="N92" s="328">
        <v>43405</v>
      </c>
      <c r="O92" s="270">
        <v>43454</v>
      </c>
      <c r="P92" s="275">
        <f t="shared" si="1"/>
        <v>7</v>
      </c>
      <c r="Q92" s="276"/>
      <c r="R92" s="285" t="s">
        <v>60</v>
      </c>
      <c r="S92" s="273" t="s">
        <v>3853</v>
      </c>
      <c r="T92" s="327" t="s">
        <v>1153</v>
      </c>
      <c r="U92" s="327" t="s">
        <v>1153</v>
      </c>
      <c r="V92" s="327" t="s">
        <v>1153</v>
      </c>
      <c r="W92" s="327" t="s">
        <v>1153</v>
      </c>
      <c r="X92" s="297"/>
      <c r="Y92" s="141" t="s">
        <v>3566</v>
      </c>
      <c r="Z92" s="141" t="s">
        <v>3316</v>
      </c>
      <c r="AA92" s="301" t="s">
        <v>6181</v>
      </c>
      <c r="AB92" s="281" t="s">
        <v>1153</v>
      </c>
      <c r="AC92" s="280" t="s">
        <v>3576</v>
      </c>
      <c r="AD92" s="282" t="s">
        <v>1153</v>
      </c>
      <c r="AE92" s="280" t="s">
        <v>3576</v>
      </c>
      <c r="AF92" s="289" t="s">
        <v>1153</v>
      </c>
      <c r="AG92" s="280" t="s">
        <v>3576</v>
      </c>
      <c r="AH92" s="280" t="s">
        <v>1153</v>
      </c>
      <c r="AI92" s="280" t="s">
        <v>3576</v>
      </c>
      <c r="AJ92" s="280" t="s">
        <v>1153</v>
      </c>
      <c r="AK92" s="280" t="s">
        <v>3576</v>
      </c>
      <c r="AL92" s="280" t="s">
        <v>1153</v>
      </c>
      <c r="AM92" s="280" t="s">
        <v>3576</v>
      </c>
      <c r="AN92" s="280" t="s">
        <v>1153</v>
      </c>
      <c r="AO92" s="280" t="s">
        <v>3576</v>
      </c>
      <c r="AP92" s="280" t="s">
        <v>1153</v>
      </c>
      <c r="AQ92" s="280" t="s">
        <v>3576</v>
      </c>
      <c r="AR92" s="280" t="s">
        <v>1153</v>
      </c>
      <c r="AS92" s="280" t="s">
        <v>3576</v>
      </c>
      <c r="AT92" s="280" t="s">
        <v>1153</v>
      </c>
      <c r="AU92" s="280" t="s">
        <v>3576</v>
      </c>
      <c r="AV92" s="280" t="s">
        <v>1153</v>
      </c>
      <c r="AW92" s="280" t="s">
        <v>3576</v>
      </c>
      <c r="AX92" s="280" t="s">
        <v>1153</v>
      </c>
      <c r="AY92" s="280" t="s">
        <v>3576</v>
      </c>
      <c r="AZ92" s="280" t="s">
        <v>1153</v>
      </c>
      <c r="BA92" s="280" t="s">
        <v>3576</v>
      </c>
      <c r="BB92" s="280" t="s">
        <v>1153</v>
      </c>
      <c r="BC92" s="280" t="s">
        <v>3576</v>
      </c>
      <c r="BD92" s="280" t="s">
        <v>1153</v>
      </c>
      <c r="BE92" s="280" t="s">
        <v>3576</v>
      </c>
      <c r="BF92" s="267" t="s">
        <v>781</v>
      </c>
      <c r="BG92" s="283">
        <v>43522</v>
      </c>
      <c r="BH92" s="269" t="s">
        <v>903</v>
      </c>
      <c r="BI92" s="267"/>
      <c r="BJ92" s="282"/>
      <c r="BK92" s="282"/>
      <c r="BL92" s="282"/>
      <c r="BM92" s="282"/>
      <c r="BN92" s="280" t="s">
        <v>956</v>
      </c>
      <c r="BO92" s="267"/>
      <c r="BP92" s="297"/>
    </row>
    <row r="93" spans="1:68" s="298" customFormat="1" ht="90" hidden="1" customHeight="1">
      <c r="A93" s="267">
        <v>91</v>
      </c>
      <c r="B93" s="268" t="s">
        <v>3461</v>
      </c>
      <c r="C93" s="269" t="s">
        <v>3836</v>
      </c>
      <c r="D93" s="253" t="s">
        <v>3300</v>
      </c>
      <c r="E93" s="328">
        <v>43243</v>
      </c>
      <c r="F93" s="253" t="s">
        <v>2295</v>
      </c>
      <c r="G93" s="309" t="s">
        <v>3842</v>
      </c>
      <c r="H93" s="44" t="s">
        <v>6182</v>
      </c>
      <c r="I93" s="253" t="s">
        <v>3317</v>
      </c>
      <c r="J93" s="273" t="s">
        <v>3318</v>
      </c>
      <c r="K93" s="273"/>
      <c r="L93" s="274"/>
      <c r="M93" s="273"/>
      <c r="N93" s="328">
        <v>43261</v>
      </c>
      <c r="O93" s="270">
        <v>43312</v>
      </c>
      <c r="P93" s="275">
        <f t="shared" si="1"/>
        <v>8</v>
      </c>
      <c r="Q93" s="276"/>
      <c r="R93" s="271" t="s">
        <v>158</v>
      </c>
      <c r="S93" s="273"/>
      <c r="T93" s="327" t="s">
        <v>1153</v>
      </c>
      <c r="U93" s="327" t="s">
        <v>1153</v>
      </c>
      <c r="V93" s="327" t="s">
        <v>1153</v>
      </c>
      <c r="W93" s="327" t="s">
        <v>1153</v>
      </c>
      <c r="X93" s="292" t="s">
        <v>3319</v>
      </c>
      <c r="Y93" s="44" t="s">
        <v>3549</v>
      </c>
      <c r="Z93" s="282" t="s">
        <v>1153</v>
      </c>
      <c r="AA93" s="273" t="s">
        <v>3571</v>
      </c>
      <c r="AB93" s="282" t="s">
        <v>1153</v>
      </c>
      <c r="AC93" s="273" t="s">
        <v>3571</v>
      </c>
      <c r="AD93" s="282" t="s">
        <v>1153</v>
      </c>
      <c r="AE93" s="273" t="s">
        <v>3571</v>
      </c>
      <c r="AF93" s="44" t="s">
        <v>1153</v>
      </c>
      <c r="AG93" s="273" t="s">
        <v>3571</v>
      </c>
      <c r="AH93" s="280" t="s">
        <v>1153</v>
      </c>
      <c r="AI93" s="273" t="s">
        <v>3571</v>
      </c>
      <c r="AJ93" s="280" t="s">
        <v>1153</v>
      </c>
      <c r="AK93" s="273" t="s">
        <v>3571</v>
      </c>
      <c r="AL93" s="280" t="s">
        <v>1153</v>
      </c>
      <c r="AM93" s="273" t="s">
        <v>3571</v>
      </c>
      <c r="AN93" s="280" t="s">
        <v>1153</v>
      </c>
      <c r="AO93" s="273" t="s">
        <v>3571</v>
      </c>
      <c r="AP93" s="280" t="s">
        <v>1153</v>
      </c>
      <c r="AQ93" s="273" t="s">
        <v>3571</v>
      </c>
      <c r="AR93" s="280" t="s">
        <v>1153</v>
      </c>
      <c r="AS93" s="273" t="s">
        <v>3571</v>
      </c>
      <c r="AT93" s="280" t="s">
        <v>1153</v>
      </c>
      <c r="AU93" s="273" t="s">
        <v>3571</v>
      </c>
      <c r="AV93" s="280" t="s">
        <v>1153</v>
      </c>
      <c r="AW93" s="273" t="s">
        <v>3571</v>
      </c>
      <c r="AX93" s="280" t="s">
        <v>1153</v>
      </c>
      <c r="AY93" s="273" t="s">
        <v>3571</v>
      </c>
      <c r="AZ93" s="280" t="s">
        <v>1153</v>
      </c>
      <c r="BA93" s="273" t="s">
        <v>3571</v>
      </c>
      <c r="BB93" s="280" t="s">
        <v>1153</v>
      </c>
      <c r="BC93" s="273" t="s">
        <v>3571</v>
      </c>
      <c r="BD93" s="280" t="s">
        <v>1153</v>
      </c>
      <c r="BE93" s="273" t="s">
        <v>3571</v>
      </c>
      <c r="BF93" s="267" t="s">
        <v>781</v>
      </c>
      <c r="BG93" s="283">
        <v>43385</v>
      </c>
      <c r="BH93" s="269" t="s">
        <v>903</v>
      </c>
      <c r="BI93" s="267"/>
      <c r="BJ93" s="282"/>
      <c r="BK93" s="282"/>
      <c r="BL93" s="282"/>
      <c r="BM93" s="282"/>
      <c r="BN93" s="280" t="s">
        <v>956</v>
      </c>
      <c r="BO93" s="267"/>
      <c r="BP93" s="297"/>
    </row>
    <row r="94" spans="1:68" s="298" customFormat="1" ht="90" hidden="1" customHeight="1">
      <c r="A94" s="267">
        <v>92</v>
      </c>
      <c r="B94" s="268" t="s">
        <v>3462</v>
      </c>
      <c r="C94" s="269" t="s">
        <v>3836</v>
      </c>
      <c r="D94" s="253" t="s">
        <v>3300</v>
      </c>
      <c r="E94" s="328">
        <v>43243</v>
      </c>
      <c r="F94" s="253" t="s">
        <v>2942</v>
      </c>
      <c r="G94" s="309" t="s">
        <v>3842</v>
      </c>
      <c r="H94" s="141" t="s">
        <v>6183</v>
      </c>
      <c r="I94" s="253" t="s">
        <v>3320</v>
      </c>
      <c r="J94" s="273" t="s">
        <v>3321</v>
      </c>
      <c r="K94" s="273"/>
      <c r="L94" s="288"/>
      <c r="M94" s="273"/>
      <c r="N94" s="328">
        <v>43243</v>
      </c>
      <c r="O94" s="270">
        <v>43261</v>
      </c>
      <c r="P94" s="275">
        <f t="shared" si="1"/>
        <v>3</v>
      </c>
      <c r="Q94" s="276"/>
      <c r="R94" s="285" t="s">
        <v>60</v>
      </c>
      <c r="S94" s="273"/>
      <c r="T94" s="327" t="s">
        <v>1153</v>
      </c>
      <c r="U94" s="327" t="s">
        <v>1153</v>
      </c>
      <c r="V94" s="327" t="s">
        <v>1153</v>
      </c>
      <c r="W94" s="327" t="s">
        <v>1153</v>
      </c>
      <c r="X94" s="297" t="s">
        <v>5818</v>
      </c>
      <c r="Y94" s="44" t="s">
        <v>3550</v>
      </c>
      <c r="Z94" s="282" t="s">
        <v>1153</v>
      </c>
      <c r="AA94" s="273" t="s">
        <v>3571</v>
      </c>
      <c r="AB94" s="282" t="s">
        <v>1153</v>
      </c>
      <c r="AC94" s="273" t="s">
        <v>3571</v>
      </c>
      <c r="AD94" s="282" t="s">
        <v>1153</v>
      </c>
      <c r="AE94" s="273" t="s">
        <v>3571</v>
      </c>
      <c r="AF94" s="44" t="s">
        <v>1153</v>
      </c>
      <c r="AG94" s="273" t="s">
        <v>3571</v>
      </c>
      <c r="AH94" s="280" t="s">
        <v>1153</v>
      </c>
      <c r="AI94" s="273" t="s">
        <v>3571</v>
      </c>
      <c r="AJ94" s="280" t="s">
        <v>1153</v>
      </c>
      <c r="AK94" s="273" t="s">
        <v>3571</v>
      </c>
      <c r="AL94" s="280" t="s">
        <v>1153</v>
      </c>
      <c r="AM94" s="273" t="s">
        <v>3571</v>
      </c>
      <c r="AN94" s="280" t="s">
        <v>1153</v>
      </c>
      <c r="AO94" s="273" t="s">
        <v>3571</v>
      </c>
      <c r="AP94" s="280" t="s">
        <v>1153</v>
      </c>
      <c r="AQ94" s="273" t="s">
        <v>3571</v>
      </c>
      <c r="AR94" s="280" t="s">
        <v>1153</v>
      </c>
      <c r="AS94" s="273" t="s">
        <v>3571</v>
      </c>
      <c r="AT94" s="280" t="s">
        <v>1153</v>
      </c>
      <c r="AU94" s="273" t="s">
        <v>3571</v>
      </c>
      <c r="AV94" s="280" t="s">
        <v>1153</v>
      </c>
      <c r="AW94" s="273" t="s">
        <v>3571</v>
      </c>
      <c r="AX94" s="280" t="s">
        <v>1153</v>
      </c>
      <c r="AY94" s="273" t="s">
        <v>3571</v>
      </c>
      <c r="AZ94" s="280" t="s">
        <v>1153</v>
      </c>
      <c r="BA94" s="273" t="s">
        <v>3571</v>
      </c>
      <c r="BB94" s="280" t="s">
        <v>1153</v>
      </c>
      <c r="BC94" s="273" t="s">
        <v>3571</v>
      </c>
      <c r="BD94" s="280" t="s">
        <v>1153</v>
      </c>
      <c r="BE94" s="273" t="s">
        <v>3571</v>
      </c>
      <c r="BF94" s="267" t="s">
        <v>781</v>
      </c>
      <c r="BG94" s="336">
        <v>43383</v>
      </c>
      <c r="BH94" s="269" t="s">
        <v>903</v>
      </c>
      <c r="BI94" s="267"/>
      <c r="BJ94" s="282"/>
      <c r="BK94" s="282"/>
      <c r="BL94" s="282"/>
      <c r="BM94" s="282"/>
      <c r="BN94" s="280" t="s">
        <v>956</v>
      </c>
      <c r="BO94" s="267"/>
      <c r="BP94" s="297"/>
    </row>
    <row r="95" spans="1:68" s="298" customFormat="1" ht="90" hidden="1" customHeight="1">
      <c r="A95" s="267">
        <v>93</v>
      </c>
      <c r="B95" s="268" t="s">
        <v>3463</v>
      </c>
      <c r="C95" s="269" t="s">
        <v>3836</v>
      </c>
      <c r="D95" s="253" t="s">
        <v>3300</v>
      </c>
      <c r="E95" s="328">
        <v>43243</v>
      </c>
      <c r="F95" s="253" t="s">
        <v>2942</v>
      </c>
      <c r="G95" s="309" t="s">
        <v>3842</v>
      </c>
      <c r="H95" s="141" t="s">
        <v>6183</v>
      </c>
      <c r="I95" s="253" t="s">
        <v>3320</v>
      </c>
      <c r="J95" s="273" t="s">
        <v>3322</v>
      </c>
      <c r="K95" s="273"/>
      <c r="L95" s="288"/>
      <c r="M95" s="273"/>
      <c r="N95" s="328">
        <v>43243</v>
      </c>
      <c r="O95" s="270">
        <v>43464</v>
      </c>
      <c r="P95" s="275">
        <f t="shared" si="1"/>
        <v>32</v>
      </c>
      <c r="Q95" s="276"/>
      <c r="R95" s="285" t="s">
        <v>60</v>
      </c>
      <c r="S95" s="273" t="s">
        <v>3860</v>
      </c>
      <c r="T95" s="327" t="s">
        <v>1153</v>
      </c>
      <c r="U95" s="327" t="s">
        <v>1153</v>
      </c>
      <c r="V95" s="327" t="s">
        <v>1153</v>
      </c>
      <c r="W95" s="327" t="s">
        <v>1153</v>
      </c>
      <c r="X95" s="141" t="s">
        <v>3127</v>
      </c>
      <c r="Y95" s="44" t="s">
        <v>3567</v>
      </c>
      <c r="Z95" s="141" t="s">
        <v>3323</v>
      </c>
      <c r="AA95" s="304" t="s">
        <v>6184</v>
      </c>
      <c r="AB95" s="281" t="s">
        <v>1153</v>
      </c>
      <c r="AC95" s="280" t="s">
        <v>3576</v>
      </c>
      <c r="AD95" s="282" t="s">
        <v>1153</v>
      </c>
      <c r="AE95" s="280" t="s">
        <v>3576</v>
      </c>
      <c r="AF95" s="289" t="s">
        <v>1153</v>
      </c>
      <c r="AG95" s="280" t="s">
        <v>3576</v>
      </c>
      <c r="AH95" s="280" t="s">
        <v>1153</v>
      </c>
      <c r="AI95" s="280" t="s">
        <v>3576</v>
      </c>
      <c r="AJ95" s="280" t="s">
        <v>1153</v>
      </c>
      <c r="AK95" s="280" t="s">
        <v>3576</v>
      </c>
      <c r="AL95" s="280" t="s">
        <v>1153</v>
      </c>
      <c r="AM95" s="280" t="s">
        <v>3576</v>
      </c>
      <c r="AN95" s="280" t="s">
        <v>1153</v>
      </c>
      <c r="AO95" s="280" t="s">
        <v>3576</v>
      </c>
      <c r="AP95" s="280" t="s">
        <v>1153</v>
      </c>
      <c r="AQ95" s="280" t="s">
        <v>3576</v>
      </c>
      <c r="AR95" s="280" t="s">
        <v>1153</v>
      </c>
      <c r="AS95" s="280" t="s">
        <v>3576</v>
      </c>
      <c r="AT95" s="280" t="s">
        <v>1153</v>
      </c>
      <c r="AU95" s="280" t="s">
        <v>3576</v>
      </c>
      <c r="AV95" s="280" t="s">
        <v>1153</v>
      </c>
      <c r="AW95" s="280" t="s">
        <v>3576</v>
      </c>
      <c r="AX95" s="280" t="s">
        <v>1153</v>
      </c>
      <c r="AY95" s="280" t="s">
        <v>3576</v>
      </c>
      <c r="AZ95" s="280" t="s">
        <v>1153</v>
      </c>
      <c r="BA95" s="280" t="s">
        <v>3576</v>
      </c>
      <c r="BB95" s="280" t="s">
        <v>1153</v>
      </c>
      <c r="BC95" s="280" t="s">
        <v>3576</v>
      </c>
      <c r="BD95" s="280" t="s">
        <v>1153</v>
      </c>
      <c r="BE95" s="280" t="s">
        <v>3576</v>
      </c>
      <c r="BF95" s="267" t="s">
        <v>781</v>
      </c>
      <c r="BG95" s="283">
        <v>43522</v>
      </c>
      <c r="BH95" s="269" t="s">
        <v>903</v>
      </c>
      <c r="BI95" s="267"/>
      <c r="BJ95" s="282"/>
      <c r="BK95" s="282"/>
      <c r="BL95" s="282"/>
      <c r="BM95" s="282"/>
      <c r="BN95" s="280" t="s">
        <v>956</v>
      </c>
      <c r="BO95" s="267"/>
      <c r="BP95" s="297"/>
    </row>
    <row r="96" spans="1:68" s="298" customFormat="1" ht="90" hidden="1" customHeight="1">
      <c r="A96" s="267">
        <v>94</v>
      </c>
      <c r="B96" s="268" t="s">
        <v>3464</v>
      </c>
      <c r="C96" s="269" t="s">
        <v>3836</v>
      </c>
      <c r="D96" s="253" t="s">
        <v>3300</v>
      </c>
      <c r="E96" s="328">
        <v>43243</v>
      </c>
      <c r="F96" s="253" t="s">
        <v>3324</v>
      </c>
      <c r="G96" s="309" t="s">
        <v>3842</v>
      </c>
      <c r="H96" s="141" t="s">
        <v>6185</v>
      </c>
      <c r="I96" s="253" t="s">
        <v>3325</v>
      </c>
      <c r="J96" s="273" t="s">
        <v>3326</v>
      </c>
      <c r="K96" s="273"/>
      <c r="L96" s="288"/>
      <c r="M96" s="273"/>
      <c r="N96" s="328">
        <v>43292</v>
      </c>
      <c r="O96" s="270">
        <v>43403</v>
      </c>
      <c r="P96" s="275">
        <f t="shared" si="1"/>
        <v>16</v>
      </c>
      <c r="Q96" s="276"/>
      <c r="R96" s="285" t="s">
        <v>116</v>
      </c>
      <c r="S96" s="280" t="s">
        <v>3854</v>
      </c>
      <c r="T96" s="327" t="s">
        <v>1153</v>
      </c>
      <c r="U96" s="327" t="s">
        <v>1153</v>
      </c>
      <c r="V96" s="327" t="s">
        <v>1153</v>
      </c>
      <c r="W96" s="327" t="s">
        <v>1153</v>
      </c>
      <c r="X96" s="297" t="s">
        <v>3176</v>
      </c>
      <c r="Y96" s="44" t="s">
        <v>3555</v>
      </c>
      <c r="Z96" s="141" t="s">
        <v>3327</v>
      </c>
      <c r="AA96" s="301" t="s">
        <v>6186</v>
      </c>
      <c r="AB96" s="281" t="s">
        <v>1153</v>
      </c>
      <c r="AC96" s="280" t="s">
        <v>3576</v>
      </c>
      <c r="AD96" s="282" t="s">
        <v>1153</v>
      </c>
      <c r="AE96" s="280" t="s">
        <v>3576</v>
      </c>
      <c r="AF96" s="289" t="s">
        <v>1153</v>
      </c>
      <c r="AG96" s="280" t="s">
        <v>3576</v>
      </c>
      <c r="AH96" s="280" t="s">
        <v>1153</v>
      </c>
      <c r="AI96" s="280" t="s">
        <v>3576</v>
      </c>
      <c r="AJ96" s="280" t="s">
        <v>1153</v>
      </c>
      <c r="AK96" s="280" t="s">
        <v>3576</v>
      </c>
      <c r="AL96" s="280" t="s">
        <v>1153</v>
      </c>
      <c r="AM96" s="280" t="s">
        <v>3576</v>
      </c>
      <c r="AN96" s="280" t="s">
        <v>1153</v>
      </c>
      <c r="AO96" s="280" t="s">
        <v>3576</v>
      </c>
      <c r="AP96" s="280" t="s">
        <v>1153</v>
      </c>
      <c r="AQ96" s="280" t="s">
        <v>3576</v>
      </c>
      <c r="AR96" s="280" t="s">
        <v>1153</v>
      </c>
      <c r="AS96" s="280" t="s">
        <v>3576</v>
      </c>
      <c r="AT96" s="280" t="s">
        <v>1153</v>
      </c>
      <c r="AU96" s="280" t="s">
        <v>3576</v>
      </c>
      <c r="AV96" s="280" t="s">
        <v>1153</v>
      </c>
      <c r="AW96" s="280" t="s">
        <v>3576</v>
      </c>
      <c r="AX96" s="280" t="s">
        <v>1153</v>
      </c>
      <c r="AY96" s="280" t="s">
        <v>3576</v>
      </c>
      <c r="AZ96" s="280" t="s">
        <v>1153</v>
      </c>
      <c r="BA96" s="280" t="s">
        <v>3576</v>
      </c>
      <c r="BB96" s="280" t="s">
        <v>1153</v>
      </c>
      <c r="BC96" s="280" t="s">
        <v>3576</v>
      </c>
      <c r="BD96" s="280" t="s">
        <v>1153</v>
      </c>
      <c r="BE96" s="280" t="s">
        <v>3576</v>
      </c>
      <c r="BF96" s="267" t="s">
        <v>781</v>
      </c>
      <c r="BG96" s="283">
        <v>43522</v>
      </c>
      <c r="BH96" s="269" t="s">
        <v>903</v>
      </c>
      <c r="BI96" s="267"/>
      <c r="BJ96" s="282"/>
      <c r="BK96" s="282"/>
      <c r="BL96" s="282"/>
      <c r="BM96" s="282"/>
      <c r="BN96" s="280" t="s">
        <v>956</v>
      </c>
      <c r="BO96" s="267"/>
      <c r="BP96" s="297"/>
    </row>
    <row r="97" spans="1:68" s="298" customFormat="1" ht="90" hidden="1" customHeight="1">
      <c r="A97" s="267">
        <v>95</v>
      </c>
      <c r="B97" s="268" t="s">
        <v>3465</v>
      </c>
      <c r="C97" s="269" t="s">
        <v>3836</v>
      </c>
      <c r="D97" s="253" t="s">
        <v>3300</v>
      </c>
      <c r="E97" s="328">
        <v>43243</v>
      </c>
      <c r="F97" s="253" t="s">
        <v>3324</v>
      </c>
      <c r="G97" s="309" t="s">
        <v>3842</v>
      </c>
      <c r="H97" s="44" t="s">
        <v>6187</v>
      </c>
      <c r="I97" s="253" t="s">
        <v>3328</v>
      </c>
      <c r="J97" s="273" t="s">
        <v>3329</v>
      </c>
      <c r="K97" s="273"/>
      <c r="L97" s="288"/>
      <c r="M97" s="273"/>
      <c r="N97" s="328">
        <v>43133</v>
      </c>
      <c r="O97" s="270">
        <v>43403</v>
      </c>
      <c r="P97" s="275">
        <f t="shared" si="1"/>
        <v>39</v>
      </c>
      <c r="Q97" s="276"/>
      <c r="R97" s="285" t="s">
        <v>116</v>
      </c>
      <c r="S97" s="273" t="s">
        <v>3861</v>
      </c>
      <c r="T97" s="327" t="s">
        <v>1153</v>
      </c>
      <c r="U97" s="327" t="s">
        <v>1153</v>
      </c>
      <c r="V97" s="327" t="s">
        <v>1153</v>
      </c>
      <c r="W97" s="327" t="s">
        <v>1153</v>
      </c>
      <c r="X97" s="273" t="s">
        <v>3330</v>
      </c>
      <c r="Y97" s="44" t="s">
        <v>3568</v>
      </c>
      <c r="Z97" s="44" t="s">
        <v>3331</v>
      </c>
      <c r="AA97" s="302" t="s">
        <v>6188</v>
      </c>
      <c r="AB97" s="281" t="s">
        <v>1153</v>
      </c>
      <c r="AC97" s="280" t="s">
        <v>3576</v>
      </c>
      <c r="AD97" s="282" t="s">
        <v>1153</v>
      </c>
      <c r="AE97" s="280" t="s">
        <v>3576</v>
      </c>
      <c r="AF97" s="280" t="s">
        <v>1153</v>
      </c>
      <c r="AG97" s="280" t="s">
        <v>3576</v>
      </c>
      <c r="AH97" s="280" t="s">
        <v>1153</v>
      </c>
      <c r="AI97" s="280" t="s">
        <v>3576</v>
      </c>
      <c r="AJ97" s="280" t="s">
        <v>1153</v>
      </c>
      <c r="AK97" s="280" t="s">
        <v>3576</v>
      </c>
      <c r="AL97" s="280" t="s">
        <v>1153</v>
      </c>
      <c r="AM97" s="280" t="s">
        <v>3576</v>
      </c>
      <c r="AN97" s="280" t="s">
        <v>1153</v>
      </c>
      <c r="AO97" s="280" t="s">
        <v>3576</v>
      </c>
      <c r="AP97" s="280" t="s">
        <v>1153</v>
      </c>
      <c r="AQ97" s="280" t="s">
        <v>3576</v>
      </c>
      <c r="AR97" s="280" t="s">
        <v>1153</v>
      </c>
      <c r="AS97" s="280" t="s">
        <v>3576</v>
      </c>
      <c r="AT97" s="280" t="s">
        <v>1153</v>
      </c>
      <c r="AU97" s="280" t="s">
        <v>3576</v>
      </c>
      <c r="AV97" s="280" t="s">
        <v>1153</v>
      </c>
      <c r="AW97" s="280" t="s">
        <v>3576</v>
      </c>
      <c r="AX97" s="280" t="s">
        <v>1153</v>
      </c>
      <c r="AY97" s="280" t="s">
        <v>3576</v>
      </c>
      <c r="AZ97" s="280" t="s">
        <v>1153</v>
      </c>
      <c r="BA97" s="280" t="s">
        <v>3576</v>
      </c>
      <c r="BB97" s="280" t="s">
        <v>1153</v>
      </c>
      <c r="BC97" s="280" t="s">
        <v>3576</v>
      </c>
      <c r="BD97" s="280" t="s">
        <v>1153</v>
      </c>
      <c r="BE97" s="280" t="s">
        <v>3576</v>
      </c>
      <c r="BF97" s="267" t="s">
        <v>781</v>
      </c>
      <c r="BG97" s="283">
        <v>43522</v>
      </c>
      <c r="BH97" s="269" t="s">
        <v>903</v>
      </c>
      <c r="BI97" s="267"/>
      <c r="BJ97" s="282"/>
      <c r="BK97" s="282"/>
      <c r="BL97" s="282"/>
      <c r="BM97" s="282"/>
      <c r="BN97" s="280" t="s">
        <v>956</v>
      </c>
      <c r="BO97" s="267"/>
      <c r="BP97" s="297"/>
    </row>
    <row r="98" spans="1:68" s="298" customFormat="1" ht="90" hidden="1" customHeight="1">
      <c r="B98" s="268" t="s">
        <v>3466</v>
      </c>
      <c r="C98" s="269" t="s">
        <v>3837</v>
      </c>
      <c r="D98" s="253" t="s">
        <v>3841</v>
      </c>
      <c r="E98" s="270">
        <v>43644</v>
      </c>
      <c r="F98" s="271" t="s">
        <v>2886</v>
      </c>
      <c r="G98" s="309" t="s">
        <v>3870</v>
      </c>
      <c r="H98" s="273" t="s">
        <v>6189</v>
      </c>
      <c r="I98" s="273" t="s">
        <v>5819</v>
      </c>
      <c r="J98" s="273" t="s">
        <v>2887</v>
      </c>
      <c r="K98" s="273"/>
      <c r="L98" s="288"/>
      <c r="M98" s="273"/>
      <c r="N98" s="270">
        <v>43983</v>
      </c>
      <c r="O98" s="270">
        <v>44196</v>
      </c>
      <c r="P98" s="275">
        <f t="shared" si="1"/>
        <v>31</v>
      </c>
      <c r="Q98" s="276"/>
      <c r="R98" s="271" t="s">
        <v>2888</v>
      </c>
      <c r="S98" s="273"/>
      <c r="T98" s="327" t="s">
        <v>1153</v>
      </c>
      <c r="U98" s="327" t="s">
        <v>1153</v>
      </c>
      <c r="V98" s="327" t="s">
        <v>1153</v>
      </c>
      <c r="W98" s="327" t="s">
        <v>1153</v>
      </c>
      <c r="X98" s="327" t="s">
        <v>1153</v>
      </c>
      <c r="Y98" s="327" t="s">
        <v>1153</v>
      </c>
      <c r="Z98" s="327" t="s">
        <v>1153</v>
      </c>
      <c r="AA98" s="327" t="s">
        <v>1153</v>
      </c>
      <c r="AB98" s="327" t="s">
        <v>1153</v>
      </c>
      <c r="AC98" s="327" t="s">
        <v>1153</v>
      </c>
      <c r="AD98" s="327" t="s">
        <v>1153</v>
      </c>
      <c r="AE98" s="327" t="s">
        <v>1153</v>
      </c>
      <c r="AF98" s="327" t="s">
        <v>1153</v>
      </c>
      <c r="AG98" s="327" t="s">
        <v>1153</v>
      </c>
      <c r="AH98" s="327" t="s">
        <v>1153</v>
      </c>
      <c r="AI98" s="327" t="s">
        <v>1153</v>
      </c>
      <c r="AJ98" s="327" t="s">
        <v>1153</v>
      </c>
      <c r="AK98" s="327" t="s">
        <v>1153</v>
      </c>
      <c r="AL98" s="44" t="s">
        <v>5820</v>
      </c>
      <c r="AM98" s="329" t="s">
        <v>6190</v>
      </c>
      <c r="AN98" s="329" t="s">
        <v>3603</v>
      </c>
      <c r="AO98" s="273" t="s">
        <v>6191</v>
      </c>
      <c r="AP98" s="273" t="s">
        <v>3625</v>
      </c>
      <c r="AQ98" s="273" t="s">
        <v>6192</v>
      </c>
      <c r="AR98" s="280" t="s">
        <v>1153</v>
      </c>
      <c r="AS98" s="273" t="s">
        <v>3656</v>
      </c>
      <c r="AT98" s="280" t="s">
        <v>1153</v>
      </c>
      <c r="AU98" s="273" t="s">
        <v>3656</v>
      </c>
      <c r="AV98" s="280" t="s">
        <v>1153</v>
      </c>
      <c r="AW98" s="273" t="s">
        <v>3656</v>
      </c>
      <c r="AX98" s="280" t="s">
        <v>1153</v>
      </c>
      <c r="AY98" s="273" t="s">
        <v>3656</v>
      </c>
      <c r="AZ98" s="280" t="s">
        <v>1153</v>
      </c>
      <c r="BA98" s="273" t="s">
        <v>3656</v>
      </c>
      <c r="BB98" s="280" t="s">
        <v>1153</v>
      </c>
      <c r="BC98" s="273" t="s">
        <v>3656</v>
      </c>
      <c r="BD98" s="280" t="s">
        <v>1153</v>
      </c>
      <c r="BE98" s="273" t="s">
        <v>3656</v>
      </c>
      <c r="BF98" s="267" t="s">
        <v>781</v>
      </c>
      <c r="BG98" s="283">
        <v>44215</v>
      </c>
      <c r="BH98" s="269" t="s">
        <v>903</v>
      </c>
      <c r="BI98" s="267"/>
      <c r="BJ98" s="282"/>
      <c r="BK98" s="282"/>
      <c r="BL98" s="282"/>
      <c r="BM98" s="282"/>
      <c r="BN98" s="280" t="s">
        <v>956</v>
      </c>
      <c r="BO98" s="267"/>
      <c r="BP98" s="297"/>
    </row>
    <row r="99" spans="1:68" s="298" customFormat="1" ht="90" hidden="1" customHeight="1">
      <c r="B99" s="268" t="s">
        <v>3467</v>
      </c>
      <c r="C99" s="269" t="s">
        <v>3837</v>
      </c>
      <c r="D99" s="253" t="s">
        <v>3841</v>
      </c>
      <c r="E99" s="270">
        <v>43644</v>
      </c>
      <c r="F99" s="271" t="s">
        <v>2886</v>
      </c>
      <c r="G99" s="309" t="s">
        <v>3870</v>
      </c>
      <c r="H99" s="273" t="s">
        <v>6193</v>
      </c>
      <c r="I99" s="273" t="s">
        <v>5819</v>
      </c>
      <c r="J99" s="273" t="s">
        <v>3332</v>
      </c>
      <c r="K99" s="273"/>
      <c r="L99" s="288"/>
      <c r="M99" s="273"/>
      <c r="N99" s="270">
        <v>43983</v>
      </c>
      <c r="O99" s="270">
        <v>44348</v>
      </c>
      <c r="P99" s="275">
        <f t="shared" si="1"/>
        <v>53</v>
      </c>
      <c r="Q99" s="276"/>
      <c r="R99" s="285" t="s">
        <v>60</v>
      </c>
      <c r="S99" s="271" t="s">
        <v>3862</v>
      </c>
      <c r="T99" s="327" t="s">
        <v>1153</v>
      </c>
      <c r="U99" s="327" t="s">
        <v>1153</v>
      </c>
      <c r="V99" s="327" t="s">
        <v>1153</v>
      </c>
      <c r="W99" s="327" t="s">
        <v>1153</v>
      </c>
      <c r="X99" s="327" t="s">
        <v>1153</v>
      </c>
      <c r="Y99" s="327" t="s">
        <v>1153</v>
      </c>
      <c r="Z99" s="327" t="s">
        <v>1153</v>
      </c>
      <c r="AA99" s="327" t="s">
        <v>1153</v>
      </c>
      <c r="AB99" s="327" t="s">
        <v>1153</v>
      </c>
      <c r="AC99" s="327" t="s">
        <v>1153</v>
      </c>
      <c r="AD99" s="327" t="s">
        <v>1153</v>
      </c>
      <c r="AE99" s="327" t="s">
        <v>1153</v>
      </c>
      <c r="AF99" s="327" t="s">
        <v>1153</v>
      </c>
      <c r="AG99" s="327" t="s">
        <v>1153</v>
      </c>
      <c r="AH99" s="327" t="s">
        <v>1153</v>
      </c>
      <c r="AI99" s="327" t="s">
        <v>1153</v>
      </c>
      <c r="AJ99" s="327" t="s">
        <v>1153</v>
      </c>
      <c r="AK99" s="327" t="s">
        <v>1153</v>
      </c>
      <c r="AL99" s="44" t="s">
        <v>3333</v>
      </c>
      <c r="AM99" s="329" t="s">
        <v>6194</v>
      </c>
      <c r="AN99" s="329" t="s">
        <v>5821</v>
      </c>
      <c r="AO99" s="273" t="s">
        <v>6191</v>
      </c>
      <c r="AP99" s="273" t="s">
        <v>3626</v>
      </c>
      <c r="AQ99" s="273" t="s">
        <v>6195</v>
      </c>
      <c r="AR99" s="280" t="s">
        <v>1153</v>
      </c>
      <c r="AS99" s="273" t="s">
        <v>3656</v>
      </c>
      <c r="AT99" s="280" t="s">
        <v>1153</v>
      </c>
      <c r="AU99" s="273" t="s">
        <v>3656</v>
      </c>
      <c r="AV99" s="280" t="s">
        <v>1153</v>
      </c>
      <c r="AW99" s="273" t="s">
        <v>3656</v>
      </c>
      <c r="AX99" s="280" t="s">
        <v>1153</v>
      </c>
      <c r="AY99" s="273" t="s">
        <v>3656</v>
      </c>
      <c r="AZ99" s="280" t="s">
        <v>1153</v>
      </c>
      <c r="BA99" s="273" t="s">
        <v>3656</v>
      </c>
      <c r="BB99" s="280" t="s">
        <v>1153</v>
      </c>
      <c r="BC99" s="273" t="s">
        <v>3656</v>
      </c>
      <c r="BD99" s="280" t="s">
        <v>1153</v>
      </c>
      <c r="BE99" s="273" t="s">
        <v>3656</v>
      </c>
      <c r="BF99" s="267" t="s">
        <v>781</v>
      </c>
      <c r="BG99" s="283">
        <v>44215</v>
      </c>
      <c r="BH99" s="269" t="s">
        <v>903</v>
      </c>
      <c r="BI99" s="267"/>
      <c r="BJ99" s="282"/>
      <c r="BK99" s="282"/>
      <c r="BL99" s="282"/>
      <c r="BM99" s="282"/>
      <c r="BN99" s="280" t="s">
        <v>956</v>
      </c>
      <c r="BO99" s="267"/>
      <c r="BP99" s="297"/>
    </row>
    <row r="100" spans="1:68" s="298" customFormat="1" ht="90" hidden="1" customHeight="1">
      <c r="B100" s="268" t="s">
        <v>3468</v>
      </c>
      <c r="C100" s="269" t="s">
        <v>3837</v>
      </c>
      <c r="D100" s="253" t="s">
        <v>3841</v>
      </c>
      <c r="E100" s="270">
        <v>43644</v>
      </c>
      <c r="F100" s="271" t="s">
        <v>2886</v>
      </c>
      <c r="G100" s="309" t="s">
        <v>3870</v>
      </c>
      <c r="H100" s="273" t="s">
        <v>6196</v>
      </c>
      <c r="I100" s="273" t="s">
        <v>5819</v>
      </c>
      <c r="J100" s="273" t="s">
        <v>3334</v>
      </c>
      <c r="K100" s="273"/>
      <c r="L100" s="288"/>
      <c r="M100" s="273"/>
      <c r="N100" s="270">
        <v>43983</v>
      </c>
      <c r="O100" s="270">
        <v>44348</v>
      </c>
      <c r="P100" s="275">
        <f t="shared" si="1"/>
        <v>53</v>
      </c>
      <c r="Q100" s="276"/>
      <c r="R100" s="285" t="s">
        <v>60</v>
      </c>
      <c r="S100" s="271" t="s">
        <v>3862</v>
      </c>
      <c r="T100" s="327" t="s">
        <v>1153</v>
      </c>
      <c r="U100" s="327" t="s">
        <v>1153</v>
      </c>
      <c r="V100" s="327" t="s">
        <v>1153</v>
      </c>
      <c r="W100" s="327" t="s">
        <v>1153</v>
      </c>
      <c r="X100" s="327" t="s">
        <v>1153</v>
      </c>
      <c r="Y100" s="327" t="s">
        <v>1153</v>
      </c>
      <c r="Z100" s="327" t="s">
        <v>1153</v>
      </c>
      <c r="AA100" s="327" t="s">
        <v>1153</v>
      </c>
      <c r="AB100" s="327" t="s">
        <v>1153</v>
      </c>
      <c r="AC100" s="327" t="s">
        <v>1153</v>
      </c>
      <c r="AD100" s="327" t="s">
        <v>1153</v>
      </c>
      <c r="AE100" s="327" t="s">
        <v>1153</v>
      </c>
      <c r="AF100" s="327" t="s">
        <v>1153</v>
      </c>
      <c r="AG100" s="327" t="s">
        <v>1153</v>
      </c>
      <c r="AH100" s="327" t="s">
        <v>1153</v>
      </c>
      <c r="AI100" s="327" t="s">
        <v>1153</v>
      </c>
      <c r="AJ100" s="327" t="s">
        <v>1153</v>
      </c>
      <c r="AK100" s="327" t="s">
        <v>1153</v>
      </c>
      <c r="AL100" s="44" t="s">
        <v>3333</v>
      </c>
      <c r="AM100" s="329" t="s">
        <v>3660</v>
      </c>
      <c r="AN100" s="329" t="s">
        <v>5821</v>
      </c>
      <c r="AO100" s="273" t="s">
        <v>6191</v>
      </c>
      <c r="AP100" s="273" t="s">
        <v>3626</v>
      </c>
      <c r="AQ100" s="273" t="s">
        <v>6195</v>
      </c>
      <c r="AR100" s="280" t="s">
        <v>1153</v>
      </c>
      <c r="AS100" s="273" t="s">
        <v>3656</v>
      </c>
      <c r="AT100" s="280" t="s">
        <v>1153</v>
      </c>
      <c r="AU100" s="273" t="s">
        <v>3656</v>
      </c>
      <c r="AV100" s="280" t="s">
        <v>1153</v>
      </c>
      <c r="AW100" s="273" t="s">
        <v>3656</v>
      </c>
      <c r="AX100" s="280" t="s">
        <v>1153</v>
      </c>
      <c r="AY100" s="273" t="s">
        <v>3656</v>
      </c>
      <c r="AZ100" s="280" t="s">
        <v>1153</v>
      </c>
      <c r="BA100" s="273" t="s">
        <v>3656</v>
      </c>
      <c r="BB100" s="280" t="s">
        <v>1153</v>
      </c>
      <c r="BC100" s="273" t="s">
        <v>3656</v>
      </c>
      <c r="BD100" s="280" t="s">
        <v>1153</v>
      </c>
      <c r="BE100" s="273" t="s">
        <v>3656</v>
      </c>
      <c r="BF100" s="267" t="s">
        <v>781</v>
      </c>
      <c r="BG100" s="283">
        <v>44215</v>
      </c>
      <c r="BH100" s="269" t="s">
        <v>903</v>
      </c>
      <c r="BI100" s="267"/>
      <c r="BJ100" s="282"/>
      <c r="BK100" s="282"/>
      <c r="BL100" s="282"/>
      <c r="BM100" s="282"/>
      <c r="BN100" s="280" t="s">
        <v>956</v>
      </c>
      <c r="BO100" s="267"/>
      <c r="BP100" s="297"/>
    </row>
    <row r="101" spans="1:68" s="298" customFormat="1" ht="90" hidden="1" customHeight="1">
      <c r="B101" s="268" t="s">
        <v>3469</v>
      </c>
      <c r="C101" s="269" t="s">
        <v>3837</v>
      </c>
      <c r="D101" s="253" t="s">
        <v>3841</v>
      </c>
      <c r="E101" s="270">
        <v>43644</v>
      </c>
      <c r="F101" s="271" t="s">
        <v>2886</v>
      </c>
      <c r="G101" s="309" t="s">
        <v>3870</v>
      </c>
      <c r="H101" s="273" t="s">
        <v>6189</v>
      </c>
      <c r="I101" s="273" t="s">
        <v>5819</v>
      </c>
      <c r="J101" s="273" t="s">
        <v>3335</v>
      </c>
      <c r="K101" s="273"/>
      <c r="L101" s="288"/>
      <c r="M101" s="273"/>
      <c r="N101" s="270">
        <v>43983</v>
      </c>
      <c r="O101" s="270">
        <v>44196</v>
      </c>
      <c r="P101" s="275">
        <f t="shared" si="1"/>
        <v>31</v>
      </c>
      <c r="Q101" s="276"/>
      <c r="R101" s="285" t="s">
        <v>60</v>
      </c>
      <c r="S101" s="273" t="s">
        <v>15</v>
      </c>
      <c r="T101" s="327" t="s">
        <v>1153</v>
      </c>
      <c r="U101" s="327" t="s">
        <v>1153</v>
      </c>
      <c r="V101" s="327" t="s">
        <v>1153</v>
      </c>
      <c r="W101" s="327" t="s">
        <v>1153</v>
      </c>
      <c r="X101" s="327" t="s">
        <v>1153</v>
      </c>
      <c r="Y101" s="327" t="s">
        <v>1153</v>
      </c>
      <c r="Z101" s="327" t="s">
        <v>1153</v>
      </c>
      <c r="AA101" s="327" t="s">
        <v>1153</v>
      </c>
      <c r="AB101" s="327" t="s">
        <v>1153</v>
      </c>
      <c r="AC101" s="327" t="s">
        <v>1153</v>
      </c>
      <c r="AD101" s="327" t="s">
        <v>1153</v>
      </c>
      <c r="AE101" s="327" t="s">
        <v>1153</v>
      </c>
      <c r="AF101" s="327" t="s">
        <v>1153</v>
      </c>
      <c r="AG101" s="327" t="s">
        <v>1153</v>
      </c>
      <c r="AH101" s="327" t="s">
        <v>1153</v>
      </c>
      <c r="AI101" s="327" t="s">
        <v>1153</v>
      </c>
      <c r="AJ101" s="327" t="s">
        <v>1153</v>
      </c>
      <c r="AK101" s="327" t="s">
        <v>1153</v>
      </c>
      <c r="AL101" s="44" t="s">
        <v>3333</v>
      </c>
      <c r="AM101" s="329" t="s">
        <v>3660</v>
      </c>
      <c r="AN101" s="329" t="s">
        <v>3604</v>
      </c>
      <c r="AO101" s="273" t="s">
        <v>6191</v>
      </c>
      <c r="AP101" s="273" t="s">
        <v>3627</v>
      </c>
      <c r="AQ101" s="273" t="s">
        <v>6197</v>
      </c>
      <c r="AR101" s="280" t="s">
        <v>1153</v>
      </c>
      <c r="AS101" s="273" t="s">
        <v>3656</v>
      </c>
      <c r="AT101" s="280" t="s">
        <v>1153</v>
      </c>
      <c r="AU101" s="273" t="s">
        <v>3656</v>
      </c>
      <c r="AV101" s="280" t="s">
        <v>1153</v>
      </c>
      <c r="AW101" s="273" t="s">
        <v>3656</v>
      </c>
      <c r="AX101" s="280" t="s">
        <v>1153</v>
      </c>
      <c r="AY101" s="273" t="s">
        <v>3656</v>
      </c>
      <c r="AZ101" s="280" t="s">
        <v>1153</v>
      </c>
      <c r="BA101" s="273" t="s">
        <v>3656</v>
      </c>
      <c r="BB101" s="280" t="s">
        <v>1153</v>
      </c>
      <c r="BC101" s="273" t="s">
        <v>3656</v>
      </c>
      <c r="BD101" s="280" t="s">
        <v>1153</v>
      </c>
      <c r="BE101" s="273" t="s">
        <v>3656</v>
      </c>
      <c r="BF101" s="267" t="s">
        <v>781</v>
      </c>
      <c r="BG101" s="283">
        <v>44215</v>
      </c>
      <c r="BH101" s="269" t="s">
        <v>903</v>
      </c>
      <c r="BI101" s="267"/>
      <c r="BJ101" s="282"/>
      <c r="BK101" s="282"/>
      <c r="BL101" s="282"/>
      <c r="BM101" s="282"/>
      <c r="BN101" s="280" t="s">
        <v>956</v>
      </c>
      <c r="BO101" s="267"/>
      <c r="BP101" s="297"/>
    </row>
    <row r="102" spans="1:68" s="298" customFormat="1" ht="90" hidden="1" customHeight="1">
      <c r="B102" s="268" t="s">
        <v>3470</v>
      </c>
      <c r="C102" s="269" t="s">
        <v>3803</v>
      </c>
      <c r="D102" s="253" t="s">
        <v>2850</v>
      </c>
      <c r="E102" s="270">
        <v>43747</v>
      </c>
      <c r="F102" s="271" t="s">
        <v>2851</v>
      </c>
      <c r="G102" s="272" t="s">
        <v>3804</v>
      </c>
      <c r="H102" s="273" t="s">
        <v>3336</v>
      </c>
      <c r="I102" s="273" t="s">
        <v>3337</v>
      </c>
      <c r="J102" s="273" t="s">
        <v>3338</v>
      </c>
      <c r="K102" s="273"/>
      <c r="L102" s="288"/>
      <c r="M102" s="273"/>
      <c r="N102" s="270">
        <v>43756</v>
      </c>
      <c r="O102" s="270">
        <v>43921</v>
      </c>
      <c r="P102" s="275">
        <f t="shared" si="1"/>
        <v>24</v>
      </c>
      <c r="Q102" s="276"/>
      <c r="R102" s="285" t="s">
        <v>116</v>
      </c>
      <c r="S102" s="273"/>
      <c r="T102" s="327" t="s">
        <v>1153</v>
      </c>
      <c r="U102" s="327" t="s">
        <v>1153</v>
      </c>
      <c r="V102" s="327" t="s">
        <v>1153</v>
      </c>
      <c r="W102" s="327" t="s">
        <v>1153</v>
      </c>
      <c r="X102" s="327" t="s">
        <v>1153</v>
      </c>
      <c r="Y102" s="327" t="s">
        <v>1153</v>
      </c>
      <c r="Z102" s="327" t="s">
        <v>1153</v>
      </c>
      <c r="AA102" s="327" t="s">
        <v>1153</v>
      </c>
      <c r="AB102" s="327" t="s">
        <v>1153</v>
      </c>
      <c r="AC102" s="327" t="s">
        <v>1153</v>
      </c>
      <c r="AD102" s="327" t="s">
        <v>1153</v>
      </c>
      <c r="AE102" s="327" t="s">
        <v>1153</v>
      </c>
      <c r="AF102" s="327" t="s">
        <v>1153</v>
      </c>
      <c r="AG102" s="327" t="s">
        <v>1153</v>
      </c>
      <c r="AH102" s="327" t="s">
        <v>1153</v>
      </c>
      <c r="AI102" s="327" t="s">
        <v>1153</v>
      </c>
      <c r="AJ102" s="327" t="s">
        <v>1153</v>
      </c>
      <c r="AK102" s="327" t="s">
        <v>1153</v>
      </c>
      <c r="AL102" s="44" t="s">
        <v>3339</v>
      </c>
      <c r="AM102" s="44" t="s">
        <v>6198</v>
      </c>
      <c r="AN102" s="44" t="s">
        <v>1153</v>
      </c>
      <c r="AO102" s="273" t="s">
        <v>3597</v>
      </c>
      <c r="AP102" s="44" t="s">
        <v>1153</v>
      </c>
      <c r="AQ102" s="273" t="s">
        <v>3597</v>
      </c>
      <c r="AR102" s="44" t="s">
        <v>1153</v>
      </c>
      <c r="AS102" s="273" t="s">
        <v>3597</v>
      </c>
      <c r="AT102" s="44" t="s">
        <v>1153</v>
      </c>
      <c r="AU102" s="273" t="s">
        <v>3597</v>
      </c>
      <c r="AV102" s="141" t="s">
        <v>1153</v>
      </c>
      <c r="AW102" s="141" t="s">
        <v>3597</v>
      </c>
      <c r="AX102" s="141" t="s">
        <v>1153</v>
      </c>
      <c r="AY102" s="141" t="s">
        <v>3597</v>
      </c>
      <c r="AZ102" s="141" t="s">
        <v>1153</v>
      </c>
      <c r="BA102" s="141" t="s">
        <v>3597</v>
      </c>
      <c r="BB102" s="141" t="s">
        <v>1153</v>
      </c>
      <c r="BC102" s="141" t="s">
        <v>3597</v>
      </c>
      <c r="BD102" s="141" t="s">
        <v>1153</v>
      </c>
      <c r="BE102" s="141" t="s">
        <v>3597</v>
      </c>
      <c r="BF102" s="267" t="s">
        <v>781</v>
      </c>
      <c r="BG102" s="283">
        <v>44020</v>
      </c>
      <c r="BH102" s="269" t="s">
        <v>903</v>
      </c>
      <c r="BI102" s="267"/>
      <c r="BJ102" s="282"/>
      <c r="BK102" s="282"/>
      <c r="BL102" s="282"/>
      <c r="BM102" s="282"/>
      <c r="BN102" s="280" t="s">
        <v>956</v>
      </c>
      <c r="BO102" s="267"/>
      <c r="BP102" s="297"/>
    </row>
    <row r="103" spans="1:68" s="298" customFormat="1" ht="90" hidden="1" customHeight="1">
      <c r="B103" s="268" t="s">
        <v>2849</v>
      </c>
      <c r="C103" s="269" t="s">
        <v>3803</v>
      </c>
      <c r="D103" s="253" t="s">
        <v>2850</v>
      </c>
      <c r="E103" s="270">
        <v>43747</v>
      </c>
      <c r="F103" s="271" t="s">
        <v>2851</v>
      </c>
      <c r="G103" s="272" t="s">
        <v>3805</v>
      </c>
      <c r="H103" s="273" t="s">
        <v>2852</v>
      </c>
      <c r="I103" s="273" t="s">
        <v>2853</v>
      </c>
      <c r="J103" s="273" t="s">
        <v>2854</v>
      </c>
      <c r="K103" s="273"/>
      <c r="L103" s="288"/>
      <c r="M103" s="273"/>
      <c r="N103" s="337">
        <v>44122</v>
      </c>
      <c r="O103" s="338">
        <v>44012</v>
      </c>
      <c r="P103" s="267" t="e">
        <f t="shared" si="1"/>
        <v>#NUM!</v>
      </c>
      <c r="Q103" s="339"/>
      <c r="R103" s="285" t="s">
        <v>116</v>
      </c>
      <c r="S103" s="269"/>
      <c r="T103" s="327" t="s">
        <v>1153</v>
      </c>
      <c r="U103" s="327" t="s">
        <v>1153</v>
      </c>
      <c r="V103" s="327" t="s">
        <v>1153</v>
      </c>
      <c r="W103" s="327" t="s">
        <v>1153</v>
      </c>
      <c r="X103" s="327" t="s">
        <v>1153</v>
      </c>
      <c r="Y103" s="327" t="s">
        <v>1153</v>
      </c>
      <c r="Z103" s="327" t="s">
        <v>1153</v>
      </c>
      <c r="AA103" s="327" t="s">
        <v>1153</v>
      </c>
      <c r="AB103" s="327" t="s">
        <v>1153</v>
      </c>
      <c r="AC103" s="327" t="s">
        <v>1153</v>
      </c>
      <c r="AD103" s="327" t="s">
        <v>1153</v>
      </c>
      <c r="AE103" s="327" t="s">
        <v>1153</v>
      </c>
      <c r="AF103" s="327" t="s">
        <v>1153</v>
      </c>
      <c r="AG103" s="327" t="s">
        <v>1153</v>
      </c>
      <c r="AH103" s="327" t="s">
        <v>1153</v>
      </c>
      <c r="AI103" s="327" t="s">
        <v>1153</v>
      </c>
      <c r="AJ103" s="327" t="s">
        <v>1153</v>
      </c>
      <c r="AK103" s="327" t="s">
        <v>1153</v>
      </c>
      <c r="AL103" s="44" t="s">
        <v>5822</v>
      </c>
      <c r="AM103" s="44" t="s">
        <v>6199</v>
      </c>
      <c r="AN103" s="44" t="s">
        <v>5823</v>
      </c>
      <c r="AO103" s="273" t="s">
        <v>6200</v>
      </c>
      <c r="AP103" s="273" t="s">
        <v>3628</v>
      </c>
      <c r="AQ103" s="273" t="s">
        <v>6201</v>
      </c>
      <c r="AR103" s="273" t="s">
        <v>2855</v>
      </c>
      <c r="AS103" s="273" t="s">
        <v>6202</v>
      </c>
      <c r="AT103" s="273" t="s">
        <v>4097</v>
      </c>
      <c r="AU103" s="273" t="s">
        <v>6203</v>
      </c>
      <c r="AV103" s="273" t="s">
        <v>4216</v>
      </c>
      <c r="AW103" s="273" t="s">
        <v>6204</v>
      </c>
      <c r="AX103" s="273" t="s">
        <v>1153</v>
      </c>
      <c r="AY103" s="273" t="s">
        <v>4297</v>
      </c>
      <c r="AZ103" s="273" t="s">
        <v>1153</v>
      </c>
      <c r="BA103" s="273" t="s">
        <v>4297</v>
      </c>
      <c r="BB103" s="273" t="s">
        <v>1153</v>
      </c>
      <c r="BC103" s="273" t="s">
        <v>4297</v>
      </c>
      <c r="BD103" s="273"/>
      <c r="BE103" s="273"/>
      <c r="BF103" s="267" t="s">
        <v>781</v>
      </c>
      <c r="BG103" s="283">
        <v>44589</v>
      </c>
      <c r="BH103" s="269" t="s">
        <v>903</v>
      </c>
      <c r="BI103" s="267"/>
      <c r="BJ103" s="282"/>
      <c r="BK103" s="282"/>
      <c r="BL103" s="282"/>
      <c r="BM103" s="282"/>
      <c r="BN103" s="280" t="s">
        <v>956</v>
      </c>
      <c r="BO103" s="267"/>
      <c r="BP103" s="297"/>
    </row>
    <row r="104" spans="1:68" s="298" customFormat="1" ht="90" hidden="1" customHeight="1">
      <c r="B104" s="268" t="s">
        <v>3471</v>
      </c>
      <c r="C104" s="269" t="s">
        <v>3803</v>
      </c>
      <c r="D104" s="253" t="s">
        <v>2850</v>
      </c>
      <c r="E104" s="270">
        <v>43747</v>
      </c>
      <c r="F104" s="271" t="s">
        <v>2851</v>
      </c>
      <c r="G104" s="272" t="s">
        <v>3806</v>
      </c>
      <c r="H104" s="273" t="s">
        <v>3340</v>
      </c>
      <c r="I104" s="273" t="s">
        <v>3341</v>
      </c>
      <c r="J104" s="273" t="s">
        <v>5824</v>
      </c>
      <c r="K104" s="273"/>
      <c r="L104" s="288"/>
      <c r="M104" s="273"/>
      <c r="N104" s="270">
        <v>43756</v>
      </c>
      <c r="O104" s="270">
        <v>44012</v>
      </c>
      <c r="P104" s="275">
        <f t="shared" si="1"/>
        <v>37</v>
      </c>
      <c r="Q104" s="276"/>
      <c r="R104" s="285" t="s">
        <v>116</v>
      </c>
      <c r="S104" s="273"/>
      <c r="T104" s="327" t="s">
        <v>1153</v>
      </c>
      <c r="U104" s="327" t="s">
        <v>1153</v>
      </c>
      <c r="V104" s="327" t="s">
        <v>1153</v>
      </c>
      <c r="W104" s="327" t="s">
        <v>1153</v>
      </c>
      <c r="X104" s="327" t="s">
        <v>1153</v>
      </c>
      <c r="Y104" s="327" t="s">
        <v>1153</v>
      </c>
      <c r="Z104" s="327" t="s">
        <v>1153</v>
      </c>
      <c r="AA104" s="327" t="s">
        <v>1153</v>
      </c>
      <c r="AB104" s="327" t="s">
        <v>1153</v>
      </c>
      <c r="AC104" s="327" t="s">
        <v>1153</v>
      </c>
      <c r="AD104" s="327" t="s">
        <v>1153</v>
      </c>
      <c r="AE104" s="327" t="s">
        <v>1153</v>
      </c>
      <c r="AF104" s="327" t="s">
        <v>1153</v>
      </c>
      <c r="AG104" s="327" t="s">
        <v>1153</v>
      </c>
      <c r="AH104" s="327" t="s">
        <v>1153</v>
      </c>
      <c r="AI104" s="327" t="s">
        <v>1153</v>
      </c>
      <c r="AJ104" s="327" t="s">
        <v>1153</v>
      </c>
      <c r="AK104" s="327" t="s">
        <v>1153</v>
      </c>
      <c r="AL104" s="44" t="s">
        <v>5825</v>
      </c>
      <c r="AM104" s="44" t="s">
        <v>3661</v>
      </c>
      <c r="AN104" s="44" t="s">
        <v>3605</v>
      </c>
      <c r="AO104" s="273" t="s">
        <v>6205</v>
      </c>
      <c r="AP104" s="273" t="s">
        <v>3629</v>
      </c>
      <c r="AQ104" s="273" t="s">
        <v>6206</v>
      </c>
      <c r="AR104" s="280" t="s">
        <v>1153</v>
      </c>
      <c r="AS104" s="273" t="s">
        <v>3656</v>
      </c>
      <c r="AT104" s="280" t="s">
        <v>1153</v>
      </c>
      <c r="AU104" s="273" t="s">
        <v>3656</v>
      </c>
      <c r="AV104" s="280" t="s">
        <v>1153</v>
      </c>
      <c r="AW104" s="273" t="s">
        <v>3656</v>
      </c>
      <c r="AX104" s="280" t="s">
        <v>1153</v>
      </c>
      <c r="AY104" s="273" t="s">
        <v>3656</v>
      </c>
      <c r="AZ104" s="280" t="s">
        <v>1153</v>
      </c>
      <c r="BA104" s="273" t="s">
        <v>3656</v>
      </c>
      <c r="BB104" s="280" t="s">
        <v>1153</v>
      </c>
      <c r="BC104" s="273" t="s">
        <v>3656</v>
      </c>
      <c r="BD104" s="280" t="s">
        <v>1153</v>
      </c>
      <c r="BE104" s="273" t="s">
        <v>3656</v>
      </c>
      <c r="BF104" s="267" t="s">
        <v>781</v>
      </c>
      <c r="BG104" s="283">
        <v>44215</v>
      </c>
      <c r="BH104" s="269" t="s">
        <v>903</v>
      </c>
      <c r="BI104" s="267"/>
      <c r="BJ104" s="282"/>
      <c r="BK104" s="282"/>
      <c r="BL104" s="282"/>
      <c r="BM104" s="282"/>
      <c r="BN104" s="280" t="s">
        <v>956</v>
      </c>
      <c r="BO104" s="267"/>
      <c r="BP104" s="297"/>
    </row>
    <row r="105" spans="1:68" s="298" customFormat="1" ht="90" hidden="1" customHeight="1">
      <c r="B105" s="268" t="s">
        <v>3472</v>
      </c>
      <c r="C105" s="269" t="s">
        <v>3803</v>
      </c>
      <c r="D105" s="253" t="s">
        <v>2850</v>
      </c>
      <c r="E105" s="270">
        <v>43747</v>
      </c>
      <c r="F105" s="271" t="s">
        <v>2851</v>
      </c>
      <c r="G105" s="272" t="s">
        <v>3807</v>
      </c>
      <c r="H105" s="273" t="s">
        <v>3342</v>
      </c>
      <c r="I105" s="273" t="s">
        <v>3343</v>
      </c>
      <c r="J105" s="273" t="s">
        <v>3344</v>
      </c>
      <c r="K105" s="273"/>
      <c r="L105" s="288"/>
      <c r="M105" s="273"/>
      <c r="N105" s="270">
        <v>43756</v>
      </c>
      <c r="O105" s="270">
        <v>44196</v>
      </c>
      <c r="P105" s="275">
        <f t="shared" si="1"/>
        <v>11</v>
      </c>
      <c r="Q105" s="276"/>
      <c r="R105" s="285" t="s">
        <v>116</v>
      </c>
      <c r="S105" s="273"/>
      <c r="T105" s="327" t="s">
        <v>1153</v>
      </c>
      <c r="U105" s="327" t="s">
        <v>1153</v>
      </c>
      <c r="V105" s="327" t="s">
        <v>1153</v>
      </c>
      <c r="W105" s="327" t="s">
        <v>1153</v>
      </c>
      <c r="X105" s="327" t="s">
        <v>1153</v>
      </c>
      <c r="Y105" s="327" t="s">
        <v>1153</v>
      </c>
      <c r="Z105" s="327" t="s">
        <v>1153</v>
      </c>
      <c r="AA105" s="327" t="s">
        <v>1153</v>
      </c>
      <c r="AB105" s="327" t="s">
        <v>1153</v>
      </c>
      <c r="AC105" s="327" t="s">
        <v>1153</v>
      </c>
      <c r="AD105" s="327" t="s">
        <v>1153</v>
      </c>
      <c r="AE105" s="327" t="s">
        <v>1153</v>
      </c>
      <c r="AF105" s="327" t="s">
        <v>1153</v>
      </c>
      <c r="AG105" s="327" t="s">
        <v>1153</v>
      </c>
      <c r="AH105" s="327" t="s">
        <v>1153</v>
      </c>
      <c r="AI105" s="327" t="s">
        <v>1153</v>
      </c>
      <c r="AJ105" s="327" t="s">
        <v>1153</v>
      </c>
      <c r="AK105" s="327" t="s">
        <v>1153</v>
      </c>
      <c r="AL105" s="44" t="s">
        <v>3345</v>
      </c>
      <c r="AM105" s="44" t="s">
        <v>6207</v>
      </c>
      <c r="AN105" s="44" t="s">
        <v>5826</v>
      </c>
      <c r="AO105" s="273" t="s">
        <v>6191</v>
      </c>
      <c r="AP105" s="273" t="s">
        <v>3630</v>
      </c>
      <c r="AQ105" s="273" t="s">
        <v>3635</v>
      </c>
      <c r="AR105" s="280" t="s">
        <v>1153</v>
      </c>
      <c r="AS105" s="273" t="s">
        <v>3656</v>
      </c>
      <c r="AT105" s="280" t="s">
        <v>1153</v>
      </c>
      <c r="AU105" s="273" t="s">
        <v>3656</v>
      </c>
      <c r="AV105" s="280" t="s">
        <v>1153</v>
      </c>
      <c r="AW105" s="273" t="s">
        <v>3656</v>
      </c>
      <c r="AX105" s="280" t="s">
        <v>1153</v>
      </c>
      <c r="AY105" s="273" t="s">
        <v>3656</v>
      </c>
      <c r="AZ105" s="280" t="s">
        <v>1153</v>
      </c>
      <c r="BA105" s="273" t="s">
        <v>3656</v>
      </c>
      <c r="BB105" s="280" t="s">
        <v>1153</v>
      </c>
      <c r="BC105" s="273" t="s">
        <v>3656</v>
      </c>
      <c r="BD105" s="280" t="s">
        <v>1153</v>
      </c>
      <c r="BE105" s="273" t="s">
        <v>3656</v>
      </c>
      <c r="BF105" s="267" t="s">
        <v>781</v>
      </c>
      <c r="BG105" s="283">
        <v>44215</v>
      </c>
      <c r="BH105" s="269" t="s">
        <v>903</v>
      </c>
      <c r="BI105" s="267"/>
      <c r="BJ105" s="282"/>
      <c r="BK105" s="282"/>
      <c r="BL105" s="282"/>
      <c r="BM105" s="282"/>
      <c r="BN105" s="280" t="s">
        <v>956</v>
      </c>
      <c r="BO105" s="267"/>
      <c r="BP105" s="297"/>
    </row>
    <row r="106" spans="1:68" s="298" customFormat="1" ht="90" hidden="1" customHeight="1">
      <c r="B106" s="268" t="s">
        <v>3473</v>
      </c>
      <c r="C106" s="269" t="s">
        <v>3803</v>
      </c>
      <c r="D106" s="253" t="s">
        <v>2850</v>
      </c>
      <c r="E106" s="270">
        <v>43747</v>
      </c>
      <c r="F106" s="271" t="s">
        <v>2851</v>
      </c>
      <c r="G106" s="272" t="s">
        <v>3808</v>
      </c>
      <c r="H106" s="273" t="s">
        <v>3346</v>
      </c>
      <c r="I106" s="273" t="s">
        <v>3347</v>
      </c>
      <c r="J106" s="273" t="s">
        <v>3348</v>
      </c>
      <c r="K106" s="273"/>
      <c r="L106" s="288"/>
      <c r="M106" s="273"/>
      <c r="N106" s="270">
        <v>43756</v>
      </c>
      <c r="O106" s="270">
        <v>44012</v>
      </c>
      <c r="P106" s="275">
        <f t="shared" si="1"/>
        <v>37</v>
      </c>
      <c r="Q106" s="276"/>
      <c r="R106" s="285" t="s">
        <v>116</v>
      </c>
      <c r="S106" s="273"/>
      <c r="T106" s="327" t="s">
        <v>1153</v>
      </c>
      <c r="U106" s="327" t="s">
        <v>1153</v>
      </c>
      <c r="V106" s="327" t="s">
        <v>1153</v>
      </c>
      <c r="W106" s="327" t="s">
        <v>1153</v>
      </c>
      <c r="X106" s="327" t="s">
        <v>1153</v>
      </c>
      <c r="Y106" s="327" t="s">
        <v>1153</v>
      </c>
      <c r="Z106" s="327" t="s">
        <v>1153</v>
      </c>
      <c r="AA106" s="327" t="s">
        <v>1153</v>
      </c>
      <c r="AB106" s="327" t="s">
        <v>1153</v>
      </c>
      <c r="AC106" s="327" t="s">
        <v>1153</v>
      </c>
      <c r="AD106" s="327" t="s">
        <v>1153</v>
      </c>
      <c r="AE106" s="327" t="s">
        <v>1153</v>
      </c>
      <c r="AF106" s="327" t="s">
        <v>1153</v>
      </c>
      <c r="AG106" s="327" t="s">
        <v>1153</v>
      </c>
      <c r="AH106" s="327" t="s">
        <v>1153</v>
      </c>
      <c r="AI106" s="327" t="s">
        <v>1153</v>
      </c>
      <c r="AJ106" s="327" t="s">
        <v>1153</v>
      </c>
      <c r="AK106" s="327" t="s">
        <v>1153</v>
      </c>
      <c r="AL106" s="141" t="s">
        <v>5827</v>
      </c>
      <c r="AM106" s="44" t="s">
        <v>6208</v>
      </c>
      <c r="AN106" s="44" t="s">
        <v>3605</v>
      </c>
      <c r="AO106" s="273" t="s">
        <v>6205</v>
      </c>
      <c r="AP106" s="273" t="s">
        <v>3631</v>
      </c>
      <c r="AQ106" s="273" t="s">
        <v>3636</v>
      </c>
      <c r="AR106" s="280" t="s">
        <v>1153</v>
      </c>
      <c r="AS106" s="273" t="s">
        <v>3656</v>
      </c>
      <c r="AT106" s="280" t="s">
        <v>1153</v>
      </c>
      <c r="AU106" s="273" t="s">
        <v>3656</v>
      </c>
      <c r="AV106" s="280" t="s">
        <v>1153</v>
      </c>
      <c r="AW106" s="273" t="s">
        <v>3656</v>
      </c>
      <c r="AX106" s="280" t="s">
        <v>1153</v>
      </c>
      <c r="AY106" s="273" t="s">
        <v>3656</v>
      </c>
      <c r="AZ106" s="280" t="s">
        <v>1153</v>
      </c>
      <c r="BA106" s="273" t="s">
        <v>3656</v>
      </c>
      <c r="BB106" s="280" t="s">
        <v>1153</v>
      </c>
      <c r="BC106" s="273" t="s">
        <v>3656</v>
      </c>
      <c r="BD106" s="280" t="s">
        <v>1153</v>
      </c>
      <c r="BE106" s="273" t="s">
        <v>3656</v>
      </c>
      <c r="BF106" s="267" t="s">
        <v>781</v>
      </c>
      <c r="BG106" s="283">
        <v>44215</v>
      </c>
      <c r="BH106" s="269" t="s">
        <v>903</v>
      </c>
      <c r="BI106" s="267"/>
      <c r="BJ106" s="282"/>
      <c r="BK106" s="282"/>
      <c r="BL106" s="282"/>
      <c r="BM106" s="282"/>
      <c r="BN106" s="280" t="s">
        <v>956</v>
      </c>
      <c r="BO106" s="267"/>
      <c r="BP106" s="297"/>
    </row>
    <row r="107" spans="1:68" s="298" customFormat="1" ht="90" hidden="1" customHeight="1">
      <c r="B107" s="268" t="s">
        <v>3474</v>
      </c>
      <c r="C107" s="269" t="s">
        <v>3803</v>
      </c>
      <c r="D107" s="253" t="s">
        <v>2850</v>
      </c>
      <c r="E107" s="270">
        <v>43747</v>
      </c>
      <c r="F107" s="271" t="s">
        <v>2851</v>
      </c>
      <c r="G107" s="272" t="s">
        <v>3809</v>
      </c>
      <c r="H107" s="273" t="s">
        <v>6209</v>
      </c>
      <c r="I107" s="273" t="s">
        <v>3349</v>
      </c>
      <c r="J107" s="273" t="s">
        <v>3350</v>
      </c>
      <c r="K107" s="273"/>
      <c r="L107" s="288"/>
      <c r="M107" s="273"/>
      <c r="N107" s="270">
        <v>43745</v>
      </c>
      <c r="O107" s="270">
        <v>43746</v>
      </c>
      <c r="P107" s="275">
        <f t="shared" si="1"/>
        <v>1</v>
      </c>
      <c r="Q107" s="276"/>
      <c r="R107" s="285" t="s">
        <v>116</v>
      </c>
      <c r="S107" s="273"/>
      <c r="T107" s="327" t="s">
        <v>1153</v>
      </c>
      <c r="U107" s="327" t="s">
        <v>1153</v>
      </c>
      <c r="V107" s="327" t="s">
        <v>1153</v>
      </c>
      <c r="W107" s="327" t="s">
        <v>1153</v>
      </c>
      <c r="X107" s="327" t="s">
        <v>1153</v>
      </c>
      <c r="Y107" s="327" t="s">
        <v>1153</v>
      </c>
      <c r="Z107" s="327" t="s">
        <v>1153</v>
      </c>
      <c r="AA107" s="327" t="s">
        <v>1153</v>
      </c>
      <c r="AB107" s="327" t="s">
        <v>1153</v>
      </c>
      <c r="AC107" s="327" t="s">
        <v>1153</v>
      </c>
      <c r="AD107" s="327" t="s">
        <v>1153</v>
      </c>
      <c r="AE107" s="327" t="s">
        <v>1153</v>
      </c>
      <c r="AF107" s="327" t="s">
        <v>1153</v>
      </c>
      <c r="AG107" s="327" t="s">
        <v>1153</v>
      </c>
      <c r="AH107" s="327" t="s">
        <v>1153</v>
      </c>
      <c r="AI107" s="327" t="s">
        <v>1153</v>
      </c>
      <c r="AJ107" s="327" t="s">
        <v>1153</v>
      </c>
      <c r="AK107" s="327" t="s">
        <v>1153</v>
      </c>
      <c r="AL107" s="332" t="s">
        <v>3351</v>
      </c>
      <c r="AM107" s="44" t="s">
        <v>6210</v>
      </c>
      <c r="AN107" s="44" t="s">
        <v>1153</v>
      </c>
      <c r="AO107" s="273" t="s">
        <v>3597</v>
      </c>
      <c r="AP107" s="44" t="s">
        <v>1153</v>
      </c>
      <c r="AQ107" s="273" t="s">
        <v>3597</v>
      </c>
      <c r="AR107" s="44" t="s">
        <v>1153</v>
      </c>
      <c r="AS107" s="273" t="s">
        <v>3597</v>
      </c>
      <c r="AT107" s="44" t="s">
        <v>1153</v>
      </c>
      <c r="AU107" s="273" t="s">
        <v>3597</v>
      </c>
      <c r="AV107" s="141" t="s">
        <v>1153</v>
      </c>
      <c r="AW107" s="141" t="s">
        <v>3597</v>
      </c>
      <c r="AX107" s="141" t="s">
        <v>1153</v>
      </c>
      <c r="AY107" s="141" t="s">
        <v>3597</v>
      </c>
      <c r="AZ107" s="141" t="s">
        <v>1153</v>
      </c>
      <c r="BA107" s="141" t="s">
        <v>3597</v>
      </c>
      <c r="BB107" s="141" t="s">
        <v>1153</v>
      </c>
      <c r="BC107" s="141" t="s">
        <v>3597</v>
      </c>
      <c r="BD107" s="141" t="s">
        <v>1153</v>
      </c>
      <c r="BE107" s="141" t="s">
        <v>3597</v>
      </c>
      <c r="BF107" s="267" t="s">
        <v>781</v>
      </c>
      <c r="BG107" s="283">
        <v>44020</v>
      </c>
      <c r="BH107" s="269" t="s">
        <v>903</v>
      </c>
      <c r="BI107" s="267"/>
      <c r="BJ107" s="282"/>
      <c r="BK107" s="282"/>
      <c r="BL107" s="282"/>
      <c r="BM107" s="282"/>
      <c r="BN107" s="280" t="s">
        <v>956</v>
      </c>
      <c r="BO107" s="267"/>
      <c r="BP107" s="297"/>
    </row>
    <row r="108" spans="1:68" s="298" customFormat="1" ht="90" hidden="1" customHeight="1">
      <c r="B108" s="268" t="s">
        <v>3475</v>
      </c>
      <c r="C108" s="269" t="s">
        <v>3803</v>
      </c>
      <c r="D108" s="253" t="s">
        <v>2850</v>
      </c>
      <c r="E108" s="270">
        <v>43747</v>
      </c>
      <c r="F108" s="271" t="s">
        <v>2851</v>
      </c>
      <c r="G108" s="272" t="s">
        <v>3810</v>
      </c>
      <c r="H108" s="273" t="s">
        <v>3352</v>
      </c>
      <c r="I108" s="273" t="s">
        <v>3353</v>
      </c>
      <c r="J108" s="273" t="s">
        <v>3354</v>
      </c>
      <c r="K108" s="273"/>
      <c r="L108" s="288"/>
      <c r="M108" s="273"/>
      <c r="N108" s="270">
        <v>43756</v>
      </c>
      <c r="O108" s="270">
        <v>44196</v>
      </c>
      <c r="P108" s="275">
        <f t="shared" si="1"/>
        <v>11</v>
      </c>
      <c r="Q108" s="276"/>
      <c r="R108" s="285" t="s">
        <v>116</v>
      </c>
      <c r="S108" s="273"/>
      <c r="T108" s="327" t="s">
        <v>1153</v>
      </c>
      <c r="U108" s="327" t="s">
        <v>1153</v>
      </c>
      <c r="V108" s="327" t="s">
        <v>1153</v>
      </c>
      <c r="W108" s="327" t="s">
        <v>1153</v>
      </c>
      <c r="X108" s="327" t="s">
        <v>1153</v>
      </c>
      <c r="Y108" s="327" t="s">
        <v>1153</v>
      </c>
      <c r="Z108" s="327" t="s">
        <v>1153</v>
      </c>
      <c r="AA108" s="327" t="s">
        <v>1153</v>
      </c>
      <c r="AB108" s="327" t="s">
        <v>1153</v>
      </c>
      <c r="AC108" s="327" t="s">
        <v>1153</v>
      </c>
      <c r="AD108" s="327" t="s">
        <v>1153</v>
      </c>
      <c r="AE108" s="327" t="s">
        <v>1153</v>
      </c>
      <c r="AF108" s="327" t="s">
        <v>1153</v>
      </c>
      <c r="AG108" s="327" t="s">
        <v>1153</v>
      </c>
      <c r="AH108" s="327" t="s">
        <v>1153</v>
      </c>
      <c r="AI108" s="327" t="s">
        <v>1153</v>
      </c>
      <c r="AJ108" s="327" t="s">
        <v>1153</v>
      </c>
      <c r="AK108" s="327" t="s">
        <v>1153</v>
      </c>
      <c r="AL108" s="44" t="s">
        <v>3355</v>
      </c>
      <c r="AM108" s="44" t="s">
        <v>6211</v>
      </c>
      <c r="AN108" s="44" t="s">
        <v>3605</v>
      </c>
      <c r="AO108" s="273" t="s">
        <v>6191</v>
      </c>
      <c r="AP108" s="273" t="s">
        <v>3632</v>
      </c>
      <c r="AQ108" s="273" t="s">
        <v>6212</v>
      </c>
      <c r="AR108" s="280" t="s">
        <v>1153</v>
      </c>
      <c r="AS108" s="273" t="s">
        <v>3656</v>
      </c>
      <c r="AT108" s="280" t="s">
        <v>1153</v>
      </c>
      <c r="AU108" s="273" t="s">
        <v>3656</v>
      </c>
      <c r="AV108" s="280" t="s">
        <v>1153</v>
      </c>
      <c r="AW108" s="273" t="s">
        <v>3656</v>
      </c>
      <c r="AX108" s="280" t="s">
        <v>1153</v>
      </c>
      <c r="AY108" s="273" t="s">
        <v>3656</v>
      </c>
      <c r="AZ108" s="280" t="s">
        <v>1153</v>
      </c>
      <c r="BA108" s="273" t="s">
        <v>3656</v>
      </c>
      <c r="BB108" s="280" t="s">
        <v>1153</v>
      </c>
      <c r="BC108" s="273" t="s">
        <v>3656</v>
      </c>
      <c r="BD108" s="280" t="s">
        <v>1153</v>
      </c>
      <c r="BE108" s="273" t="s">
        <v>3656</v>
      </c>
      <c r="BF108" s="267" t="s">
        <v>781</v>
      </c>
      <c r="BG108" s="283">
        <v>44215</v>
      </c>
      <c r="BH108" s="269" t="s">
        <v>903</v>
      </c>
      <c r="BI108" s="267"/>
      <c r="BJ108" s="282"/>
      <c r="BK108" s="282"/>
      <c r="BL108" s="282"/>
      <c r="BM108" s="282"/>
      <c r="BN108" s="280" t="s">
        <v>956</v>
      </c>
      <c r="BO108" s="267"/>
      <c r="BP108" s="297"/>
    </row>
    <row r="109" spans="1:68" s="298" customFormat="1" ht="90" hidden="1" customHeight="1">
      <c r="B109" s="268" t="s">
        <v>2856</v>
      </c>
      <c r="C109" s="269" t="s">
        <v>3803</v>
      </c>
      <c r="D109" s="253" t="s">
        <v>2850</v>
      </c>
      <c r="E109" s="270">
        <v>43747</v>
      </c>
      <c r="F109" s="271" t="s">
        <v>2851</v>
      </c>
      <c r="G109" s="272" t="s">
        <v>3811</v>
      </c>
      <c r="H109" s="273" t="s">
        <v>2857</v>
      </c>
      <c r="I109" s="273" t="s">
        <v>2858</v>
      </c>
      <c r="J109" s="273" t="s">
        <v>2859</v>
      </c>
      <c r="K109" s="273"/>
      <c r="L109" s="288"/>
      <c r="M109" s="273"/>
      <c r="N109" s="270">
        <v>43756</v>
      </c>
      <c r="O109" s="270">
        <v>44012</v>
      </c>
      <c r="P109" s="275">
        <f t="shared" si="1"/>
        <v>37</v>
      </c>
      <c r="Q109" s="276"/>
      <c r="R109" s="285" t="s">
        <v>116</v>
      </c>
      <c r="S109" s="273"/>
      <c r="T109" s="327" t="s">
        <v>1153</v>
      </c>
      <c r="U109" s="327" t="s">
        <v>1153</v>
      </c>
      <c r="V109" s="327" t="s">
        <v>1153</v>
      </c>
      <c r="W109" s="327" t="s">
        <v>1153</v>
      </c>
      <c r="X109" s="327" t="s">
        <v>1153</v>
      </c>
      <c r="Y109" s="327" t="s">
        <v>1153</v>
      </c>
      <c r="Z109" s="327" t="s">
        <v>1153</v>
      </c>
      <c r="AA109" s="327" t="s">
        <v>1153</v>
      </c>
      <c r="AB109" s="327" t="s">
        <v>1153</v>
      </c>
      <c r="AC109" s="327" t="s">
        <v>1153</v>
      </c>
      <c r="AD109" s="327" t="s">
        <v>1153</v>
      </c>
      <c r="AE109" s="327" t="s">
        <v>1153</v>
      </c>
      <c r="AF109" s="327" t="s">
        <v>1153</v>
      </c>
      <c r="AG109" s="327" t="s">
        <v>1153</v>
      </c>
      <c r="AH109" s="327" t="s">
        <v>1153</v>
      </c>
      <c r="AI109" s="327" t="s">
        <v>1153</v>
      </c>
      <c r="AJ109" s="327" t="s">
        <v>1153</v>
      </c>
      <c r="AK109" s="327" t="s">
        <v>1153</v>
      </c>
      <c r="AL109" s="44" t="s">
        <v>3356</v>
      </c>
      <c r="AM109" s="44" t="s">
        <v>6213</v>
      </c>
      <c r="AN109" s="44" t="s">
        <v>3606</v>
      </c>
      <c r="AO109" s="273" t="s">
        <v>6214</v>
      </c>
      <c r="AP109" s="273" t="s">
        <v>3633</v>
      </c>
      <c r="AQ109" s="273" t="s">
        <v>6215</v>
      </c>
      <c r="AR109" s="273" t="s">
        <v>2860</v>
      </c>
      <c r="AS109" s="273" t="s">
        <v>6216</v>
      </c>
      <c r="AT109" s="280" t="s">
        <v>1153</v>
      </c>
      <c r="AU109" s="273" t="s">
        <v>3802</v>
      </c>
      <c r="AV109" s="44" t="s">
        <v>1153</v>
      </c>
      <c r="AW109" s="141" t="s">
        <v>3802</v>
      </c>
      <c r="AX109" s="44" t="s">
        <v>1153</v>
      </c>
      <c r="AY109" s="141" t="s">
        <v>3802</v>
      </c>
      <c r="AZ109" s="44" t="s">
        <v>1153</v>
      </c>
      <c r="BA109" s="141" t="s">
        <v>3802</v>
      </c>
      <c r="BB109" s="44" t="s">
        <v>1153</v>
      </c>
      <c r="BC109" s="141" t="s">
        <v>3802</v>
      </c>
      <c r="BD109" s="44" t="s">
        <v>1153</v>
      </c>
      <c r="BE109" s="141" t="s">
        <v>3802</v>
      </c>
      <c r="BF109" s="267" t="s">
        <v>781</v>
      </c>
      <c r="BG109" s="283">
        <v>44404</v>
      </c>
      <c r="BH109" s="269" t="s">
        <v>903</v>
      </c>
      <c r="BI109" s="267"/>
      <c r="BJ109" s="282"/>
      <c r="BK109" s="282"/>
      <c r="BL109" s="282"/>
      <c r="BM109" s="282"/>
      <c r="BN109" s="280" t="s">
        <v>956</v>
      </c>
      <c r="BO109" s="267"/>
      <c r="BP109" s="297"/>
    </row>
    <row r="110" spans="1:68" s="298" customFormat="1" ht="90" hidden="1" customHeight="1">
      <c r="B110" s="268" t="s">
        <v>3476</v>
      </c>
      <c r="C110" s="269" t="s">
        <v>3837</v>
      </c>
      <c r="D110" s="253" t="s">
        <v>3840</v>
      </c>
      <c r="E110" s="270">
        <v>43889</v>
      </c>
      <c r="F110" s="271" t="s">
        <v>3128</v>
      </c>
      <c r="G110" s="272" t="s">
        <v>3804</v>
      </c>
      <c r="H110" s="273" t="s">
        <v>3357</v>
      </c>
      <c r="I110" s="273" t="s">
        <v>5828</v>
      </c>
      <c r="J110" s="273" t="s">
        <v>5829</v>
      </c>
      <c r="K110" s="273"/>
      <c r="L110" s="288"/>
      <c r="M110" s="273"/>
      <c r="N110" s="270">
        <v>43922</v>
      </c>
      <c r="O110" s="270">
        <v>44011</v>
      </c>
      <c r="P110" s="275">
        <f t="shared" si="1"/>
        <v>13</v>
      </c>
      <c r="Q110" s="276"/>
      <c r="R110" s="271" t="s">
        <v>5830</v>
      </c>
      <c r="S110" s="273"/>
      <c r="T110" s="327" t="s">
        <v>1153</v>
      </c>
      <c r="U110" s="327" t="s">
        <v>1153</v>
      </c>
      <c r="V110" s="327" t="s">
        <v>1153</v>
      </c>
      <c r="W110" s="327" t="s">
        <v>1153</v>
      </c>
      <c r="X110" s="327" t="s">
        <v>1153</v>
      </c>
      <c r="Y110" s="327" t="s">
        <v>1153</v>
      </c>
      <c r="Z110" s="327" t="s">
        <v>1153</v>
      </c>
      <c r="AA110" s="327" t="s">
        <v>1153</v>
      </c>
      <c r="AB110" s="327" t="s">
        <v>1153</v>
      </c>
      <c r="AC110" s="327" t="s">
        <v>1153</v>
      </c>
      <c r="AD110" s="327" t="s">
        <v>1153</v>
      </c>
      <c r="AE110" s="327" t="s">
        <v>1153</v>
      </c>
      <c r="AF110" s="327" t="s">
        <v>1153</v>
      </c>
      <c r="AG110" s="327" t="s">
        <v>1153</v>
      </c>
      <c r="AH110" s="327" t="s">
        <v>1153</v>
      </c>
      <c r="AI110" s="327" t="s">
        <v>1153</v>
      </c>
      <c r="AJ110" s="327" t="s">
        <v>1153</v>
      </c>
      <c r="AK110" s="327" t="s">
        <v>1153</v>
      </c>
      <c r="AL110" s="141" t="s">
        <v>6217</v>
      </c>
      <c r="AM110" s="44" t="s">
        <v>6218</v>
      </c>
      <c r="AN110" s="44" t="s">
        <v>1153</v>
      </c>
      <c r="AO110" s="273" t="s">
        <v>3597</v>
      </c>
      <c r="AP110" s="44" t="s">
        <v>1153</v>
      </c>
      <c r="AQ110" s="273" t="s">
        <v>3597</v>
      </c>
      <c r="AR110" s="44" t="s">
        <v>1153</v>
      </c>
      <c r="AS110" s="273" t="s">
        <v>3597</v>
      </c>
      <c r="AT110" s="44" t="s">
        <v>1153</v>
      </c>
      <c r="AU110" s="273" t="s">
        <v>3597</v>
      </c>
      <c r="AV110" s="141" t="s">
        <v>1153</v>
      </c>
      <c r="AW110" s="141" t="s">
        <v>3597</v>
      </c>
      <c r="AX110" s="141" t="s">
        <v>1153</v>
      </c>
      <c r="AY110" s="141" t="s">
        <v>3597</v>
      </c>
      <c r="AZ110" s="141" t="s">
        <v>1153</v>
      </c>
      <c r="BA110" s="141" t="s">
        <v>3597</v>
      </c>
      <c r="BB110" s="141" t="s">
        <v>1153</v>
      </c>
      <c r="BC110" s="141" t="s">
        <v>3597</v>
      </c>
      <c r="BD110" s="141" t="s">
        <v>1153</v>
      </c>
      <c r="BE110" s="141" t="s">
        <v>3597</v>
      </c>
      <c r="BF110" s="267" t="s">
        <v>781</v>
      </c>
      <c r="BG110" s="283">
        <v>44020</v>
      </c>
      <c r="BH110" s="845" t="s">
        <v>954</v>
      </c>
      <c r="BI110" s="843">
        <v>44888</v>
      </c>
      <c r="BJ110" s="842" t="s">
        <v>9538</v>
      </c>
      <c r="BK110" s="842" t="s">
        <v>9539</v>
      </c>
      <c r="BL110" s="842" t="s">
        <v>9540</v>
      </c>
      <c r="BM110" s="842" t="s">
        <v>9541</v>
      </c>
      <c r="BN110" s="842" t="s">
        <v>1888</v>
      </c>
      <c r="BO110" s="267"/>
      <c r="BP110" s="297"/>
    </row>
    <row r="111" spans="1:68" s="298" customFormat="1" ht="90" hidden="1" customHeight="1">
      <c r="B111" s="268" t="s">
        <v>3477</v>
      </c>
      <c r="C111" s="269" t="s">
        <v>3803</v>
      </c>
      <c r="D111" s="253" t="s">
        <v>2862</v>
      </c>
      <c r="E111" s="270">
        <v>43910</v>
      </c>
      <c r="F111" s="271"/>
      <c r="G111" s="272" t="s">
        <v>3804</v>
      </c>
      <c r="H111" s="273" t="s">
        <v>6219</v>
      </c>
      <c r="I111" s="273" t="s">
        <v>2863</v>
      </c>
      <c r="J111" s="273" t="s">
        <v>5831</v>
      </c>
      <c r="K111" s="273"/>
      <c r="L111" s="280" t="s">
        <v>5832</v>
      </c>
      <c r="M111" s="273"/>
      <c r="N111" s="270">
        <v>43983</v>
      </c>
      <c r="O111" s="270">
        <v>44104</v>
      </c>
      <c r="P111" s="275">
        <f t="shared" si="1"/>
        <v>18</v>
      </c>
      <c r="Q111" s="276"/>
      <c r="R111" s="271" t="s">
        <v>2866</v>
      </c>
      <c r="S111" s="273"/>
      <c r="T111" s="327" t="s">
        <v>1153</v>
      </c>
      <c r="U111" s="327" t="s">
        <v>1153</v>
      </c>
      <c r="V111" s="327" t="s">
        <v>1153</v>
      </c>
      <c r="W111" s="327" t="s">
        <v>1153</v>
      </c>
      <c r="X111" s="327" t="s">
        <v>1153</v>
      </c>
      <c r="Y111" s="327" t="s">
        <v>1153</v>
      </c>
      <c r="Z111" s="327" t="s">
        <v>1153</v>
      </c>
      <c r="AA111" s="327" t="s">
        <v>1153</v>
      </c>
      <c r="AB111" s="327" t="s">
        <v>1153</v>
      </c>
      <c r="AC111" s="327" t="s">
        <v>1153</v>
      </c>
      <c r="AD111" s="327" t="s">
        <v>1153</v>
      </c>
      <c r="AE111" s="327" t="s">
        <v>1153</v>
      </c>
      <c r="AF111" s="327" t="s">
        <v>1153</v>
      </c>
      <c r="AG111" s="327" t="s">
        <v>1153</v>
      </c>
      <c r="AH111" s="327" t="s">
        <v>1153</v>
      </c>
      <c r="AI111" s="327" t="s">
        <v>1153</v>
      </c>
      <c r="AJ111" s="327" t="s">
        <v>1153</v>
      </c>
      <c r="AK111" s="327" t="s">
        <v>1153</v>
      </c>
      <c r="AL111" s="273" t="s">
        <v>6220</v>
      </c>
      <c r="AM111" s="273" t="s">
        <v>3662</v>
      </c>
      <c r="AN111" s="273" t="s">
        <v>5833</v>
      </c>
      <c r="AO111" s="273" t="s">
        <v>6221</v>
      </c>
      <c r="AP111" s="141" t="s">
        <v>3634</v>
      </c>
      <c r="AQ111" s="273" t="s">
        <v>6222</v>
      </c>
      <c r="AR111" s="280" t="s">
        <v>1153</v>
      </c>
      <c r="AS111" s="273" t="s">
        <v>3656</v>
      </c>
      <c r="AT111" s="280" t="s">
        <v>1153</v>
      </c>
      <c r="AU111" s="273" t="s">
        <v>3656</v>
      </c>
      <c r="AV111" s="280" t="s">
        <v>1153</v>
      </c>
      <c r="AW111" s="273" t="s">
        <v>3656</v>
      </c>
      <c r="AX111" s="280" t="s">
        <v>1153</v>
      </c>
      <c r="AY111" s="273" t="s">
        <v>3656</v>
      </c>
      <c r="AZ111" s="280" t="s">
        <v>1153</v>
      </c>
      <c r="BA111" s="273" t="s">
        <v>3656</v>
      </c>
      <c r="BB111" s="280" t="s">
        <v>1153</v>
      </c>
      <c r="BC111" s="273" t="s">
        <v>3656</v>
      </c>
      <c r="BD111" s="280" t="s">
        <v>1153</v>
      </c>
      <c r="BE111" s="273" t="s">
        <v>3656</v>
      </c>
      <c r="BF111" s="267" t="s">
        <v>781</v>
      </c>
      <c r="BG111" s="283">
        <v>44216</v>
      </c>
      <c r="BH111" s="269" t="s">
        <v>903</v>
      </c>
      <c r="BI111" s="267"/>
      <c r="BJ111" s="282"/>
      <c r="BK111" s="282"/>
      <c r="BL111" s="282"/>
      <c r="BM111" s="282"/>
      <c r="BN111" s="280" t="s">
        <v>956</v>
      </c>
      <c r="BO111" s="267"/>
      <c r="BP111" s="297"/>
    </row>
    <row r="112" spans="1:68" s="298" customFormat="1" ht="90" hidden="1" customHeight="1">
      <c r="B112" s="268" t="s">
        <v>2861</v>
      </c>
      <c r="C112" s="269" t="s">
        <v>3803</v>
      </c>
      <c r="D112" s="253" t="s">
        <v>2862</v>
      </c>
      <c r="E112" s="270">
        <v>43910</v>
      </c>
      <c r="F112" s="271"/>
      <c r="G112" s="272" t="s">
        <v>3804</v>
      </c>
      <c r="H112" s="273" t="s">
        <v>6223</v>
      </c>
      <c r="I112" s="273" t="s">
        <v>2863</v>
      </c>
      <c r="J112" s="273" t="s">
        <v>2864</v>
      </c>
      <c r="K112" s="273"/>
      <c r="L112" s="280" t="s">
        <v>2865</v>
      </c>
      <c r="M112" s="273"/>
      <c r="N112" s="270">
        <v>43983</v>
      </c>
      <c r="O112" s="270">
        <v>44165</v>
      </c>
      <c r="P112" s="275">
        <f t="shared" si="1"/>
        <v>26</v>
      </c>
      <c r="Q112" s="276"/>
      <c r="R112" s="271" t="s">
        <v>2866</v>
      </c>
      <c r="S112" s="273"/>
      <c r="T112" s="327" t="s">
        <v>1153</v>
      </c>
      <c r="U112" s="327" t="s">
        <v>1153</v>
      </c>
      <c r="V112" s="327" t="s">
        <v>1153</v>
      </c>
      <c r="W112" s="327" t="s">
        <v>1153</v>
      </c>
      <c r="X112" s="327" t="s">
        <v>1153</v>
      </c>
      <c r="Y112" s="327" t="s">
        <v>1153</v>
      </c>
      <c r="Z112" s="327" t="s">
        <v>1153</v>
      </c>
      <c r="AA112" s="327" t="s">
        <v>1153</v>
      </c>
      <c r="AB112" s="327" t="s">
        <v>1153</v>
      </c>
      <c r="AC112" s="327" t="s">
        <v>1153</v>
      </c>
      <c r="AD112" s="327" t="s">
        <v>1153</v>
      </c>
      <c r="AE112" s="327" t="s">
        <v>1153</v>
      </c>
      <c r="AF112" s="327" t="s">
        <v>1153</v>
      </c>
      <c r="AG112" s="327" t="s">
        <v>1153</v>
      </c>
      <c r="AH112" s="327" t="s">
        <v>1153</v>
      </c>
      <c r="AI112" s="327" t="s">
        <v>1153</v>
      </c>
      <c r="AJ112" s="327" t="s">
        <v>1153</v>
      </c>
      <c r="AK112" s="327" t="s">
        <v>1153</v>
      </c>
      <c r="AL112" s="273" t="s">
        <v>6220</v>
      </c>
      <c r="AM112" s="273" t="s">
        <v>3662</v>
      </c>
      <c r="AN112" s="273" t="s">
        <v>3607</v>
      </c>
      <c r="AO112" s="273" t="s">
        <v>6224</v>
      </c>
      <c r="AP112" s="273" t="s">
        <v>3634</v>
      </c>
      <c r="AQ112" s="273" t="s">
        <v>6225</v>
      </c>
      <c r="AR112" s="273" t="s">
        <v>2867</v>
      </c>
      <c r="AS112" s="273" t="s">
        <v>6226</v>
      </c>
      <c r="AT112" s="280" t="s">
        <v>1153</v>
      </c>
      <c r="AU112" s="273" t="s">
        <v>3802</v>
      </c>
      <c r="AV112" s="44" t="s">
        <v>1153</v>
      </c>
      <c r="AW112" s="141" t="s">
        <v>3802</v>
      </c>
      <c r="AX112" s="44" t="s">
        <v>1153</v>
      </c>
      <c r="AY112" s="141" t="s">
        <v>3802</v>
      </c>
      <c r="AZ112" s="44" t="s">
        <v>1153</v>
      </c>
      <c r="BA112" s="141" t="s">
        <v>3802</v>
      </c>
      <c r="BB112" s="44" t="s">
        <v>1153</v>
      </c>
      <c r="BC112" s="141" t="s">
        <v>3802</v>
      </c>
      <c r="BD112" s="44" t="s">
        <v>1153</v>
      </c>
      <c r="BE112" s="141" t="s">
        <v>3802</v>
      </c>
      <c r="BF112" s="267" t="s">
        <v>781</v>
      </c>
      <c r="BG112" s="283">
        <v>44406</v>
      </c>
      <c r="BH112" s="269" t="s">
        <v>903</v>
      </c>
      <c r="BI112" s="267"/>
      <c r="BJ112" s="282"/>
      <c r="BK112" s="282"/>
      <c r="BL112" s="282"/>
      <c r="BM112" s="282"/>
      <c r="BN112" s="280" t="s">
        <v>956</v>
      </c>
      <c r="BO112" s="267"/>
      <c r="BP112" s="297"/>
    </row>
    <row r="113" spans="2:68" s="298" customFormat="1" ht="90" hidden="1" customHeight="1">
      <c r="B113" s="268" t="s">
        <v>2868</v>
      </c>
      <c r="C113" s="269" t="s">
        <v>3803</v>
      </c>
      <c r="D113" s="253" t="s">
        <v>2862</v>
      </c>
      <c r="E113" s="270">
        <v>43910</v>
      </c>
      <c r="F113" s="271"/>
      <c r="G113" s="272" t="s">
        <v>3804</v>
      </c>
      <c r="H113" s="273" t="s">
        <v>6219</v>
      </c>
      <c r="I113" s="273" t="s">
        <v>2863</v>
      </c>
      <c r="J113" s="273" t="s">
        <v>2869</v>
      </c>
      <c r="K113" s="273"/>
      <c r="L113" s="280" t="s">
        <v>2870</v>
      </c>
      <c r="M113" s="273"/>
      <c r="N113" s="270">
        <v>44075</v>
      </c>
      <c r="O113" s="270">
        <v>44165</v>
      </c>
      <c r="P113" s="275">
        <f t="shared" si="1"/>
        <v>13</v>
      </c>
      <c r="Q113" s="276"/>
      <c r="R113" s="271" t="s">
        <v>2866</v>
      </c>
      <c r="S113" s="273"/>
      <c r="T113" s="327" t="s">
        <v>1153</v>
      </c>
      <c r="U113" s="327" t="s">
        <v>1153</v>
      </c>
      <c r="V113" s="327" t="s">
        <v>1153</v>
      </c>
      <c r="W113" s="327" t="s">
        <v>1153</v>
      </c>
      <c r="X113" s="327" t="s">
        <v>1153</v>
      </c>
      <c r="Y113" s="327" t="s">
        <v>1153</v>
      </c>
      <c r="Z113" s="327" t="s">
        <v>1153</v>
      </c>
      <c r="AA113" s="327" t="s">
        <v>1153</v>
      </c>
      <c r="AB113" s="327" t="s">
        <v>1153</v>
      </c>
      <c r="AC113" s="327" t="s">
        <v>1153</v>
      </c>
      <c r="AD113" s="327" t="s">
        <v>1153</v>
      </c>
      <c r="AE113" s="327" t="s">
        <v>1153</v>
      </c>
      <c r="AF113" s="327" t="s">
        <v>1153</v>
      </c>
      <c r="AG113" s="327" t="s">
        <v>1153</v>
      </c>
      <c r="AH113" s="327" t="s">
        <v>1153</v>
      </c>
      <c r="AI113" s="327" t="s">
        <v>1153</v>
      </c>
      <c r="AJ113" s="327" t="s">
        <v>1153</v>
      </c>
      <c r="AK113" s="327" t="s">
        <v>1153</v>
      </c>
      <c r="AL113" s="273" t="s">
        <v>6220</v>
      </c>
      <c r="AM113" s="273" t="s">
        <v>3663</v>
      </c>
      <c r="AN113" s="273" t="s">
        <v>3608</v>
      </c>
      <c r="AO113" s="273" t="s">
        <v>6224</v>
      </c>
      <c r="AP113" s="273" t="s">
        <v>3638</v>
      </c>
      <c r="AQ113" s="273" t="s">
        <v>6227</v>
      </c>
      <c r="AR113" s="273" t="s">
        <v>2871</v>
      </c>
      <c r="AS113" s="273" t="s">
        <v>6228</v>
      </c>
      <c r="AT113" s="280" t="s">
        <v>1153</v>
      </c>
      <c r="AU113" s="273" t="s">
        <v>3802</v>
      </c>
      <c r="AV113" s="44" t="s">
        <v>1153</v>
      </c>
      <c r="AW113" s="141" t="s">
        <v>3802</v>
      </c>
      <c r="AX113" s="44" t="s">
        <v>1153</v>
      </c>
      <c r="AY113" s="141" t="s">
        <v>3802</v>
      </c>
      <c r="AZ113" s="44" t="s">
        <v>1153</v>
      </c>
      <c r="BA113" s="141" t="s">
        <v>3802</v>
      </c>
      <c r="BB113" s="44" t="s">
        <v>1153</v>
      </c>
      <c r="BC113" s="141" t="s">
        <v>3802</v>
      </c>
      <c r="BD113" s="44" t="s">
        <v>1153</v>
      </c>
      <c r="BE113" s="141" t="s">
        <v>3802</v>
      </c>
      <c r="BF113" s="267" t="s">
        <v>781</v>
      </c>
      <c r="BG113" s="283">
        <v>44406</v>
      </c>
      <c r="BH113" s="269" t="s">
        <v>903</v>
      </c>
      <c r="BI113" s="267"/>
      <c r="BJ113" s="282"/>
      <c r="BK113" s="282"/>
      <c r="BL113" s="282"/>
      <c r="BM113" s="282"/>
      <c r="BN113" s="280" t="s">
        <v>956</v>
      </c>
      <c r="BO113" s="267"/>
      <c r="BP113" s="297"/>
    </row>
    <row r="114" spans="2:68" s="298" customFormat="1" ht="90" hidden="1" customHeight="1">
      <c r="B114" s="268" t="s">
        <v>3478</v>
      </c>
      <c r="C114" s="269" t="s">
        <v>3803</v>
      </c>
      <c r="D114" s="253" t="s">
        <v>2862</v>
      </c>
      <c r="E114" s="270">
        <v>43910</v>
      </c>
      <c r="F114" s="271"/>
      <c r="G114" s="272" t="s">
        <v>3804</v>
      </c>
      <c r="H114" s="273" t="s">
        <v>6229</v>
      </c>
      <c r="I114" s="273" t="s">
        <v>2863</v>
      </c>
      <c r="J114" s="273" t="s">
        <v>3358</v>
      </c>
      <c r="K114" s="273"/>
      <c r="L114" s="280" t="s">
        <v>2870</v>
      </c>
      <c r="M114" s="273"/>
      <c r="N114" s="270">
        <v>43983</v>
      </c>
      <c r="O114" s="270">
        <v>44195</v>
      </c>
      <c r="P114" s="275">
        <f t="shared" si="1"/>
        <v>31</v>
      </c>
      <c r="Q114" s="276"/>
      <c r="R114" s="271" t="s">
        <v>2866</v>
      </c>
      <c r="S114" s="273"/>
      <c r="T114" s="327" t="s">
        <v>1153</v>
      </c>
      <c r="U114" s="327" t="s">
        <v>1153</v>
      </c>
      <c r="V114" s="327" t="s">
        <v>1153</v>
      </c>
      <c r="W114" s="327" t="s">
        <v>1153</v>
      </c>
      <c r="X114" s="327" t="s">
        <v>1153</v>
      </c>
      <c r="Y114" s="327" t="s">
        <v>1153</v>
      </c>
      <c r="Z114" s="327" t="s">
        <v>1153</v>
      </c>
      <c r="AA114" s="327" t="s">
        <v>1153</v>
      </c>
      <c r="AB114" s="327" t="s">
        <v>1153</v>
      </c>
      <c r="AC114" s="327" t="s">
        <v>1153</v>
      </c>
      <c r="AD114" s="327" t="s">
        <v>1153</v>
      </c>
      <c r="AE114" s="327" t="s">
        <v>1153</v>
      </c>
      <c r="AF114" s="327" t="s">
        <v>1153</v>
      </c>
      <c r="AG114" s="327" t="s">
        <v>1153</v>
      </c>
      <c r="AH114" s="327" t="s">
        <v>1153</v>
      </c>
      <c r="AI114" s="327" t="s">
        <v>1153</v>
      </c>
      <c r="AJ114" s="327" t="s">
        <v>1153</v>
      </c>
      <c r="AK114" s="327" t="s">
        <v>1153</v>
      </c>
      <c r="AL114" s="273" t="s">
        <v>6220</v>
      </c>
      <c r="AM114" s="273" t="s">
        <v>3662</v>
      </c>
      <c r="AN114" s="273" t="s">
        <v>5834</v>
      </c>
      <c r="AO114" s="273" t="s">
        <v>6230</v>
      </c>
      <c r="AP114" s="273" t="s">
        <v>3639</v>
      </c>
      <c r="AQ114" s="273" t="s">
        <v>6231</v>
      </c>
      <c r="AR114" s="280" t="s">
        <v>1153</v>
      </c>
      <c r="AS114" s="273" t="s">
        <v>3656</v>
      </c>
      <c r="AT114" s="280" t="s">
        <v>1153</v>
      </c>
      <c r="AU114" s="273" t="s">
        <v>3656</v>
      </c>
      <c r="AV114" s="280" t="s">
        <v>1153</v>
      </c>
      <c r="AW114" s="273" t="s">
        <v>3656</v>
      </c>
      <c r="AX114" s="280" t="s">
        <v>1153</v>
      </c>
      <c r="AY114" s="273" t="s">
        <v>3656</v>
      </c>
      <c r="AZ114" s="280" t="s">
        <v>1153</v>
      </c>
      <c r="BA114" s="273" t="s">
        <v>3656</v>
      </c>
      <c r="BB114" s="280" t="s">
        <v>1153</v>
      </c>
      <c r="BC114" s="273" t="s">
        <v>3656</v>
      </c>
      <c r="BD114" s="280" t="s">
        <v>1153</v>
      </c>
      <c r="BE114" s="273" t="s">
        <v>3656</v>
      </c>
      <c r="BF114" s="267" t="s">
        <v>781</v>
      </c>
      <c r="BG114" s="283">
        <v>44216</v>
      </c>
      <c r="BH114" s="269" t="s">
        <v>903</v>
      </c>
      <c r="BI114" s="267"/>
      <c r="BJ114" s="282"/>
      <c r="BK114" s="282"/>
      <c r="BL114" s="282"/>
      <c r="BM114" s="282"/>
      <c r="BN114" s="280" t="s">
        <v>956</v>
      </c>
      <c r="BO114" s="267"/>
      <c r="BP114" s="297"/>
    </row>
    <row r="115" spans="2:68" s="298" customFormat="1" ht="90" hidden="1" customHeight="1">
      <c r="B115" s="268" t="s">
        <v>2872</v>
      </c>
      <c r="C115" s="269" t="s">
        <v>3803</v>
      </c>
      <c r="D115" s="253" t="s">
        <v>2862</v>
      </c>
      <c r="E115" s="270">
        <v>43910</v>
      </c>
      <c r="F115" s="271"/>
      <c r="G115" s="272" t="s">
        <v>3805</v>
      </c>
      <c r="H115" s="273" t="s">
        <v>6232</v>
      </c>
      <c r="I115" s="273" t="s">
        <v>2873</v>
      </c>
      <c r="J115" s="273" t="s">
        <v>2874</v>
      </c>
      <c r="K115" s="273"/>
      <c r="L115" s="280" t="s">
        <v>5835</v>
      </c>
      <c r="M115" s="273"/>
      <c r="N115" s="270">
        <v>43983</v>
      </c>
      <c r="O115" s="270">
        <v>44104</v>
      </c>
      <c r="P115" s="275">
        <f t="shared" si="1"/>
        <v>18</v>
      </c>
      <c r="Q115" s="276"/>
      <c r="R115" s="271" t="s">
        <v>2866</v>
      </c>
      <c r="S115" s="273"/>
      <c r="T115" s="327" t="s">
        <v>1153</v>
      </c>
      <c r="U115" s="327" t="s">
        <v>1153</v>
      </c>
      <c r="V115" s="327" t="s">
        <v>1153</v>
      </c>
      <c r="W115" s="327" t="s">
        <v>1153</v>
      </c>
      <c r="X115" s="327" t="s">
        <v>1153</v>
      </c>
      <c r="Y115" s="327" t="s">
        <v>1153</v>
      </c>
      <c r="Z115" s="327" t="s">
        <v>1153</v>
      </c>
      <c r="AA115" s="327" t="s">
        <v>1153</v>
      </c>
      <c r="AB115" s="327" t="s">
        <v>1153</v>
      </c>
      <c r="AC115" s="327" t="s">
        <v>1153</v>
      </c>
      <c r="AD115" s="327" t="s">
        <v>1153</v>
      </c>
      <c r="AE115" s="327" t="s">
        <v>1153</v>
      </c>
      <c r="AF115" s="327" t="s">
        <v>1153</v>
      </c>
      <c r="AG115" s="327" t="s">
        <v>1153</v>
      </c>
      <c r="AH115" s="327" t="s">
        <v>1153</v>
      </c>
      <c r="AI115" s="327" t="s">
        <v>1153</v>
      </c>
      <c r="AJ115" s="327" t="s">
        <v>1153</v>
      </c>
      <c r="AK115" s="327" t="s">
        <v>1153</v>
      </c>
      <c r="AL115" s="273" t="s">
        <v>6220</v>
      </c>
      <c r="AM115" s="273" t="s">
        <v>3662</v>
      </c>
      <c r="AN115" s="273" t="s">
        <v>3609</v>
      </c>
      <c r="AO115" s="273" t="s">
        <v>6230</v>
      </c>
      <c r="AP115" s="273" t="s">
        <v>5836</v>
      </c>
      <c r="AQ115" s="273" t="s">
        <v>6233</v>
      </c>
      <c r="AR115" s="273" t="s">
        <v>2875</v>
      </c>
      <c r="AS115" s="273" t="s">
        <v>6226</v>
      </c>
      <c r="AT115" s="280" t="s">
        <v>1153</v>
      </c>
      <c r="AU115" s="273" t="s">
        <v>3802</v>
      </c>
      <c r="AV115" s="44" t="s">
        <v>1153</v>
      </c>
      <c r="AW115" s="141" t="s">
        <v>3802</v>
      </c>
      <c r="AX115" s="44" t="s">
        <v>1153</v>
      </c>
      <c r="AY115" s="141" t="s">
        <v>3802</v>
      </c>
      <c r="AZ115" s="44" t="s">
        <v>1153</v>
      </c>
      <c r="BA115" s="141" t="s">
        <v>3802</v>
      </c>
      <c r="BB115" s="44" t="s">
        <v>1153</v>
      </c>
      <c r="BC115" s="141" t="s">
        <v>3802</v>
      </c>
      <c r="BD115" s="44" t="s">
        <v>1153</v>
      </c>
      <c r="BE115" s="141" t="s">
        <v>3802</v>
      </c>
      <c r="BF115" s="267" t="s">
        <v>781</v>
      </c>
      <c r="BG115" s="283">
        <v>44406</v>
      </c>
      <c r="BH115" s="269" t="s">
        <v>903</v>
      </c>
      <c r="BI115" s="267"/>
      <c r="BJ115" s="282"/>
      <c r="BK115" s="282"/>
      <c r="BL115" s="282"/>
      <c r="BM115" s="282"/>
      <c r="BN115" s="280" t="s">
        <v>956</v>
      </c>
      <c r="BO115" s="267"/>
      <c r="BP115" s="297"/>
    </row>
    <row r="116" spans="2:68" s="298" customFormat="1" ht="90" hidden="1" customHeight="1">
      <c r="B116" s="268" t="s">
        <v>3479</v>
      </c>
      <c r="C116" s="269" t="s">
        <v>3803</v>
      </c>
      <c r="D116" s="253" t="s">
        <v>2862</v>
      </c>
      <c r="E116" s="270">
        <v>43910</v>
      </c>
      <c r="F116" s="271"/>
      <c r="G116" s="272" t="s">
        <v>3805</v>
      </c>
      <c r="H116" s="273" t="s">
        <v>6232</v>
      </c>
      <c r="I116" s="273" t="s">
        <v>2873</v>
      </c>
      <c r="J116" s="273" t="s">
        <v>3359</v>
      </c>
      <c r="K116" s="273"/>
      <c r="L116" s="280" t="s">
        <v>3360</v>
      </c>
      <c r="M116" s="273"/>
      <c r="N116" s="270">
        <v>44013</v>
      </c>
      <c r="O116" s="270">
        <v>44104</v>
      </c>
      <c r="P116" s="275">
        <f t="shared" si="1"/>
        <v>13</v>
      </c>
      <c r="Q116" s="276"/>
      <c r="R116" s="271" t="s">
        <v>2866</v>
      </c>
      <c r="S116" s="273"/>
      <c r="T116" s="327" t="s">
        <v>1153</v>
      </c>
      <c r="U116" s="327" t="s">
        <v>1153</v>
      </c>
      <c r="V116" s="327" t="s">
        <v>1153</v>
      </c>
      <c r="W116" s="327" t="s">
        <v>1153</v>
      </c>
      <c r="X116" s="327" t="s">
        <v>1153</v>
      </c>
      <c r="Y116" s="327" t="s">
        <v>1153</v>
      </c>
      <c r="Z116" s="327" t="s">
        <v>1153</v>
      </c>
      <c r="AA116" s="327" t="s">
        <v>1153</v>
      </c>
      <c r="AB116" s="327" t="s">
        <v>1153</v>
      </c>
      <c r="AC116" s="327" t="s">
        <v>1153</v>
      </c>
      <c r="AD116" s="327" t="s">
        <v>1153</v>
      </c>
      <c r="AE116" s="327" t="s">
        <v>1153</v>
      </c>
      <c r="AF116" s="327" t="s">
        <v>1153</v>
      </c>
      <c r="AG116" s="327" t="s">
        <v>1153</v>
      </c>
      <c r="AH116" s="327" t="s">
        <v>1153</v>
      </c>
      <c r="AI116" s="327" t="s">
        <v>1153</v>
      </c>
      <c r="AJ116" s="327" t="s">
        <v>1153</v>
      </c>
      <c r="AK116" s="327" t="s">
        <v>1153</v>
      </c>
      <c r="AL116" s="273" t="s">
        <v>6220</v>
      </c>
      <c r="AM116" s="273" t="s">
        <v>3664</v>
      </c>
      <c r="AN116" s="273" t="s">
        <v>3610</v>
      </c>
      <c r="AO116" s="273" t="s">
        <v>6230</v>
      </c>
      <c r="AP116" s="273" t="s">
        <v>3640</v>
      </c>
      <c r="AQ116" s="273" t="s">
        <v>6234</v>
      </c>
      <c r="AR116" s="280" t="s">
        <v>1153</v>
      </c>
      <c r="AS116" s="273" t="s">
        <v>3656</v>
      </c>
      <c r="AT116" s="280" t="s">
        <v>1153</v>
      </c>
      <c r="AU116" s="273" t="s">
        <v>3656</v>
      </c>
      <c r="AV116" s="280" t="s">
        <v>1153</v>
      </c>
      <c r="AW116" s="273" t="s">
        <v>3656</v>
      </c>
      <c r="AX116" s="280" t="s">
        <v>1153</v>
      </c>
      <c r="AY116" s="273" t="s">
        <v>3656</v>
      </c>
      <c r="AZ116" s="280" t="s">
        <v>1153</v>
      </c>
      <c r="BA116" s="273" t="s">
        <v>3656</v>
      </c>
      <c r="BB116" s="280" t="s">
        <v>1153</v>
      </c>
      <c r="BC116" s="273" t="s">
        <v>3656</v>
      </c>
      <c r="BD116" s="280" t="s">
        <v>1153</v>
      </c>
      <c r="BE116" s="273" t="s">
        <v>3656</v>
      </c>
      <c r="BF116" s="267" t="s">
        <v>781</v>
      </c>
      <c r="BG116" s="283">
        <v>44216</v>
      </c>
      <c r="BH116" s="269" t="s">
        <v>903</v>
      </c>
      <c r="BI116" s="267"/>
      <c r="BJ116" s="282"/>
      <c r="BK116" s="282"/>
      <c r="BL116" s="282"/>
      <c r="BM116" s="282"/>
      <c r="BN116" s="280" t="s">
        <v>956</v>
      </c>
      <c r="BO116" s="267"/>
      <c r="BP116" s="297"/>
    </row>
    <row r="117" spans="2:68" s="298" customFormat="1" ht="90" hidden="1" customHeight="1">
      <c r="B117" s="268" t="s">
        <v>2876</v>
      </c>
      <c r="C117" s="269" t="s">
        <v>3803</v>
      </c>
      <c r="D117" s="253" t="s">
        <v>2862</v>
      </c>
      <c r="E117" s="270">
        <v>43910</v>
      </c>
      <c r="F117" s="271"/>
      <c r="G117" s="272" t="s">
        <v>3805</v>
      </c>
      <c r="H117" s="273" t="s">
        <v>6232</v>
      </c>
      <c r="I117" s="273" t="s">
        <v>2873</v>
      </c>
      <c r="J117" s="273" t="s">
        <v>2877</v>
      </c>
      <c r="K117" s="273"/>
      <c r="L117" s="280" t="s">
        <v>2878</v>
      </c>
      <c r="M117" s="273"/>
      <c r="N117" s="270">
        <v>43983</v>
      </c>
      <c r="O117" s="270">
        <v>44195</v>
      </c>
      <c r="P117" s="275">
        <f t="shared" si="1"/>
        <v>31</v>
      </c>
      <c r="Q117" s="276"/>
      <c r="R117" s="271" t="s">
        <v>2866</v>
      </c>
      <c r="S117" s="273"/>
      <c r="T117" s="327" t="s">
        <v>1153</v>
      </c>
      <c r="U117" s="327" t="s">
        <v>1153</v>
      </c>
      <c r="V117" s="327" t="s">
        <v>1153</v>
      </c>
      <c r="W117" s="327" t="s">
        <v>1153</v>
      </c>
      <c r="X117" s="327" t="s">
        <v>1153</v>
      </c>
      <c r="Y117" s="327" t="s">
        <v>1153</v>
      </c>
      <c r="Z117" s="327" t="s">
        <v>1153</v>
      </c>
      <c r="AA117" s="327" t="s">
        <v>1153</v>
      </c>
      <c r="AB117" s="327" t="s">
        <v>1153</v>
      </c>
      <c r="AC117" s="327" t="s">
        <v>1153</v>
      </c>
      <c r="AD117" s="327" t="s">
        <v>1153</v>
      </c>
      <c r="AE117" s="327" t="s">
        <v>1153</v>
      </c>
      <c r="AF117" s="327" t="s">
        <v>1153</v>
      </c>
      <c r="AG117" s="327" t="s">
        <v>1153</v>
      </c>
      <c r="AH117" s="327" t="s">
        <v>1153</v>
      </c>
      <c r="AI117" s="327" t="s">
        <v>1153</v>
      </c>
      <c r="AJ117" s="327" t="s">
        <v>1153</v>
      </c>
      <c r="AK117" s="327" t="s">
        <v>1153</v>
      </c>
      <c r="AL117" s="273" t="s">
        <v>6220</v>
      </c>
      <c r="AM117" s="273" t="s">
        <v>3662</v>
      </c>
      <c r="AN117" s="273" t="s">
        <v>3610</v>
      </c>
      <c r="AO117" s="273" t="s">
        <v>6230</v>
      </c>
      <c r="AP117" s="273" t="s">
        <v>3641</v>
      </c>
      <c r="AQ117" s="273" t="s">
        <v>3637</v>
      </c>
      <c r="AR117" s="273" t="s">
        <v>2879</v>
      </c>
      <c r="AS117" s="273" t="s">
        <v>6235</v>
      </c>
      <c r="AT117" s="280" t="s">
        <v>1153</v>
      </c>
      <c r="AU117" s="273" t="s">
        <v>3802</v>
      </c>
      <c r="AV117" s="44" t="s">
        <v>1153</v>
      </c>
      <c r="AW117" s="141" t="s">
        <v>3802</v>
      </c>
      <c r="AX117" s="44" t="s">
        <v>1153</v>
      </c>
      <c r="AY117" s="141" t="s">
        <v>3802</v>
      </c>
      <c r="AZ117" s="44" t="s">
        <v>1153</v>
      </c>
      <c r="BA117" s="141" t="s">
        <v>3802</v>
      </c>
      <c r="BB117" s="44" t="s">
        <v>1153</v>
      </c>
      <c r="BC117" s="141" t="s">
        <v>3802</v>
      </c>
      <c r="BD117" s="44" t="s">
        <v>1153</v>
      </c>
      <c r="BE117" s="141" t="s">
        <v>3802</v>
      </c>
      <c r="BF117" s="267" t="s">
        <v>781</v>
      </c>
      <c r="BG117" s="283">
        <v>44406</v>
      </c>
      <c r="BH117" s="269" t="s">
        <v>903</v>
      </c>
      <c r="BI117" s="267"/>
      <c r="BJ117" s="282"/>
      <c r="BK117" s="282"/>
      <c r="BL117" s="282"/>
      <c r="BM117" s="282"/>
      <c r="BN117" s="280" t="s">
        <v>956</v>
      </c>
      <c r="BO117" s="267"/>
      <c r="BP117" s="297"/>
    </row>
    <row r="118" spans="2:68" s="298" customFormat="1" ht="90" hidden="1" customHeight="1">
      <c r="B118" s="268" t="s">
        <v>3480</v>
      </c>
      <c r="C118" s="269" t="s">
        <v>3836</v>
      </c>
      <c r="D118" s="271" t="s">
        <v>3844</v>
      </c>
      <c r="E118" s="270">
        <v>43973</v>
      </c>
      <c r="F118" s="271" t="s">
        <v>2242</v>
      </c>
      <c r="G118" s="272" t="s">
        <v>3843</v>
      </c>
      <c r="H118" s="273" t="s">
        <v>6236</v>
      </c>
      <c r="I118" s="273" t="s">
        <v>3361</v>
      </c>
      <c r="J118" s="273" t="s">
        <v>3646</v>
      </c>
      <c r="K118" s="273"/>
      <c r="L118" s="280" t="s">
        <v>3362</v>
      </c>
      <c r="M118" s="273"/>
      <c r="N118" s="270">
        <v>43617</v>
      </c>
      <c r="O118" s="270">
        <v>43617</v>
      </c>
      <c r="P118" s="275">
        <f t="shared" si="1"/>
        <v>0</v>
      </c>
      <c r="Q118" s="276"/>
      <c r="R118" s="271" t="s">
        <v>412</v>
      </c>
      <c r="S118" s="273"/>
      <c r="T118" s="327" t="s">
        <v>1153</v>
      </c>
      <c r="U118" s="327" t="s">
        <v>1153</v>
      </c>
      <c r="V118" s="327" t="s">
        <v>1153</v>
      </c>
      <c r="W118" s="327" t="s">
        <v>1153</v>
      </c>
      <c r="X118" s="327" t="s">
        <v>1153</v>
      </c>
      <c r="Y118" s="327" t="s">
        <v>1153</v>
      </c>
      <c r="Z118" s="327" t="s">
        <v>1153</v>
      </c>
      <c r="AA118" s="327" t="s">
        <v>1153</v>
      </c>
      <c r="AB118" s="327" t="s">
        <v>1153</v>
      </c>
      <c r="AC118" s="327" t="s">
        <v>1153</v>
      </c>
      <c r="AD118" s="327" t="s">
        <v>1153</v>
      </c>
      <c r="AE118" s="327" t="s">
        <v>1153</v>
      </c>
      <c r="AF118" s="327" t="s">
        <v>1153</v>
      </c>
      <c r="AG118" s="327" t="s">
        <v>1153</v>
      </c>
      <c r="AH118" s="327" t="s">
        <v>1153</v>
      </c>
      <c r="AI118" s="327" t="s">
        <v>1153</v>
      </c>
      <c r="AJ118" s="327" t="s">
        <v>1153</v>
      </c>
      <c r="AK118" s="327" t="s">
        <v>1153</v>
      </c>
      <c r="AL118" s="327" t="s">
        <v>1153</v>
      </c>
      <c r="AM118" s="273" t="s">
        <v>3665</v>
      </c>
      <c r="AN118" s="273" t="s">
        <v>5837</v>
      </c>
      <c r="AO118" s="273" t="s">
        <v>6230</v>
      </c>
      <c r="AP118" s="273" t="s">
        <v>5838</v>
      </c>
      <c r="AQ118" s="273" t="s">
        <v>6237</v>
      </c>
      <c r="AR118" s="280" t="s">
        <v>1153</v>
      </c>
      <c r="AS118" s="273" t="s">
        <v>3656</v>
      </c>
      <c r="AT118" s="280" t="s">
        <v>1153</v>
      </c>
      <c r="AU118" s="273" t="s">
        <v>3656</v>
      </c>
      <c r="AV118" s="280" t="s">
        <v>1153</v>
      </c>
      <c r="AW118" s="273" t="s">
        <v>3656</v>
      </c>
      <c r="AX118" s="280" t="s">
        <v>1153</v>
      </c>
      <c r="AY118" s="273" t="s">
        <v>3656</v>
      </c>
      <c r="AZ118" s="280" t="s">
        <v>1153</v>
      </c>
      <c r="BA118" s="273" t="s">
        <v>3656</v>
      </c>
      <c r="BB118" s="280" t="s">
        <v>1153</v>
      </c>
      <c r="BC118" s="273" t="s">
        <v>3656</v>
      </c>
      <c r="BD118" s="280" t="s">
        <v>1153</v>
      </c>
      <c r="BE118" s="273" t="s">
        <v>3656</v>
      </c>
      <c r="BF118" s="267" t="s">
        <v>781</v>
      </c>
      <c r="BG118" s="283">
        <v>44225</v>
      </c>
      <c r="BH118" s="845" t="s">
        <v>954</v>
      </c>
      <c r="BI118" s="843">
        <v>44888</v>
      </c>
      <c r="BJ118" s="842" t="s">
        <v>9542</v>
      </c>
      <c r="BK118" s="842" t="s">
        <v>9543</v>
      </c>
      <c r="BL118" s="842" t="s">
        <v>9544</v>
      </c>
      <c r="BM118" s="842" t="s">
        <v>9541</v>
      </c>
      <c r="BN118" s="842" t="s">
        <v>1888</v>
      </c>
      <c r="BO118" s="267"/>
      <c r="BP118" s="297"/>
    </row>
    <row r="119" spans="2:68" s="298" customFormat="1" ht="90" hidden="1" customHeight="1">
      <c r="B119" s="268" t="s">
        <v>2880</v>
      </c>
      <c r="C119" s="269" t="s">
        <v>3836</v>
      </c>
      <c r="D119" s="271" t="s">
        <v>3844</v>
      </c>
      <c r="E119" s="270">
        <v>43973</v>
      </c>
      <c r="F119" s="271" t="s">
        <v>2242</v>
      </c>
      <c r="G119" s="272" t="s">
        <v>3804</v>
      </c>
      <c r="H119" s="273" t="s">
        <v>6238</v>
      </c>
      <c r="I119" s="273" t="s">
        <v>2881</v>
      </c>
      <c r="J119" s="273" t="s">
        <v>5839</v>
      </c>
      <c r="K119" s="273"/>
      <c r="L119" s="280" t="s">
        <v>2882</v>
      </c>
      <c r="M119" s="273"/>
      <c r="N119" s="270">
        <v>43617</v>
      </c>
      <c r="O119" s="270">
        <v>44196</v>
      </c>
      <c r="P119" s="275">
        <f t="shared" si="1"/>
        <v>31</v>
      </c>
      <c r="Q119" s="276"/>
      <c r="R119" s="271" t="s">
        <v>412</v>
      </c>
      <c r="S119" s="273"/>
      <c r="T119" s="327" t="s">
        <v>1153</v>
      </c>
      <c r="U119" s="327" t="s">
        <v>1153</v>
      </c>
      <c r="V119" s="327" t="s">
        <v>1153</v>
      </c>
      <c r="W119" s="327" t="s">
        <v>1153</v>
      </c>
      <c r="X119" s="327" t="s">
        <v>1153</v>
      </c>
      <c r="Y119" s="327" t="s">
        <v>1153</v>
      </c>
      <c r="Z119" s="327" t="s">
        <v>1153</v>
      </c>
      <c r="AA119" s="327" t="s">
        <v>1153</v>
      </c>
      <c r="AB119" s="327" t="s">
        <v>1153</v>
      </c>
      <c r="AC119" s="327" t="s">
        <v>1153</v>
      </c>
      <c r="AD119" s="327" t="s">
        <v>1153</v>
      </c>
      <c r="AE119" s="327" t="s">
        <v>1153</v>
      </c>
      <c r="AF119" s="327" t="s">
        <v>1153</v>
      </c>
      <c r="AG119" s="327" t="s">
        <v>1153</v>
      </c>
      <c r="AH119" s="327" t="s">
        <v>1153</v>
      </c>
      <c r="AI119" s="327" t="s">
        <v>1153</v>
      </c>
      <c r="AJ119" s="327" t="s">
        <v>1153</v>
      </c>
      <c r="AK119" s="327" t="s">
        <v>1153</v>
      </c>
      <c r="AL119" s="327" t="s">
        <v>1153</v>
      </c>
      <c r="AM119" s="273" t="s">
        <v>3665</v>
      </c>
      <c r="AN119" s="273" t="s">
        <v>3611</v>
      </c>
      <c r="AO119" s="273" t="s">
        <v>6230</v>
      </c>
      <c r="AP119" s="273" t="s">
        <v>5840</v>
      </c>
      <c r="AQ119" s="273" t="s">
        <v>6239</v>
      </c>
      <c r="AR119" s="273" t="s">
        <v>2883</v>
      </c>
      <c r="AS119" s="273" t="s">
        <v>6240</v>
      </c>
      <c r="AT119" s="280" t="s">
        <v>1153</v>
      </c>
      <c r="AU119" s="273" t="s">
        <v>3802</v>
      </c>
      <c r="AV119" s="44" t="s">
        <v>1153</v>
      </c>
      <c r="AW119" s="141" t="s">
        <v>3802</v>
      </c>
      <c r="AX119" s="44" t="s">
        <v>1153</v>
      </c>
      <c r="AY119" s="141" t="s">
        <v>3802</v>
      </c>
      <c r="AZ119" s="44" t="s">
        <v>1153</v>
      </c>
      <c r="BA119" s="141" t="s">
        <v>3802</v>
      </c>
      <c r="BB119" s="44" t="s">
        <v>1153</v>
      </c>
      <c r="BC119" s="141" t="s">
        <v>3802</v>
      </c>
      <c r="BD119" s="44" t="s">
        <v>1153</v>
      </c>
      <c r="BE119" s="141" t="s">
        <v>3802</v>
      </c>
      <c r="BF119" s="267" t="s">
        <v>781</v>
      </c>
      <c r="BG119" s="283">
        <v>44404</v>
      </c>
      <c r="BH119" s="269" t="s">
        <v>4393</v>
      </c>
      <c r="BI119" s="283">
        <v>44439</v>
      </c>
      <c r="BJ119" s="280" t="s">
        <v>4100</v>
      </c>
      <c r="BK119" s="280" t="s">
        <v>4101</v>
      </c>
      <c r="BL119" s="280" t="s">
        <v>4102</v>
      </c>
      <c r="BM119" s="282" t="s">
        <v>4389</v>
      </c>
      <c r="BN119" s="280" t="s">
        <v>1889</v>
      </c>
      <c r="BO119" s="340" t="s">
        <v>2586</v>
      </c>
      <c r="BP119" s="297"/>
    </row>
    <row r="120" spans="2:68" s="298" customFormat="1" ht="90" hidden="1" customHeight="1">
      <c r="B120" s="268" t="s">
        <v>2884</v>
      </c>
      <c r="C120" s="269" t="s">
        <v>3837</v>
      </c>
      <c r="D120" s="253" t="s">
        <v>2885</v>
      </c>
      <c r="E120" s="336">
        <v>44012</v>
      </c>
      <c r="F120" s="253" t="s">
        <v>2886</v>
      </c>
      <c r="G120" s="309" t="s">
        <v>3870</v>
      </c>
      <c r="H120" s="141" t="s">
        <v>6241</v>
      </c>
      <c r="I120" s="141" t="s">
        <v>5841</v>
      </c>
      <c r="J120" s="141" t="s">
        <v>2887</v>
      </c>
      <c r="K120" s="141"/>
      <c r="L120" s="141" t="s">
        <v>122</v>
      </c>
      <c r="M120" s="297"/>
      <c r="N120" s="336">
        <v>44075</v>
      </c>
      <c r="O120" s="283">
        <v>44286</v>
      </c>
      <c r="P120" s="275">
        <f t="shared" si="1"/>
        <v>31</v>
      </c>
      <c r="Q120" s="276"/>
      <c r="R120" s="285" t="s">
        <v>60</v>
      </c>
      <c r="S120" s="297" t="s">
        <v>3618</v>
      </c>
      <c r="T120" s="327" t="s">
        <v>1153</v>
      </c>
      <c r="U120" s="327" t="s">
        <v>1153</v>
      </c>
      <c r="V120" s="327" t="s">
        <v>1153</v>
      </c>
      <c r="W120" s="327" t="s">
        <v>1153</v>
      </c>
      <c r="X120" s="327" t="s">
        <v>1153</v>
      </c>
      <c r="Y120" s="327" t="s">
        <v>1153</v>
      </c>
      <c r="Z120" s="327" t="s">
        <v>1153</v>
      </c>
      <c r="AA120" s="327" t="s">
        <v>1153</v>
      </c>
      <c r="AB120" s="327" t="s">
        <v>1153</v>
      </c>
      <c r="AC120" s="327" t="s">
        <v>1153</v>
      </c>
      <c r="AD120" s="327" t="s">
        <v>1153</v>
      </c>
      <c r="AE120" s="327" t="s">
        <v>1153</v>
      </c>
      <c r="AF120" s="327" t="s">
        <v>1153</v>
      </c>
      <c r="AG120" s="327" t="s">
        <v>1153</v>
      </c>
      <c r="AH120" s="327" t="s">
        <v>1153</v>
      </c>
      <c r="AI120" s="327" t="s">
        <v>1153</v>
      </c>
      <c r="AJ120" s="327" t="s">
        <v>1153</v>
      </c>
      <c r="AK120" s="327" t="s">
        <v>1153</v>
      </c>
      <c r="AL120" s="327" t="s">
        <v>1153</v>
      </c>
      <c r="AM120" s="327" t="s">
        <v>1153</v>
      </c>
      <c r="AN120" s="141" t="s">
        <v>3613</v>
      </c>
      <c r="AO120" s="141" t="s">
        <v>6242</v>
      </c>
      <c r="AP120" s="141" t="s">
        <v>3625</v>
      </c>
      <c r="AQ120" s="141" t="s">
        <v>6243</v>
      </c>
      <c r="AR120" s="141" t="s">
        <v>2889</v>
      </c>
      <c r="AS120" s="141" t="s">
        <v>6244</v>
      </c>
      <c r="AT120" s="280" t="s">
        <v>1153</v>
      </c>
      <c r="AU120" s="273" t="s">
        <v>3802</v>
      </c>
      <c r="AV120" s="44" t="s">
        <v>1153</v>
      </c>
      <c r="AW120" s="141" t="s">
        <v>3802</v>
      </c>
      <c r="AX120" s="44" t="s">
        <v>1153</v>
      </c>
      <c r="AY120" s="141" t="s">
        <v>3802</v>
      </c>
      <c r="AZ120" s="44" t="s">
        <v>1153</v>
      </c>
      <c r="BA120" s="141" t="s">
        <v>3802</v>
      </c>
      <c r="BB120" s="44" t="s">
        <v>1153</v>
      </c>
      <c r="BC120" s="141" t="s">
        <v>3802</v>
      </c>
      <c r="BD120" s="44" t="s">
        <v>1153</v>
      </c>
      <c r="BE120" s="141" t="s">
        <v>3802</v>
      </c>
      <c r="BF120" s="269" t="s">
        <v>902</v>
      </c>
      <c r="BG120" s="336">
        <v>44404</v>
      </c>
      <c r="BH120" s="269" t="s">
        <v>903</v>
      </c>
      <c r="BI120" s="267"/>
      <c r="BJ120" s="282"/>
      <c r="BK120" s="282"/>
      <c r="BL120" s="282"/>
      <c r="BM120" s="282"/>
      <c r="BN120" s="280" t="s">
        <v>956</v>
      </c>
      <c r="BO120" s="340"/>
      <c r="BP120" s="297"/>
    </row>
    <row r="121" spans="2:68" s="298" customFormat="1" ht="90" hidden="1" customHeight="1">
      <c r="B121" s="268" t="s">
        <v>3612</v>
      </c>
      <c r="C121" s="269" t="s">
        <v>3803</v>
      </c>
      <c r="D121" s="253" t="s">
        <v>2891</v>
      </c>
      <c r="E121" s="336">
        <v>44012</v>
      </c>
      <c r="F121" s="141" t="s">
        <v>2582</v>
      </c>
      <c r="G121" s="309" t="s">
        <v>3804</v>
      </c>
      <c r="H121" s="141" t="s">
        <v>3614</v>
      </c>
      <c r="I121" s="141" t="s">
        <v>3615</v>
      </c>
      <c r="J121" s="141" t="s">
        <v>3616</v>
      </c>
      <c r="K121" s="141"/>
      <c r="L121" s="141" t="s">
        <v>3617</v>
      </c>
      <c r="M121" s="340">
        <v>1</v>
      </c>
      <c r="N121" s="336">
        <v>44036</v>
      </c>
      <c r="O121" s="283">
        <v>44220</v>
      </c>
      <c r="P121" s="275">
        <f t="shared" si="1"/>
        <v>27</v>
      </c>
      <c r="Q121" s="341">
        <v>1</v>
      </c>
      <c r="R121" s="253" t="s">
        <v>29</v>
      </c>
      <c r="S121" s="141" t="s">
        <v>3619</v>
      </c>
      <c r="T121" s="327" t="s">
        <v>1153</v>
      </c>
      <c r="U121" s="327" t="s">
        <v>1153</v>
      </c>
      <c r="V121" s="327" t="s">
        <v>1153</v>
      </c>
      <c r="W121" s="327" t="s">
        <v>1153</v>
      </c>
      <c r="X121" s="327" t="s">
        <v>1153</v>
      </c>
      <c r="Y121" s="327" t="s">
        <v>1153</v>
      </c>
      <c r="Z121" s="327" t="s">
        <v>1153</v>
      </c>
      <c r="AA121" s="327" t="s">
        <v>1153</v>
      </c>
      <c r="AB121" s="327" t="s">
        <v>1153</v>
      </c>
      <c r="AC121" s="327" t="s">
        <v>1153</v>
      </c>
      <c r="AD121" s="327" t="s">
        <v>1153</v>
      </c>
      <c r="AE121" s="327" t="s">
        <v>1153</v>
      </c>
      <c r="AF121" s="327" t="s">
        <v>1153</v>
      </c>
      <c r="AG121" s="327" t="s">
        <v>1153</v>
      </c>
      <c r="AH121" s="327" t="s">
        <v>1153</v>
      </c>
      <c r="AI121" s="327" t="s">
        <v>1153</v>
      </c>
      <c r="AJ121" s="327" t="s">
        <v>1153</v>
      </c>
      <c r="AK121" s="327" t="s">
        <v>1153</v>
      </c>
      <c r="AL121" s="327" t="s">
        <v>1153</v>
      </c>
      <c r="AM121" s="327" t="s">
        <v>1153</v>
      </c>
      <c r="AN121" s="141" t="s">
        <v>5842</v>
      </c>
      <c r="AO121" s="273" t="s">
        <v>6230</v>
      </c>
      <c r="AP121" s="273" t="s">
        <v>5843</v>
      </c>
      <c r="AQ121" s="273" t="s">
        <v>6245</v>
      </c>
      <c r="AR121" s="280" t="s">
        <v>1153</v>
      </c>
      <c r="AS121" s="273" t="s">
        <v>3656</v>
      </c>
      <c r="AT121" s="280" t="s">
        <v>1153</v>
      </c>
      <c r="AU121" s="273" t="s">
        <v>3656</v>
      </c>
      <c r="AV121" s="280" t="s">
        <v>1153</v>
      </c>
      <c r="AW121" s="273" t="s">
        <v>3656</v>
      </c>
      <c r="AX121" s="280" t="s">
        <v>1153</v>
      </c>
      <c r="AY121" s="273" t="s">
        <v>3656</v>
      </c>
      <c r="AZ121" s="280" t="s">
        <v>1153</v>
      </c>
      <c r="BA121" s="273" t="s">
        <v>3656</v>
      </c>
      <c r="BB121" s="280" t="s">
        <v>1153</v>
      </c>
      <c r="BC121" s="273" t="s">
        <v>3656</v>
      </c>
      <c r="BD121" s="280" t="s">
        <v>1153</v>
      </c>
      <c r="BE121" s="273" t="s">
        <v>3656</v>
      </c>
      <c r="BF121" s="267" t="s">
        <v>781</v>
      </c>
      <c r="BG121" s="283">
        <v>44217</v>
      </c>
      <c r="BH121" s="269" t="s">
        <v>903</v>
      </c>
      <c r="BI121" s="267"/>
      <c r="BJ121" s="282"/>
      <c r="BK121" s="282"/>
      <c r="BL121" s="282"/>
      <c r="BM121" s="282"/>
      <c r="BN121" s="280" t="s">
        <v>956</v>
      </c>
      <c r="BO121" s="340"/>
      <c r="BP121" s="297"/>
    </row>
    <row r="122" spans="2:68" s="298" customFormat="1" ht="90" hidden="1" customHeight="1">
      <c r="B122" s="268" t="s">
        <v>2890</v>
      </c>
      <c r="C122" s="269" t="s">
        <v>3803</v>
      </c>
      <c r="D122" s="253" t="s">
        <v>2891</v>
      </c>
      <c r="E122" s="336">
        <v>44012</v>
      </c>
      <c r="F122" s="141" t="s">
        <v>2582</v>
      </c>
      <c r="G122" s="309" t="s">
        <v>3805</v>
      </c>
      <c r="H122" s="141" t="s">
        <v>2892</v>
      </c>
      <c r="I122" s="141" t="s">
        <v>2893</v>
      </c>
      <c r="J122" s="141" t="s">
        <v>2894</v>
      </c>
      <c r="K122" s="141"/>
      <c r="L122" s="141" t="s">
        <v>2895</v>
      </c>
      <c r="M122" s="340">
        <v>1</v>
      </c>
      <c r="N122" s="336">
        <v>44036</v>
      </c>
      <c r="O122" s="283">
        <v>44220</v>
      </c>
      <c r="P122" s="275">
        <f t="shared" si="1"/>
        <v>27</v>
      </c>
      <c r="Q122" s="341">
        <v>1</v>
      </c>
      <c r="R122" s="253" t="s">
        <v>29</v>
      </c>
      <c r="S122" s="141" t="s">
        <v>3620</v>
      </c>
      <c r="T122" s="327" t="s">
        <v>1153</v>
      </c>
      <c r="U122" s="327" t="s">
        <v>1153</v>
      </c>
      <c r="V122" s="327" t="s">
        <v>1153</v>
      </c>
      <c r="W122" s="327" t="s">
        <v>1153</v>
      </c>
      <c r="X122" s="327" t="s">
        <v>1153</v>
      </c>
      <c r="Y122" s="327" t="s">
        <v>1153</v>
      </c>
      <c r="Z122" s="327" t="s">
        <v>1153</v>
      </c>
      <c r="AA122" s="327" t="s">
        <v>1153</v>
      </c>
      <c r="AB122" s="327" t="s">
        <v>1153</v>
      </c>
      <c r="AC122" s="327" t="s">
        <v>1153</v>
      </c>
      <c r="AD122" s="327" t="s">
        <v>1153</v>
      </c>
      <c r="AE122" s="327" t="s">
        <v>1153</v>
      </c>
      <c r="AF122" s="327" t="s">
        <v>1153</v>
      </c>
      <c r="AG122" s="327" t="s">
        <v>1153</v>
      </c>
      <c r="AH122" s="327" t="s">
        <v>1153</v>
      </c>
      <c r="AI122" s="327" t="s">
        <v>1153</v>
      </c>
      <c r="AJ122" s="327" t="s">
        <v>1153</v>
      </c>
      <c r="AK122" s="327" t="s">
        <v>1153</v>
      </c>
      <c r="AL122" s="327" t="s">
        <v>1153</v>
      </c>
      <c r="AM122" s="327" t="s">
        <v>1153</v>
      </c>
      <c r="AN122" s="141" t="s">
        <v>5844</v>
      </c>
      <c r="AO122" s="273" t="s">
        <v>6230</v>
      </c>
      <c r="AP122" s="273" t="s">
        <v>5845</v>
      </c>
      <c r="AQ122" s="273" t="s">
        <v>6246</v>
      </c>
      <c r="AR122" s="273" t="s">
        <v>5846</v>
      </c>
      <c r="AS122" s="273" t="s">
        <v>6247</v>
      </c>
      <c r="AT122" s="280" t="s">
        <v>1153</v>
      </c>
      <c r="AU122" s="273" t="s">
        <v>3802</v>
      </c>
      <c r="AV122" s="44" t="s">
        <v>1153</v>
      </c>
      <c r="AW122" s="141" t="s">
        <v>3802</v>
      </c>
      <c r="AX122" s="44" t="s">
        <v>1153</v>
      </c>
      <c r="AY122" s="141" t="s">
        <v>3802</v>
      </c>
      <c r="AZ122" s="44" t="s">
        <v>1153</v>
      </c>
      <c r="BA122" s="141" t="s">
        <v>3802</v>
      </c>
      <c r="BB122" s="44" t="s">
        <v>1153</v>
      </c>
      <c r="BC122" s="141" t="s">
        <v>3802</v>
      </c>
      <c r="BD122" s="44" t="s">
        <v>1153</v>
      </c>
      <c r="BE122" s="141" t="s">
        <v>3802</v>
      </c>
      <c r="BF122" s="269" t="s">
        <v>781</v>
      </c>
      <c r="BG122" s="336">
        <v>44404</v>
      </c>
      <c r="BH122" s="269" t="s">
        <v>4393</v>
      </c>
      <c r="BI122" s="283">
        <v>44757</v>
      </c>
      <c r="BJ122" s="271" t="s">
        <v>6248</v>
      </c>
      <c r="BK122" s="44" t="s">
        <v>5216</v>
      </c>
      <c r="BL122" s="44" t="s">
        <v>5659</v>
      </c>
      <c r="BM122" s="44" t="s">
        <v>5614</v>
      </c>
      <c r="BN122" s="280" t="s">
        <v>1889</v>
      </c>
      <c r="BO122" s="340" t="s">
        <v>2586</v>
      </c>
      <c r="BP122" s="297"/>
    </row>
    <row r="123" spans="2:68" s="298" customFormat="1" ht="90" hidden="1" customHeight="1">
      <c r="B123" s="268" t="s">
        <v>2896</v>
      </c>
      <c r="C123" s="269" t="s">
        <v>3803</v>
      </c>
      <c r="D123" s="253" t="s">
        <v>3653</v>
      </c>
      <c r="E123" s="336">
        <v>44154</v>
      </c>
      <c r="F123" s="327" t="s">
        <v>3128</v>
      </c>
      <c r="G123" s="342" t="s">
        <v>3804</v>
      </c>
      <c r="H123" s="141" t="s">
        <v>2897</v>
      </c>
      <c r="I123" s="141" t="s">
        <v>2898</v>
      </c>
      <c r="J123" s="141" t="s">
        <v>2899</v>
      </c>
      <c r="K123" s="141"/>
      <c r="L123" s="141" t="s">
        <v>2900</v>
      </c>
      <c r="M123" s="297"/>
      <c r="N123" s="270">
        <v>44270</v>
      </c>
      <c r="O123" s="270">
        <v>44500</v>
      </c>
      <c r="P123" s="267">
        <f t="shared" si="1"/>
        <v>33</v>
      </c>
      <c r="Q123" s="343"/>
      <c r="R123" s="253" t="s">
        <v>2866</v>
      </c>
      <c r="S123" s="297"/>
      <c r="T123" s="327" t="s">
        <v>1153</v>
      </c>
      <c r="U123" s="327" t="s">
        <v>1153</v>
      </c>
      <c r="V123" s="327" t="s">
        <v>1153</v>
      </c>
      <c r="W123" s="327" t="s">
        <v>1153</v>
      </c>
      <c r="X123" s="327" t="s">
        <v>1153</v>
      </c>
      <c r="Y123" s="327" t="s">
        <v>1153</v>
      </c>
      <c r="Z123" s="327" t="s">
        <v>1153</v>
      </c>
      <c r="AA123" s="327" t="s">
        <v>1153</v>
      </c>
      <c r="AB123" s="327" t="s">
        <v>1153</v>
      </c>
      <c r="AC123" s="327" t="s">
        <v>1153</v>
      </c>
      <c r="AD123" s="327" t="s">
        <v>1153</v>
      </c>
      <c r="AE123" s="327" t="s">
        <v>1153</v>
      </c>
      <c r="AF123" s="327" t="s">
        <v>1153</v>
      </c>
      <c r="AG123" s="327" t="s">
        <v>1153</v>
      </c>
      <c r="AH123" s="327" t="s">
        <v>1153</v>
      </c>
      <c r="AI123" s="327" t="s">
        <v>1153</v>
      </c>
      <c r="AJ123" s="327" t="s">
        <v>1153</v>
      </c>
      <c r="AK123" s="327" t="s">
        <v>1153</v>
      </c>
      <c r="AL123" s="327" t="s">
        <v>1153</v>
      </c>
      <c r="AM123" s="327" t="s">
        <v>1153</v>
      </c>
      <c r="AN123" s="327" t="s">
        <v>1153</v>
      </c>
      <c r="AO123" s="327" t="s">
        <v>1153</v>
      </c>
      <c r="AP123" s="327"/>
      <c r="AQ123" s="141" t="s">
        <v>6249</v>
      </c>
      <c r="AR123" s="141" t="s">
        <v>2901</v>
      </c>
      <c r="AS123" s="141" t="s">
        <v>6250</v>
      </c>
      <c r="AT123" s="141" t="s">
        <v>6251</v>
      </c>
      <c r="AU123" s="141" t="s">
        <v>6252</v>
      </c>
      <c r="AV123" s="141" t="s">
        <v>4250</v>
      </c>
      <c r="AW123" s="141" t="s">
        <v>6253</v>
      </c>
      <c r="AX123" s="273" t="s">
        <v>1153</v>
      </c>
      <c r="AY123" s="273" t="s">
        <v>4297</v>
      </c>
      <c r="AZ123" s="273" t="s">
        <v>1153</v>
      </c>
      <c r="BA123" s="273" t="s">
        <v>4297</v>
      </c>
      <c r="BB123" s="273" t="s">
        <v>1153</v>
      </c>
      <c r="BC123" s="273" t="s">
        <v>4297</v>
      </c>
      <c r="BD123" s="273" t="s">
        <v>1153</v>
      </c>
      <c r="BE123" s="273" t="s">
        <v>4297</v>
      </c>
      <c r="BF123" s="269" t="s">
        <v>781</v>
      </c>
      <c r="BG123" s="336">
        <v>44576</v>
      </c>
      <c r="BH123" s="269" t="s">
        <v>903</v>
      </c>
      <c r="BI123" s="267"/>
      <c r="BJ123" s="282"/>
      <c r="BK123" s="282"/>
      <c r="BL123" s="282"/>
      <c r="BM123" s="282"/>
      <c r="BN123" s="280" t="s">
        <v>956</v>
      </c>
      <c r="BO123" s="340"/>
      <c r="BP123" s="297"/>
    </row>
    <row r="124" spans="2:68" s="298" customFormat="1" ht="90" hidden="1" customHeight="1">
      <c r="B124" s="268" t="s">
        <v>2902</v>
      </c>
      <c r="C124" s="269" t="s">
        <v>3803</v>
      </c>
      <c r="D124" s="253" t="s">
        <v>3653</v>
      </c>
      <c r="E124" s="336">
        <v>44154</v>
      </c>
      <c r="F124" s="327" t="s">
        <v>3128</v>
      </c>
      <c r="G124" s="342" t="s">
        <v>3804</v>
      </c>
      <c r="H124" s="141" t="s">
        <v>2897</v>
      </c>
      <c r="I124" s="141" t="s">
        <v>2898</v>
      </c>
      <c r="J124" s="141" t="s">
        <v>2903</v>
      </c>
      <c r="K124" s="141"/>
      <c r="L124" s="141" t="s">
        <v>5847</v>
      </c>
      <c r="M124" s="297"/>
      <c r="N124" s="270">
        <v>44270</v>
      </c>
      <c r="O124" s="283">
        <v>44469</v>
      </c>
      <c r="P124" s="267">
        <f t="shared" si="1"/>
        <v>29</v>
      </c>
      <c r="Q124" s="343"/>
      <c r="R124" s="253" t="s">
        <v>2866</v>
      </c>
      <c r="S124" s="297"/>
      <c r="T124" s="327" t="s">
        <v>1153</v>
      </c>
      <c r="U124" s="327" t="s">
        <v>1153</v>
      </c>
      <c r="V124" s="327" t="s">
        <v>1153</v>
      </c>
      <c r="W124" s="327" t="s">
        <v>1153</v>
      </c>
      <c r="X124" s="327" t="s">
        <v>1153</v>
      </c>
      <c r="Y124" s="327" t="s">
        <v>1153</v>
      </c>
      <c r="Z124" s="327" t="s">
        <v>1153</v>
      </c>
      <c r="AA124" s="327" t="s">
        <v>1153</v>
      </c>
      <c r="AB124" s="327" t="s">
        <v>1153</v>
      </c>
      <c r="AC124" s="327" t="s">
        <v>1153</v>
      </c>
      <c r="AD124" s="327" t="s">
        <v>1153</v>
      </c>
      <c r="AE124" s="327" t="s">
        <v>1153</v>
      </c>
      <c r="AF124" s="327" t="s">
        <v>1153</v>
      </c>
      <c r="AG124" s="327" t="s">
        <v>1153</v>
      </c>
      <c r="AH124" s="327" t="s">
        <v>1153</v>
      </c>
      <c r="AI124" s="327" t="s">
        <v>1153</v>
      </c>
      <c r="AJ124" s="327" t="s">
        <v>1153</v>
      </c>
      <c r="AK124" s="327" t="s">
        <v>1153</v>
      </c>
      <c r="AL124" s="327" t="s">
        <v>1153</v>
      </c>
      <c r="AM124" s="327" t="s">
        <v>1153</v>
      </c>
      <c r="AN124" s="327" t="s">
        <v>1153</v>
      </c>
      <c r="AO124" s="327" t="s">
        <v>1153</v>
      </c>
      <c r="AP124" s="297"/>
      <c r="AQ124" s="141" t="s">
        <v>6249</v>
      </c>
      <c r="AR124" s="141" t="s">
        <v>2901</v>
      </c>
      <c r="AS124" s="141" t="s">
        <v>6254</v>
      </c>
      <c r="AT124" s="141" t="s">
        <v>6255</v>
      </c>
      <c r="AU124" s="141" t="s">
        <v>6256</v>
      </c>
      <c r="AV124" s="141" t="s">
        <v>1153</v>
      </c>
      <c r="AW124" s="141" t="s">
        <v>4144</v>
      </c>
      <c r="AX124" s="141" t="s">
        <v>1153</v>
      </c>
      <c r="AY124" s="141" t="s">
        <v>4144</v>
      </c>
      <c r="AZ124" s="141" t="s">
        <v>1153</v>
      </c>
      <c r="BA124" s="141" t="s">
        <v>4144</v>
      </c>
      <c r="BB124" s="141" t="s">
        <v>1153</v>
      </c>
      <c r="BC124" s="141" t="s">
        <v>4144</v>
      </c>
      <c r="BD124" s="141" t="s">
        <v>1153</v>
      </c>
      <c r="BE124" s="141" t="s">
        <v>4144</v>
      </c>
      <c r="BF124" s="269" t="s">
        <v>781</v>
      </c>
      <c r="BG124" s="336">
        <v>44478</v>
      </c>
      <c r="BH124" s="269" t="s">
        <v>903</v>
      </c>
      <c r="BI124" s="267"/>
      <c r="BJ124" s="282"/>
      <c r="BK124" s="282"/>
      <c r="BL124" s="282"/>
      <c r="BM124" s="282"/>
      <c r="BN124" s="280" t="s">
        <v>956</v>
      </c>
      <c r="BO124" s="340"/>
      <c r="BP124" s="297"/>
    </row>
    <row r="125" spans="2:68" s="298" customFormat="1" ht="90" hidden="1" customHeight="1">
      <c r="B125" s="268" t="s">
        <v>2904</v>
      </c>
      <c r="C125" s="269" t="s">
        <v>3803</v>
      </c>
      <c r="D125" s="253" t="s">
        <v>3653</v>
      </c>
      <c r="E125" s="336">
        <v>44154</v>
      </c>
      <c r="F125" s="327" t="s">
        <v>3128</v>
      </c>
      <c r="G125" s="342" t="s">
        <v>3804</v>
      </c>
      <c r="H125" s="141" t="s">
        <v>2897</v>
      </c>
      <c r="I125" s="141" t="s">
        <v>2898</v>
      </c>
      <c r="J125" s="141" t="s">
        <v>2905</v>
      </c>
      <c r="K125" s="141"/>
      <c r="L125" s="141" t="s">
        <v>2906</v>
      </c>
      <c r="M125" s="297"/>
      <c r="N125" s="270">
        <v>44270</v>
      </c>
      <c r="O125" s="283">
        <v>44560</v>
      </c>
      <c r="P125" s="267">
        <f t="shared" si="1"/>
        <v>42</v>
      </c>
      <c r="Q125" s="343"/>
      <c r="R125" s="253" t="s">
        <v>2866</v>
      </c>
      <c r="S125" s="297"/>
      <c r="T125" s="327" t="s">
        <v>1153</v>
      </c>
      <c r="U125" s="327" t="s">
        <v>1153</v>
      </c>
      <c r="V125" s="327" t="s">
        <v>1153</v>
      </c>
      <c r="W125" s="327" t="s">
        <v>1153</v>
      </c>
      <c r="X125" s="327" t="s">
        <v>1153</v>
      </c>
      <c r="Y125" s="327" t="s">
        <v>1153</v>
      </c>
      <c r="Z125" s="327" t="s">
        <v>1153</v>
      </c>
      <c r="AA125" s="327" t="s">
        <v>1153</v>
      </c>
      <c r="AB125" s="327" t="s">
        <v>1153</v>
      </c>
      <c r="AC125" s="327" t="s">
        <v>1153</v>
      </c>
      <c r="AD125" s="327" t="s">
        <v>1153</v>
      </c>
      <c r="AE125" s="327" t="s">
        <v>1153</v>
      </c>
      <c r="AF125" s="327" t="s">
        <v>1153</v>
      </c>
      <c r="AG125" s="327" t="s">
        <v>1153</v>
      </c>
      <c r="AH125" s="327" t="s">
        <v>1153</v>
      </c>
      <c r="AI125" s="327" t="s">
        <v>1153</v>
      </c>
      <c r="AJ125" s="327" t="s">
        <v>1153</v>
      </c>
      <c r="AK125" s="327" t="s">
        <v>1153</v>
      </c>
      <c r="AL125" s="327" t="s">
        <v>1153</v>
      </c>
      <c r="AM125" s="327" t="s">
        <v>1153</v>
      </c>
      <c r="AN125" s="327" t="s">
        <v>1153</v>
      </c>
      <c r="AO125" s="327" t="s">
        <v>1153</v>
      </c>
      <c r="AP125" s="297"/>
      <c r="AQ125" s="141" t="s">
        <v>6249</v>
      </c>
      <c r="AR125" s="141" t="s">
        <v>2901</v>
      </c>
      <c r="AS125" s="141" t="s">
        <v>6257</v>
      </c>
      <c r="AT125" s="141" t="s">
        <v>6258</v>
      </c>
      <c r="AU125" s="141" t="s">
        <v>6259</v>
      </c>
      <c r="AV125" s="141" t="s">
        <v>4251</v>
      </c>
      <c r="AW125" s="141" t="s">
        <v>6260</v>
      </c>
      <c r="AX125" s="273" t="s">
        <v>1153</v>
      </c>
      <c r="AY125" s="273" t="s">
        <v>4297</v>
      </c>
      <c r="AZ125" s="273" t="s">
        <v>1153</v>
      </c>
      <c r="BA125" s="273" t="s">
        <v>4297</v>
      </c>
      <c r="BB125" s="273" t="s">
        <v>1153</v>
      </c>
      <c r="BC125" s="273" t="s">
        <v>4297</v>
      </c>
      <c r="BD125" s="273" t="s">
        <v>1153</v>
      </c>
      <c r="BE125" s="273" t="s">
        <v>4297</v>
      </c>
      <c r="BF125" s="269" t="s">
        <v>781</v>
      </c>
      <c r="BG125" s="336">
        <v>44576</v>
      </c>
      <c r="BH125" s="269" t="s">
        <v>903</v>
      </c>
      <c r="BI125" s="267"/>
      <c r="BJ125" s="282"/>
      <c r="BK125" s="282"/>
      <c r="BL125" s="282"/>
      <c r="BM125" s="282"/>
      <c r="BN125" s="280" t="s">
        <v>956</v>
      </c>
      <c r="BO125" s="340"/>
      <c r="BP125" s="297"/>
    </row>
    <row r="126" spans="2:68" s="298" customFormat="1" ht="90" hidden="1" customHeight="1">
      <c r="B126" s="268" t="s">
        <v>2907</v>
      </c>
      <c r="C126" s="269" t="s">
        <v>3803</v>
      </c>
      <c r="D126" s="253" t="s">
        <v>3653</v>
      </c>
      <c r="E126" s="336">
        <v>44154</v>
      </c>
      <c r="F126" s="327" t="s">
        <v>3128</v>
      </c>
      <c r="G126" s="342" t="s">
        <v>3804</v>
      </c>
      <c r="H126" s="141" t="s">
        <v>2897</v>
      </c>
      <c r="I126" s="141" t="s">
        <v>2898</v>
      </c>
      <c r="J126" s="141" t="s">
        <v>2908</v>
      </c>
      <c r="K126" s="141"/>
      <c r="L126" s="141" t="s">
        <v>2909</v>
      </c>
      <c r="M126" s="297"/>
      <c r="N126" s="270">
        <v>44270</v>
      </c>
      <c r="O126" s="283">
        <v>44560</v>
      </c>
      <c r="P126" s="267">
        <f t="shared" si="1"/>
        <v>42</v>
      </c>
      <c r="Q126" s="343"/>
      <c r="R126" s="253" t="s">
        <v>2866</v>
      </c>
      <c r="S126" s="297"/>
      <c r="T126" s="327" t="s">
        <v>1153</v>
      </c>
      <c r="U126" s="327" t="s">
        <v>1153</v>
      </c>
      <c r="V126" s="327" t="s">
        <v>1153</v>
      </c>
      <c r="W126" s="327" t="s">
        <v>1153</v>
      </c>
      <c r="X126" s="327" t="s">
        <v>1153</v>
      </c>
      <c r="Y126" s="327" t="s">
        <v>1153</v>
      </c>
      <c r="Z126" s="327" t="s">
        <v>1153</v>
      </c>
      <c r="AA126" s="327" t="s">
        <v>1153</v>
      </c>
      <c r="AB126" s="327" t="s">
        <v>1153</v>
      </c>
      <c r="AC126" s="327" t="s">
        <v>1153</v>
      </c>
      <c r="AD126" s="327" t="s">
        <v>1153</v>
      </c>
      <c r="AE126" s="327" t="s">
        <v>1153</v>
      </c>
      <c r="AF126" s="327" t="s">
        <v>1153</v>
      </c>
      <c r="AG126" s="327" t="s">
        <v>1153</v>
      </c>
      <c r="AH126" s="327" t="s">
        <v>1153</v>
      </c>
      <c r="AI126" s="327" t="s">
        <v>1153</v>
      </c>
      <c r="AJ126" s="327" t="s">
        <v>1153</v>
      </c>
      <c r="AK126" s="327" t="s">
        <v>1153</v>
      </c>
      <c r="AL126" s="327" t="s">
        <v>1153</v>
      </c>
      <c r="AM126" s="327" t="s">
        <v>1153</v>
      </c>
      <c r="AN126" s="327" t="s">
        <v>1153</v>
      </c>
      <c r="AO126" s="327" t="s">
        <v>1153</v>
      </c>
      <c r="AP126" s="297"/>
      <c r="AQ126" s="141" t="s">
        <v>6249</v>
      </c>
      <c r="AR126" s="141" t="s">
        <v>2910</v>
      </c>
      <c r="AS126" s="141" t="s">
        <v>6261</v>
      </c>
      <c r="AT126" s="141" t="s">
        <v>3903</v>
      </c>
      <c r="AU126" s="141" t="s">
        <v>6262</v>
      </c>
      <c r="AV126" s="141" t="s">
        <v>1153</v>
      </c>
      <c r="AW126" s="141" t="s">
        <v>4144</v>
      </c>
      <c r="AX126" s="141" t="s">
        <v>1153</v>
      </c>
      <c r="AY126" s="141" t="s">
        <v>4144</v>
      </c>
      <c r="AZ126" s="141" t="s">
        <v>1153</v>
      </c>
      <c r="BA126" s="141" t="s">
        <v>4144</v>
      </c>
      <c r="BB126" s="141" t="s">
        <v>1153</v>
      </c>
      <c r="BC126" s="141" t="s">
        <v>4144</v>
      </c>
      <c r="BD126" s="141" t="s">
        <v>1153</v>
      </c>
      <c r="BE126" s="141" t="s">
        <v>4144</v>
      </c>
      <c r="BF126" s="269" t="s">
        <v>3069</v>
      </c>
      <c r="BG126" s="336">
        <v>44490</v>
      </c>
      <c r="BH126" s="269" t="s">
        <v>903</v>
      </c>
      <c r="BI126" s="267"/>
      <c r="BJ126" s="282"/>
      <c r="BK126" s="282"/>
      <c r="BL126" s="282"/>
      <c r="BM126" s="282"/>
      <c r="BN126" s="280" t="s">
        <v>956</v>
      </c>
      <c r="BO126" s="340"/>
      <c r="BP126" s="297"/>
    </row>
    <row r="127" spans="2:68" s="298" customFormat="1" ht="90" hidden="1" customHeight="1">
      <c r="B127" s="268" t="s">
        <v>2911</v>
      </c>
      <c r="C127" s="269" t="s">
        <v>3803</v>
      </c>
      <c r="D127" s="253" t="s">
        <v>3653</v>
      </c>
      <c r="E127" s="336">
        <v>44154</v>
      </c>
      <c r="F127" s="327" t="s">
        <v>3128</v>
      </c>
      <c r="G127" s="342" t="s">
        <v>3805</v>
      </c>
      <c r="H127" s="141" t="s">
        <v>2912</v>
      </c>
      <c r="I127" s="141" t="s">
        <v>2913</v>
      </c>
      <c r="J127" s="141" t="s">
        <v>2914</v>
      </c>
      <c r="K127" s="141"/>
      <c r="L127" s="141" t="s">
        <v>2915</v>
      </c>
      <c r="M127" s="297"/>
      <c r="N127" s="336">
        <v>44235</v>
      </c>
      <c r="O127" s="283">
        <v>44439</v>
      </c>
      <c r="P127" s="267">
        <f t="shared" si="1"/>
        <v>30</v>
      </c>
      <c r="Q127" s="343"/>
      <c r="R127" s="253" t="s">
        <v>2866</v>
      </c>
      <c r="S127" s="297"/>
      <c r="T127" s="327" t="s">
        <v>1153</v>
      </c>
      <c r="U127" s="327" t="s">
        <v>1153</v>
      </c>
      <c r="V127" s="327" t="s">
        <v>1153</v>
      </c>
      <c r="W127" s="327" t="s">
        <v>1153</v>
      </c>
      <c r="X127" s="327" t="s">
        <v>1153</v>
      </c>
      <c r="Y127" s="327" t="s">
        <v>1153</v>
      </c>
      <c r="Z127" s="327" t="s">
        <v>1153</v>
      </c>
      <c r="AA127" s="327" t="s">
        <v>1153</v>
      </c>
      <c r="AB127" s="327" t="s">
        <v>1153</v>
      </c>
      <c r="AC127" s="327" t="s">
        <v>1153</v>
      </c>
      <c r="AD127" s="327" t="s">
        <v>1153</v>
      </c>
      <c r="AE127" s="327" t="s">
        <v>1153</v>
      </c>
      <c r="AF127" s="327" t="s">
        <v>1153</v>
      </c>
      <c r="AG127" s="327" t="s">
        <v>1153</v>
      </c>
      <c r="AH127" s="327" t="s">
        <v>1153</v>
      </c>
      <c r="AI127" s="327" t="s">
        <v>1153</v>
      </c>
      <c r="AJ127" s="327" t="s">
        <v>1153</v>
      </c>
      <c r="AK127" s="327" t="s">
        <v>1153</v>
      </c>
      <c r="AL127" s="327" t="s">
        <v>1153</v>
      </c>
      <c r="AM127" s="327" t="s">
        <v>1153</v>
      </c>
      <c r="AN127" s="327" t="s">
        <v>1153</v>
      </c>
      <c r="AO127" s="327" t="s">
        <v>1153</v>
      </c>
      <c r="AP127" s="297"/>
      <c r="AQ127" s="141" t="s">
        <v>6263</v>
      </c>
      <c r="AR127" s="141" t="s">
        <v>2916</v>
      </c>
      <c r="AS127" s="141" t="s">
        <v>6264</v>
      </c>
      <c r="AT127" s="280" t="s">
        <v>1153</v>
      </c>
      <c r="AU127" s="273" t="s">
        <v>3802</v>
      </c>
      <c r="AV127" s="44" t="s">
        <v>1153</v>
      </c>
      <c r="AW127" s="141" t="s">
        <v>3802</v>
      </c>
      <c r="AX127" s="44" t="s">
        <v>1153</v>
      </c>
      <c r="AY127" s="141" t="s">
        <v>3802</v>
      </c>
      <c r="AZ127" s="44" t="s">
        <v>1153</v>
      </c>
      <c r="BA127" s="141" t="s">
        <v>3802</v>
      </c>
      <c r="BB127" s="44" t="s">
        <v>1153</v>
      </c>
      <c r="BC127" s="141" t="s">
        <v>3802</v>
      </c>
      <c r="BD127" s="44" t="s">
        <v>1153</v>
      </c>
      <c r="BE127" s="141" t="s">
        <v>3802</v>
      </c>
      <c r="BF127" s="269" t="s">
        <v>781</v>
      </c>
      <c r="BG127" s="336">
        <v>44404</v>
      </c>
      <c r="BH127" s="269" t="s">
        <v>903</v>
      </c>
      <c r="BI127" s="267"/>
      <c r="BJ127" s="282"/>
      <c r="BK127" s="282"/>
      <c r="BL127" s="282"/>
      <c r="BM127" s="282"/>
      <c r="BN127" s="280" t="s">
        <v>956</v>
      </c>
      <c r="BO127" s="340"/>
      <c r="BP127" s="297"/>
    </row>
    <row r="128" spans="2:68" s="298" customFormat="1" ht="90" hidden="1" customHeight="1">
      <c r="B128" s="268" t="s">
        <v>2917</v>
      </c>
      <c r="C128" s="269" t="s">
        <v>3803</v>
      </c>
      <c r="D128" s="253" t="s">
        <v>3653</v>
      </c>
      <c r="E128" s="336">
        <v>44154</v>
      </c>
      <c r="F128" s="327" t="s">
        <v>3128</v>
      </c>
      <c r="G128" s="342" t="s">
        <v>3805</v>
      </c>
      <c r="H128" s="141" t="s">
        <v>2912</v>
      </c>
      <c r="I128" s="141" t="s">
        <v>2913</v>
      </c>
      <c r="J128" s="141" t="s">
        <v>2918</v>
      </c>
      <c r="K128" s="141"/>
      <c r="L128" s="141" t="s">
        <v>2919</v>
      </c>
      <c r="M128" s="297"/>
      <c r="N128" s="336">
        <v>44235</v>
      </c>
      <c r="O128" s="283">
        <v>44439</v>
      </c>
      <c r="P128" s="267">
        <f t="shared" si="1"/>
        <v>30</v>
      </c>
      <c r="Q128" s="343"/>
      <c r="R128" s="253" t="s">
        <v>2866</v>
      </c>
      <c r="S128" s="297"/>
      <c r="T128" s="327" t="s">
        <v>1153</v>
      </c>
      <c r="U128" s="327" t="s">
        <v>1153</v>
      </c>
      <c r="V128" s="327" t="s">
        <v>1153</v>
      </c>
      <c r="W128" s="327" t="s">
        <v>1153</v>
      </c>
      <c r="X128" s="327" t="s">
        <v>1153</v>
      </c>
      <c r="Y128" s="327" t="s">
        <v>1153</v>
      </c>
      <c r="Z128" s="327" t="s">
        <v>1153</v>
      </c>
      <c r="AA128" s="327" t="s">
        <v>1153</v>
      </c>
      <c r="AB128" s="327" t="s">
        <v>1153</v>
      </c>
      <c r="AC128" s="327" t="s">
        <v>1153</v>
      </c>
      <c r="AD128" s="327" t="s">
        <v>1153</v>
      </c>
      <c r="AE128" s="327" t="s">
        <v>1153</v>
      </c>
      <c r="AF128" s="327" t="s">
        <v>1153</v>
      </c>
      <c r="AG128" s="327" t="s">
        <v>1153</v>
      </c>
      <c r="AH128" s="327" t="s">
        <v>1153</v>
      </c>
      <c r="AI128" s="327" t="s">
        <v>1153</v>
      </c>
      <c r="AJ128" s="327" t="s">
        <v>1153</v>
      </c>
      <c r="AK128" s="327" t="s">
        <v>1153</v>
      </c>
      <c r="AL128" s="327" t="s">
        <v>1153</v>
      </c>
      <c r="AM128" s="327" t="s">
        <v>1153</v>
      </c>
      <c r="AN128" s="327" t="s">
        <v>1153</v>
      </c>
      <c r="AO128" s="327" t="s">
        <v>1153</v>
      </c>
      <c r="AP128" s="297"/>
      <c r="AQ128" s="141" t="s">
        <v>6263</v>
      </c>
      <c r="AR128" s="141" t="s">
        <v>5848</v>
      </c>
      <c r="AS128" s="141" t="s">
        <v>6265</v>
      </c>
      <c r="AT128" s="280" t="s">
        <v>1153</v>
      </c>
      <c r="AU128" s="273" t="s">
        <v>3802</v>
      </c>
      <c r="AV128" s="44" t="s">
        <v>1153</v>
      </c>
      <c r="AW128" s="141" t="s">
        <v>3802</v>
      </c>
      <c r="AX128" s="44" t="s">
        <v>1153</v>
      </c>
      <c r="AY128" s="141" t="s">
        <v>3802</v>
      </c>
      <c r="AZ128" s="44" t="s">
        <v>1153</v>
      </c>
      <c r="BA128" s="141" t="s">
        <v>3802</v>
      </c>
      <c r="BB128" s="44" t="s">
        <v>1153</v>
      </c>
      <c r="BC128" s="141" t="s">
        <v>3802</v>
      </c>
      <c r="BD128" s="44" t="s">
        <v>1153</v>
      </c>
      <c r="BE128" s="141" t="s">
        <v>3802</v>
      </c>
      <c r="BF128" s="269" t="s">
        <v>781</v>
      </c>
      <c r="BG128" s="336">
        <v>44404</v>
      </c>
      <c r="BH128" s="269" t="s">
        <v>903</v>
      </c>
      <c r="BI128" s="267"/>
      <c r="BJ128" s="282"/>
      <c r="BK128" s="282"/>
      <c r="BL128" s="282"/>
      <c r="BM128" s="282"/>
      <c r="BN128" s="280" t="s">
        <v>956</v>
      </c>
      <c r="BO128" s="340"/>
      <c r="BP128" s="297"/>
    </row>
    <row r="129" spans="2:68" s="298" customFormat="1" ht="90" hidden="1" customHeight="1">
      <c r="B129" s="268" t="s">
        <v>2920</v>
      </c>
      <c r="C129" s="269" t="s">
        <v>3803</v>
      </c>
      <c r="D129" s="253" t="s">
        <v>3653</v>
      </c>
      <c r="E129" s="336">
        <v>44154</v>
      </c>
      <c r="F129" s="327" t="s">
        <v>3128</v>
      </c>
      <c r="G129" s="342" t="s">
        <v>3805</v>
      </c>
      <c r="H129" s="141" t="s">
        <v>2912</v>
      </c>
      <c r="I129" s="141" t="s">
        <v>2913</v>
      </c>
      <c r="J129" s="141" t="s">
        <v>2921</v>
      </c>
      <c r="K129" s="141"/>
      <c r="L129" s="141" t="s">
        <v>2922</v>
      </c>
      <c r="M129" s="297"/>
      <c r="N129" s="336">
        <v>44235</v>
      </c>
      <c r="O129" s="283">
        <v>44439</v>
      </c>
      <c r="P129" s="267">
        <f t="shared" si="1"/>
        <v>30</v>
      </c>
      <c r="Q129" s="343"/>
      <c r="R129" s="253" t="s">
        <v>2866</v>
      </c>
      <c r="S129" s="297"/>
      <c r="T129" s="327" t="s">
        <v>1153</v>
      </c>
      <c r="U129" s="327" t="s">
        <v>1153</v>
      </c>
      <c r="V129" s="327" t="s">
        <v>1153</v>
      </c>
      <c r="W129" s="327" t="s">
        <v>1153</v>
      </c>
      <c r="X129" s="327" t="s">
        <v>1153</v>
      </c>
      <c r="Y129" s="327" t="s">
        <v>1153</v>
      </c>
      <c r="Z129" s="327" t="s">
        <v>1153</v>
      </c>
      <c r="AA129" s="327" t="s">
        <v>1153</v>
      </c>
      <c r="AB129" s="327" t="s">
        <v>1153</v>
      </c>
      <c r="AC129" s="327" t="s">
        <v>1153</v>
      </c>
      <c r="AD129" s="327" t="s">
        <v>1153</v>
      </c>
      <c r="AE129" s="327" t="s">
        <v>1153</v>
      </c>
      <c r="AF129" s="327" t="s">
        <v>1153</v>
      </c>
      <c r="AG129" s="327" t="s">
        <v>1153</v>
      </c>
      <c r="AH129" s="327" t="s">
        <v>1153</v>
      </c>
      <c r="AI129" s="327" t="s">
        <v>1153</v>
      </c>
      <c r="AJ129" s="327" t="s">
        <v>1153</v>
      </c>
      <c r="AK129" s="327" t="s">
        <v>1153</v>
      </c>
      <c r="AL129" s="327" t="s">
        <v>1153</v>
      </c>
      <c r="AM129" s="327" t="s">
        <v>1153</v>
      </c>
      <c r="AN129" s="327" t="s">
        <v>1153</v>
      </c>
      <c r="AO129" s="327" t="s">
        <v>1153</v>
      </c>
      <c r="AP129" s="297"/>
      <c r="AQ129" s="141" t="s">
        <v>6249</v>
      </c>
      <c r="AR129" s="141" t="s">
        <v>2923</v>
      </c>
      <c r="AS129" s="141" t="s">
        <v>6266</v>
      </c>
      <c r="AT129" s="193" t="s">
        <v>6267</v>
      </c>
      <c r="AU129" s="141" t="s">
        <v>6268</v>
      </c>
      <c r="AV129" s="141" t="s">
        <v>1153</v>
      </c>
      <c r="AW129" s="141" t="s">
        <v>4144</v>
      </c>
      <c r="AX129" s="141" t="s">
        <v>1153</v>
      </c>
      <c r="AY129" s="141" t="s">
        <v>4144</v>
      </c>
      <c r="AZ129" s="141" t="s">
        <v>1153</v>
      </c>
      <c r="BA129" s="141" t="s">
        <v>4144</v>
      </c>
      <c r="BB129" s="141" t="s">
        <v>1153</v>
      </c>
      <c r="BC129" s="141" t="s">
        <v>4144</v>
      </c>
      <c r="BD129" s="141" t="s">
        <v>1153</v>
      </c>
      <c r="BE129" s="141" t="s">
        <v>4144</v>
      </c>
      <c r="BF129" s="269" t="s">
        <v>781</v>
      </c>
      <c r="BG129" s="336">
        <v>44479</v>
      </c>
      <c r="BH129" s="269" t="s">
        <v>903</v>
      </c>
      <c r="BI129" s="267"/>
      <c r="BJ129" s="282"/>
      <c r="BK129" s="282"/>
      <c r="BL129" s="282"/>
      <c r="BM129" s="282"/>
      <c r="BN129" s="280" t="s">
        <v>956</v>
      </c>
      <c r="BO129" s="340"/>
      <c r="BP129" s="297"/>
    </row>
    <row r="130" spans="2:68" s="298" customFormat="1" ht="90" hidden="1" customHeight="1">
      <c r="B130" s="268" t="s">
        <v>2924</v>
      </c>
      <c r="C130" s="269" t="s">
        <v>3803</v>
      </c>
      <c r="D130" s="253" t="s">
        <v>3653</v>
      </c>
      <c r="E130" s="336">
        <v>44154</v>
      </c>
      <c r="F130" s="327" t="s">
        <v>3128</v>
      </c>
      <c r="G130" s="342" t="s">
        <v>3805</v>
      </c>
      <c r="H130" s="141" t="s">
        <v>2912</v>
      </c>
      <c r="I130" s="141" t="s">
        <v>2913</v>
      </c>
      <c r="J130" s="297" t="s">
        <v>2925</v>
      </c>
      <c r="K130" s="297"/>
      <c r="L130" s="141" t="s">
        <v>2926</v>
      </c>
      <c r="M130" s="297"/>
      <c r="N130" s="336">
        <v>44235</v>
      </c>
      <c r="O130" s="283">
        <v>44439</v>
      </c>
      <c r="P130" s="267">
        <f t="shared" si="1"/>
        <v>30</v>
      </c>
      <c r="Q130" s="343"/>
      <c r="R130" s="271" t="s">
        <v>5830</v>
      </c>
      <c r="S130" s="340"/>
      <c r="T130" s="327" t="s">
        <v>1153</v>
      </c>
      <c r="U130" s="327" t="s">
        <v>1153</v>
      </c>
      <c r="V130" s="327" t="s">
        <v>1153</v>
      </c>
      <c r="W130" s="327" t="s">
        <v>1153</v>
      </c>
      <c r="X130" s="327" t="s">
        <v>1153</v>
      </c>
      <c r="Y130" s="327" t="s">
        <v>1153</v>
      </c>
      <c r="Z130" s="327" t="s">
        <v>1153</v>
      </c>
      <c r="AA130" s="327" t="s">
        <v>1153</v>
      </c>
      <c r="AB130" s="327" t="s">
        <v>1153</v>
      </c>
      <c r="AC130" s="327" t="s">
        <v>1153</v>
      </c>
      <c r="AD130" s="327" t="s">
        <v>1153</v>
      </c>
      <c r="AE130" s="327" t="s">
        <v>1153</v>
      </c>
      <c r="AF130" s="327" t="s">
        <v>1153</v>
      </c>
      <c r="AG130" s="327" t="s">
        <v>1153</v>
      </c>
      <c r="AH130" s="327" t="s">
        <v>1153</v>
      </c>
      <c r="AI130" s="327" t="s">
        <v>1153</v>
      </c>
      <c r="AJ130" s="327" t="s">
        <v>1153</v>
      </c>
      <c r="AK130" s="327" t="s">
        <v>1153</v>
      </c>
      <c r="AL130" s="327" t="s">
        <v>1153</v>
      </c>
      <c r="AM130" s="327" t="s">
        <v>1153</v>
      </c>
      <c r="AN130" s="327" t="s">
        <v>1153</v>
      </c>
      <c r="AO130" s="327" t="s">
        <v>1153</v>
      </c>
      <c r="AP130" s="297"/>
      <c r="AQ130" s="141" t="s">
        <v>6263</v>
      </c>
      <c r="AR130" s="141" t="s">
        <v>5849</v>
      </c>
      <c r="AS130" s="141" t="s">
        <v>6269</v>
      </c>
      <c r="AT130" s="141" t="s">
        <v>4096</v>
      </c>
      <c r="AU130" s="141" t="s">
        <v>6270</v>
      </c>
      <c r="AV130" s="141" t="s">
        <v>1153</v>
      </c>
      <c r="AW130" s="141" t="s">
        <v>4144</v>
      </c>
      <c r="AX130" s="141" t="s">
        <v>1153</v>
      </c>
      <c r="AY130" s="141" t="s">
        <v>4144</v>
      </c>
      <c r="AZ130" s="141" t="s">
        <v>1153</v>
      </c>
      <c r="BA130" s="141" t="s">
        <v>4144</v>
      </c>
      <c r="BB130" s="141" t="s">
        <v>1153</v>
      </c>
      <c r="BC130" s="141" t="s">
        <v>4144</v>
      </c>
      <c r="BD130" s="141" t="s">
        <v>1153</v>
      </c>
      <c r="BE130" s="141" t="s">
        <v>4144</v>
      </c>
      <c r="BF130" s="269" t="s">
        <v>781</v>
      </c>
      <c r="BG130" s="283">
        <v>44482</v>
      </c>
      <c r="BH130" s="269" t="s">
        <v>903</v>
      </c>
      <c r="BI130" s="267"/>
      <c r="BJ130" s="282"/>
      <c r="BK130" s="282"/>
      <c r="BL130" s="282"/>
      <c r="BM130" s="282"/>
      <c r="BN130" s="280" t="s">
        <v>956</v>
      </c>
      <c r="BO130" s="340"/>
      <c r="BP130" s="297"/>
    </row>
    <row r="131" spans="2:68" s="298" customFormat="1" ht="90" hidden="1" customHeight="1">
      <c r="B131" s="268" t="s">
        <v>2927</v>
      </c>
      <c r="C131" s="269" t="s">
        <v>3803</v>
      </c>
      <c r="D131" s="253" t="s">
        <v>3653</v>
      </c>
      <c r="E131" s="336">
        <v>44154</v>
      </c>
      <c r="F131" s="327" t="s">
        <v>3128</v>
      </c>
      <c r="G131" s="342" t="s">
        <v>3805</v>
      </c>
      <c r="H131" s="141" t="s">
        <v>2912</v>
      </c>
      <c r="I131" s="141" t="s">
        <v>2913</v>
      </c>
      <c r="J131" s="141" t="s">
        <v>2928</v>
      </c>
      <c r="K131" s="141"/>
      <c r="L131" s="141" t="s">
        <v>3654</v>
      </c>
      <c r="M131" s="297"/>
      <c r="N131" s="336">
        <v>44235</v>
      </c>
      <c r="O131" s="283">
        <v>44439</v>
      </c>
      <c r="P131" s="267">
        <f t="shared" si="1"/>
        <v>30</v>
      </c>
      <c r="Q131" s="343"/>
      <c r="R131" s="271" t="s">
        <v>5830</v>
      </c>
      <c r="S131" s="340"/>
      <c r="T131" s="327" t="s">
        <v>1153</v>
      </c>
      <c r="U131" s="327" t="s">
        <v>1153</v>
      </c>
      <c r="V131" s="327" t="s">
        <v>1153</v>
      </c>
      <c r="W131" s="327" t="s">
        <v>1153</v>
      </c>
      <c r="X131" s="327" t="s">
        <v>1153</v>
      </c>
      <c r="Y131" s="327" t="s">
        <v>1153</v>
      </c>
      <c r="Z131" s="327" t="s">
        <v>1153</v>
      </c>
      <c r="AA131" s="327" t="s">
        <v>1153</v>
      </c>
      <c r="AB131" s="327" t="s">
        <v>1153</v>
      </c>
      <c r="AC131" s="327" t="s">
        <v>1153</v>
      </c>
      <c r="AD131" s="327" t="s">
        <v>1153</v>
      </c>
      <c r="AE131" s="327" t="s">
        <v>1153</v>
      </c>
      <c r="AF131" s="327" t="s">
        <v>1153</v>
      </c>
      <c r="AG131" s="327" t="s">
        <v>1153</v>
      </c>
      <c r="AH131" s="327" t="s">
        <v>1153</v>
      </c>
      <c r="AI131" s="327" t="s">
        <v>1153</v>
      </c>
      <c r="AJ131" s="327" t="s">
        <v>1153</v>
      </c>
      <c r="AK131" s="327" t="s">
        <v>1153</v>
      </c>
      <c r="AL131" s="327" t="s">
        <v>1153</v>
      </c>
      <c r="AM131" s="327" t="s">
        <v>1153</v>
      </c>
      <c r="AN131" s="327" t="s">
        <v>1153</v>
      </c>
      <c r="AO131" s="327" t="s">
        <v>1153</v>
      </c>
      <c r="AP131" s="297"/>
      <c r="AQ131" s="141" t="s">
        <v>6263</v>
      </c>
      <c r="AR131" s="141" t="s">
        <v>2929</v>
      </c>
      <c r="AS131" s="141" t="s">
        <v>6271</v>
      </c>
      <c r="AT131" s="141" t="s">
        <v>5850</v>
      </c>
      <c r="AU131" s="141" t="s">
        <v>6272</v>
      </c>
      <c r="AV131" s="141" t="s">
        <v>1153</v>
      </c>
      <c r="AW131" s="141" t="s">
        <v>4144</v>
      </c>
      <c r="AX131" s="141" t="s">
        <v>1153</v>
      </c>
      <c r="AY131" s="141" t="s">
        <v>4144</v>
      </c>
      <c r="AZ131" s="141" t="s">
        <v>1153</v>
      </c>
      <c r="BA131" s="141" t="s">
        <v>4144</v>
      </c>
      <c r="BB131" s="141" t="s">
        <v>1153</v>
      </c>
      <c r="BC131" s="141" t="s">
        <v>4144</v>
      </c>
      <c r="BD131" s="141" t="s">
        <v>1153</v>
      </c>
      <c r="BE131" s="141" t="s">
        <v>4144</v>
      </c>
      <c r="BF131" s="269" t="s">
        <v>781</v>
      </c>
      <c r="BG131" s="283">
        <v>44482</v>
      </c>
      <c r="BH131" s="269" t="s">
        <v>903</v>
      </c>
      <c r="BI131" s="267"/>
      <c r="BJ131" s="282"/>
      <c r="BK131" s="282"/>
      <c r="BL131" s="282"/>
      <c r="BM131" s="282"/>
      <c r="BN131" s="280" t="s">
        <v>956</v>
      </c>
      <c r="BO131" s="340"/>
      <c r="BP131" s="297"/>
    </row>
    <row r="132" spans="2:68" s="298" customFormat="1" ht="90" hidden="1" customHeight="1">
      <c r="B132" s="268" t="s">
        <v>2930</v>
      </c>
      <c r="C132" s="269" t="s">
        <v>3803</v>
      </c>
      <c r="D132" s="253" t="s">
        <v>3653</v>
      </c>
      <c r="E132" s="336">
        <v>44154</v>
      </c>
      <c r="F132" s="327" t="s">
        <v>3128</v>
      </c>
      <c r="G132" s="342" t="s">
        <v>3805</v>
      </c>
      <c r="H132" s="141" t="s">
        <v>2912</v>
      </c>
      <c r="I132" s="141" t="s">
        <v>2913</v>
      </c>
      <c r="J132" s="141" t="s">
        <v>2931</v>
      </c>
      <c r="K132" s="141"/>
      <c r="L132" s="141" t="s">
        <v>2932</v>
      </c>
      <c r="M132" s="297"/>
      <c r="N132" s="336">
        <v>44235</v>
      </c>
      <c r="O132" s="283">
        <v>44439</v>
      </c>
      <c r="P132" s="267">
        <f t="shared" ref="P132" si="2">+WEEKNUM(O132-N132)</f>
        <v>30</v>
      </c>
      <c r="Q132" s="343"/>
      <c r="R132" s="271" t="s">
        <v>5830</v>
      </c>
      <c r="S132" s="340"/>
      <c r="T132" s="327" t="s">
        <v>1153</v>
      </c>
      <c r="U132" s="327" t="s">
        <v>1153</v>
      </c>
      <c r="V132" s="327" t="s">
        <v>1153</v>
      </c>
      <c r="W132" s="327" t="s">
        <v>1153</v>
      </c>
      <c r="X132" s="327" t="s">
        <v>1153</v>
      </c>
      <c r="Y132" s="327" t="s">
        <v>1153</v>
      </c>
      <c r="Z132" s="327" t="s">
        <v>1153</v>
      </c>
      <c r="AA132" s="327" t="s">
        <v>1153</v>
      </c>
      <c r="AB132" s="327" t="s">
        <v>1153</v>
      </c>
      <c r="AC132" s="327" t="s">
        <v>1153</v>
      </c>
      <c r="AD132" s="327" t="s">
        <v>1153</v>
      </c>
      <c r="AE132" s="327" t="s">
        <v>1153</v>
      </c>
      <c r="AF132" s="327" t="s">
        <v>1153</v>
      </c>
      <c r="AG132" s="327" t="s">
        <v>1153</v>
      </c>
      <c r="AH132" s="327" t="s">
        <v>1153</v>
      </c>
      <c r="AI132" s="327" t="s">
        <v>1153</v>
      </c>
      <c r="AJ132" s="327" t="s">
        <v>1153</v>
      </c>
      <c r="AK132" s="327" t="s">
        <v>1153</v>
      </c>
      <c r="AL132" s="327" t="s">
        <v>1153</v>
      </c>
      <c r="AM132" s="327" t="s">
        <v>1153</v>
      </c>
      <c r="AN132" s="327" t="s">
        <v>1153</v>
      </c>
      <c r="AO132" s="327" t="s">
        <v>1153</v>
      </c>
      <c r="AP132" s="297"/>
      <c r="AQ132" s="141" t="s">
        <v>6263</v>
      </c>
      <c r="AR132" s="141" t="s">
        <v>2933</v>
      </c>
      <c r="AS132" s="141" t="s">
        <v>6273</v>
      </c>
      <c r="AT132" s="141" t="s">
        <v>4027</v>
      </c>
      <c r="AU132" s="141" t="s">
        <v>6274</v>
      </c>
      <c r="AV132" s="141" t="s">
        <v>1153</v>
      </c>
      <c r="AW132" s="141" t="s">
        <v>4144</v>
      </c>
      <c r="AX132" s="141" t="s">
        <v>1153</v>
      </c>
      <c r="AY132" s="141" t="s">
        <v>4144</v>
      </c>
      <c r="AZ132" s="141" t="s">
        <v>1153</v>
      </c>
      <c r="BA132" s="141" t="s">
        <v>4144</v>
      </c>
      <c r="BB132" s="141" t="s">
        <v>1153</v>
      </c>
      <c r="BC132" s="141" t="s">
        <v>4144</v>
      </c>
      <c r="BD132" s="141" t="s">
        <v>1153</v>
      </c>
      <c r="BE132" s="141" t="s">
        <v>4144</v>
      </c>
      <c r="BF132" s="269" t="s">
        <v>781</v>
      </c>
      <c r="BG132" s="283">
        <v>44482</v>
      </c>
      <c r="BH132" s="269" t="s">
        <v>903</v>
      </c>
      <c r="BI132" s="267"/>
      <c r="BJ132" s="282"/>
      <c r="BK132" s="282"/>
      <c r="BL132" s="282"/>
      <c r="BM132" s="282"/>
      <c r="BN132" s="280" t="s">
        <v>956</v>
      </c>
      <c r="BO132" s="340"/>
      <c r="BP132" s="297"/>
    </row>
    <row r="133" spans="2:68" s="298" customFormat="1" ht="90" hidden="1" customHeight="1">
      <c r="B133" s="268" t="s">
        <v>2934</v>
      </c>
      <c r="C133" s="269" t="s">
        <v>3837</v>
      </c>
      <c r="D133" s="253" t="s">
        <v>3647</v>
      </c>
      <c r="E133" s="270">
        <v>44113</v>
      </c>
      <c r="F133" s="273" t="s">
        <v>2851</v>
      </c>
      <c r="G133" s="272" t="s">
        <v>3804</v>
      </c>
      <c r="H133" s="273" t="s">
        <v>6275</v>
      </c>
      <c r="I133" s="273" t="s">
        <v>2935</v>
      </c>
      <c r="J133" s="273" t="s">
        <v>2936</v>
      </c>
      <c r="K133" s="273"/>
      <c r="L133" s="280" t="s">
        <v>2937</v>
      </c>
      <c r="M133" s="273"/>
      <c r="N133" s="270">
        <v>44111</v>
      </c>
      <c r="O133" s="270">
        <v>44227</v>
      </c>
      <c r="P133" s="275">
        <f t="shared" ref="P133:P201" si="3">+WEEKNUM(O133-N133)</f>
        <v>17</v>
      </c>
      <c r="Q133" s="276"/>
      <c r="R133" s="285" t="s">
        <v>116</v>
      </c>
      <c r="S133" s="297"/>
      <c r="T133" s="327" t="s">
        <v>1153</v>
      </c>
      <c r="U133" s="327" t="s">
        <v>1153</v>
      </c>
      <c r="V133" s="327" t="s">
        <v>1153</v>
      </c>
      <c r="W133" s="327" t="s">
        <v>1153</v>
      </c>
      <c r="X133" s="327" t="s">
        <v>1153</v>
      </c>
      <c r="Y133" s="327" t="s">
        <v>1153</v>
      </c>
      <c r="Z133" s="327" t="s">
        <v>1153</v>
      </c>
      <c r="AA133" s="327" t="s">
        <v>1153</v>
      </c>
      <c r="AB133" s="327" t="s">
        <v>1153</v>
      </c>
      <c r="AC133" s="327" t="s">
        <v>1153</v>
      </c>
      <c r="AD133" s="327" t="s">
        <v>1153</v>
      </c>
      <c r="AE133" s="327" t="s">
        <v>1153</v>
      </c>
      <c r="AF133" s="327" t="s">
        <v>1153</v>
      </c>
      <c r="AG133" s="327" t="s">
        <v>1153</v>
      </c>
      <c r="AH133" s="327" t="s">
        <v>1153</v>
      </c>
      <c r="AI133" s="327" t="s">
        <v>1153</v>
      </c>
      <c r="AJ133" s="327" t="s">
        <v>1153</v>
      </c>
      <c r="AK133" s="327" t="s">
        <v>1153</v>
      </c>
      <c r="AL133" s="327" t="s">
        <v>1153</v>
      </c>
      <c r="AM133" s="327" t="s">
        <v>1153</v>
      </c>
      <c r="AN133" s="327" t="s">
        <v>1153</v>
      </c>
      <c r="AO133" s="327" t="s">
        <v>1153</v>
      </c>
      <c r="AP133" s="327" t="s">
        <v>1153</v>
      </c>
      <c r="AQ133" s="141" t="s">
        <v>5851</v>
      </c>
      <c r="AR133" s="141" t="s">
        <v>5852</v>
      </c>
      <c r="AS133" s="141" t="s">
        <v>6276</v>
      </c>
      <c r="AT133" s="280" t="s">
        <v>1153</v>
      </c>
      <c r="AU133" s="273" t="s">
        <v>3802</v>
      </c>
      <c r="AV133" s="44" t="s">
        <v>1153</v>
      </c>
      <c r="AW133" s="141" t="s">
        <v>3802</v>
      </c>
      <c r="AX133" s="44" t="s">
        <v>1153</v>
      </c>
      <c r="AY133" s="141" t="s">
        <v>3802</v>
      </c>
      <c r="AZ133" s="44" t="s">
        <v>1153</v>
      </c>
      <c r="BA133" s="141" t="s">
        <v>3802</v>
      </c>
      <c r="BB133" s="44" t="s">
        <v>1153</v>
      </c>
      <c r="BC133" s="141" t="s">
        <v>3802</v>
      </c>
      <c r="BD133" s="44" t="s">
        <v>1153</v>
      </c>
      <c r="BE133" s="141" t="s">
        <v>3802</v>
      </c>
      <c r="BF133" s="269" t="s">
        <v>781</v>
      </c>
      <c r="BG133" s="336">
        <v>44404</v>
      </c>
      <c r="BH133" s="269" t="s">
        <v>903</v>
      </c>
      <c r="BI133" s="267"/>
      <c r="BJ133" s="282"/>
      <c r="BK133" s="282"/>
      <c r="BL133" s="282"/>
      <c r="BM133" s="282"/>
      <c r="BN133" s="280" t="s">
        <v>956</v>
      </c>
      <c r="BO133" s="340"/>
      <c r="BP133" s="297"/>
    </row>
    <row r="134" spans="2:68" s="298" customFormat="1" ht="90" hidden="1" customHeight="1">
      <c r="B134" s="268" t="s">
        <v>2938</v>
      </c>
      <c r="C134" s="269" t="s">
        <v>3837</v>
      </c>
      <c r="D134" s="253" t="s">
        <v>3647</v>
      </c>
      <c r="E134" s="270">
        <v>44113</v>
      </c>
      <c r="F134" s="273" t="s">
        <v>2851</v>
      </c>
      <c r="G134" s="272" t="s">
        <v>3804</v>
      </c>
      <c r="H134" s="273" t="s">
        <v>6275</v>
      </c>
      <c r="I134" s="273" t="s">
        <v>2935</v>
      </c>
      <c r="J134" s="273" t="s">
        <v>2939</v>
      </c>
      <c r="K134" s="273"/>
      <c r="L134" s="280" t="s">
        <v>1254</v>
      </c>
      <c r="M134" s="273"/>
      <c r="N134" s="270">
        <v>44111</v>
      </c>
      <c r="O134" s="270">
        <v>44561</v>
      </c>
      <c r="P134" s="275">
        <f t="shared" si="3"/>
        <v>13</v>
      </c>
      <c r="Q134" s="276"/>
      <c r="R134" s="285" t="s">
        <v>60</v>
      </c>
      <c r="S134" s="340"/>
      <c r="T134" s="327" t="s">
        <v>1153</v>
      </c>
      <c r="U134" s="327" t="s">
        <v>1153</v>
      </c>
      <c r="V134" s="327" t="s">
        <v>1153</v>
      </c>
      <c r="W134" s="327" t="s">
        <v>1153</v>
      </c>
      <c r="X134" s="327" t="s">
        <v>1153</v>
      </c>
      <c r="Y134" s="327" t="s">
        <v>1153</v>
      </c>
      <c r="Z134" s="327" t="s">
        <v>1153</v>
      </c>
      <c r="AA134" s="327" t="s">
        <v>1153</v>
      </c>
      <c r="AB134" s="327" t="s">
        <v>1153</v>
      </c>
      <c r="AC134" s="327" t="s">
        <v>1153</v>
      </c>
      <c r="AD134" s="327" t="s">
        <v>1153</v>
      </c>
      <c r="AE134" s="327" t="s">
        <v>1153</v>
      </c>
      <c r="AF134" s="327" t="s">
        <v>1153</v>
      </c>
      <c r="AG134" s="327" t="s">
        <v>1153</v>
      </c>
      <c r="AH134" s="327" t="s">
        <v>1153</v>
      </c>
      <c r="AI134" s="327" t="s">
        <v>1153</v>
      </c>
      <c r="AJ134" s="327" t="s">
        <v>1153</v>
      </c>
      <c r="AK134" s="327" t="s">
        <v>1153</v>
      </c>
      <c r="AL134" s="327" t="s">
        <v>1153</v>
      </c>
      <c r="AM134" s="327" t="s">
        <v>1153</v>
      </c>
      <c r="AN134" s="327" t="s">
        <v>1153</v>
      </c>
      <c r="AO134" s="327" t="s">
        <v>1153</v>
      </c>
      <c r="AP134" s="327" t="s">
        <v>1153</v>
      </c>
      <c r="AQ134" s="141" t="s">
        <v>5851</v>
      </c>
      <c r="AR134" s="141" t="s">
        <v>2940</v>
      </c>
      <c r="AS134" s="141" t="s">
        <v>6277</v>
      </c>
      <c r="AT134" s="141" t="s">
        <v>4010</v>
      </c>
      <c r="AU134" s="141" t="s">
        <v>6278</v>
      </c>
      <c r="AV134" s="141" t="s">
        <v>5853</v>
      </c>
      <c r="AW134" s="141" t="s">
        <v>6279</v>
      </c>
      <c r="AX134" s="273" t="s">
        <v>1153</v>
      </c>
      <c r="AY134" s="273" t="s">
        <v>4297</v>
      </c>
      <c r="AZ134" s="273" t="s">
        <v>1153</v>
      </c>
      <c r="BA134" s="273" t="s">
        <v>4297</v>
      </c>
      <c r="BB134" s="273" t="s">
        <v>1153</v>
      </c>
      <c r="BC134" s="273" t="s">
        <v>4297</v>
      </c>
      <c r="BD134" s="273" t="s">
        <v>1153</v>
      </c>
      <c r="BE134" s="273" t="s">
        <v>4297</v>
      </c>
      <c r="BF134" s="269" t="s">
        <v>781</v>
      </c>
      <c r="BG134" s="283">
        <v>44592</v>
      </c>
      <c r="BH134" s="269" t="s">
        <v>903</v>
      </c>
      <c r="BI134" s="267"/>
      <c r="BJ134" s="282"/>
      <c r="BK134" s="282"/>
      <c r="BL134" s="282"/>
      <c r="BM134" s="282"/>
      <c r="BN134" s="280" t="s">
        <v>956</v>
      </c>
      <c r="BO134" s="340"/>
      <c r="BP134" s="297"/>
    </row>
    <row r="135" spans="2:68" s="298" customFormat="1" ht="90" hidden="1" customHeight="1">
      <c r="B135" s="268" t="s">
        <v>2941</v>
      </c>
      <c r="C135" s="269" t="s">
        <v>3837</v>
      </c>
      <c r="D135" s="253" t="s">
        <v>3647</v>
      </c>
      <c r="E135" s="270">
        <v>44113</v>
      </c>
      <c r="F135" s="273" t="s">
        <v>2942</v>
      </c>
      <c r="G135" s="272" t="s">
        <v>3805</v>
      </c>
      <c r="H135" s="273" t="s">
        <v>6280</v>
      </c>
      <c r="I135" s="273" t="s">
        <v>2943</v>
      </c>
      <c r="J135" s="273" t="s">
        <v>5854</v>
      </c>
      <c r="K135" s="273"/>
      <c r="L135" s="280" t="s">
        <v>2944</v>
      </c>
      <c r="M135" s="273"/>
      <c r="N135" s="270">
        <v>44111</v>
      </c>
      <c r="O135" s="270">
        <v>44286</v>
      </c>
      <c r="P135" s="275">
        <f t="shared" si="3"/>
        <v>25</v>
      </c>
      <c r="Q135" s="276"/>
      <c r="R135" s="285" t="s">
        <v>116</v>
      </c>
      <c r="S135" s="297"/>
      <c r="T135" s="327" t="s">
        <v>1153</v>
      </c>
      <c r="U135" s="327" t="s">
        <v>1153</v>
      </c>
      <c r="V135" s="327" t="s">
        <v>1153</v>
      </c>
      <c r="W135" s="327" t="s">
        <v>1153</v>
      </c>
      <c r="X135" s="327" t="s">
        <v>1153</v>
      </c>
      <c r="Y135" s="327" t="s">
        <v>1153</v>
      </c>
      <c r="Z135" s="327" t="s">
        <v>1153</v>
      </c>
      <c r="AA135" s="327" t="s">
        <v>1153</v>
      </c>
      <c r="AB135" s="327" t="s">
        <v>1153</v>
      </c>
      <c r="AC135" s="327" t="s">
        <v>1153</v>
      </c>
      <c r="AD135" s="327" t="s">
        <v>1153</v>
      </c>
      <c r="AE135" s="327" t="s">
        <v>1153</v>
      </c>
      <c r="AF135" s="327" t="s">
        <v>1153</v>
      </c>
      <c r="AG135" s="327" t="s">
        <v>1153</v>
      </c>
      <c r="AH135" s="327" t="s">
        <v>1153</v>
      </c>
      <c r="AI135" s="327" t="s">
        <v>1153</v>
      </c>
      <c r="AJ135" s="327" t="s">
        <v>1153</v>
      </c>
      <c r="AK135" s="327" t="s">
        <v>1153</v>
      </c>
      <c r="AL135" s="327" t="s">
        <v>1153</v>
      </c>
      <c r="AM135" s="327" t="s">
        <v>1153</v>
      </c>
      <c r="AN135" s="327" t="s">
        <v>1153</v>
      </c>
      <c r="AO135" s="327" t="s">
        <v>1153</v>
      </c>
      <c r="AP135" s="327" t="s">
        <v>1153</v>
      </c>
      <c r="AQ135" s="141" t="s">
        <v>5851</v>
      </c>
      <c r="AR135" s="141" t="s">
        <v>5855</v>
      </c>
      <c r="AS135" s="141" t="s">
        <v>6281</v>
      </c>
      <c r="AT135" s="280" t="s">
        <v>1153</v>
      </c>
      <c r="AU135" s="273" t="s">
        <v>3802</v>
      </c>
      <c r="AV135" s="44" t="s">
        <v>1153</v>
      </c>
      <c r="AW135" s="141" t="s">
        <v>3802</v>
      </c>
      <c r="AX135" s="44" t="s">
        <v>1153</v>
      </c>
      <c r="AY135" s="141" t="s">
        <v>3802</v>
      </c>
      <c r="AZ135" s="44" t="s">
        <v>1153</v>
      </c>
      <c r="BA135" s="141" t="s">
        <v>3802</v>
      </c>
      <c r="BB135" s="44" t="s">
        <v>1153</v>
      </c>
      <c r="BC135" s="141" t="s">
        <v>3802</v>
      </c>
      <c r="BD135" s="44" t="s">
        <v>1153</v>
      </c>
      <c r="BE135" s="141" t="s">
        <v>3802</v>
      </c>
      <c r="BF135" s="269" t="s">
        <v>781</v>
      </c>
      <c r="BG135" s="336">
        <v>44404</v>
      </c>
      <c r="BH135" s="269" t="s">
        <v>903</v>
      </c>
      <c r="BI135" s="267"/>
      <c r="BJ135" s="282"/>
      <c r="BK135" s="282"/>
      <c r="BL135" s="282"/>
      <c r="BM135" s="282"/>
      <c r="BN135" s="280" t="s">
        <v>956</v>
      </c>
      <c r="BO135" s="340"/>
      <c r="BP135" s="297"/>
    </row>
    <row r="136" spans="2:68" s="298" customFormat="1" ht="90" hidden="1" customHeight="1">
      <c r="B136" s="268" t="s">
        <v>2945</v>
      </c>
      <c r="C136" s="269" t="s">
        <v>3837</v>
      </c>
      <c r="D136" s="253" t="s">
        <v>3647</v>
      </c>
      <c r="E136" s="270">
        <v>44113</v>
      </c>
      <c r="F136" s="273" t="s">
        <v>2942</v>
      </c>
      <c r="G136" s="272" t="s">
        <v>3805</v>
      </c>
      <c r="H136" s="273" t="s">
        <v>6280</v>
      </c>
      <c r="I136" s="273" t="s">
        <v>2943</v>
      </c>
      <c r="J136" s="273" t="s">
        <v>5856</v>
      </c>
      <c r="K136" s="273"/>
      <c r="L136" s="280" t="s">
        <v>2946</v>
      </c>
      <c r="M136" s="273"/>
      <c r="N136" s="270">
        <v>44111</v>
      </c>
      <c r="O136" s="270">
        <v>44286</v>
      </c>
      <c r="P136" s="275">
        <f t="shared" si="3"/>
        <v>25</v>
      </c>
      <c r="Q136" s="276"/>
      <c r="R136" s="285" t="s">
        <v>116</v>
      </c>
      <c r="S136" s="297"/>
      <c r="T136" s="327" t="s">
        <v>1153</v>
      </c>
      <c r="U136" s="327" t="s">
        <v>1153</v>
      </c>
      <c r="V136" s="327" t="s">
        <v>1153</v>
      </c>
      <c r="W136" s="327" t="s">
        <v>1153</v>
      </c>
      <c r="X136" s="327" t="s">
        <v>1153</v>
      </c>
      <c r="Y136" s="327" t="s">
        <v>1153</v>
      </c>
      <c r="Z136" s="327" t="s">
        <v>1153</v>
      </c>
      <c r="AA136" s="327" t="s">
        <v>1153</v>
      </c>
      <c r="AB136" s="327" t="s">
        <v>1153</v>
      </c>
      <c r="AC136" s="327" t="s">
        <v>1153</v>
      </c>
      <c r="AD136" s="327" t="s">
        <v>1153</v>
      </c>
      <c r="AE136" s="327" t="s">
        <v>1153</v>
      </c>
      <c r="AF136" s="327" t="s">
        <v>1153</v>
      </c>
      <c r="AG136" s="327" t="s">
        <v>1153</v>
      </c>
      <c r="AH136" s="327" t="s">
        <v>1153</v>
      </c>
      <c r="AI136" s="327" t="s">
        <v>1153</v>
      </c>
      <c r="AJ136" s="327" t="s">
        <v>1153</v>
      </c>
      <c r="AK136" s="327" t="s">
        <v>1153</v>
      </c>
      <c r="AL136" s="327" t="s">
        <v>1153</v>
      </c>
      <c r="AM136" s="327" t="s">
        <v>1153</v>
      </c>
      <c r="AN136" s="327" t="s">
        <v>1153</v>
      </c>
      <c r="AO136" s="327" t="s">
        <v>1153</v>
      </c>
      <c r="AP136" s="327" t="s">
        <v>1153</v>
      </c>
      <c r="AQ136" s="141" t="s">
        <v>5851</v>
      </c>
      <c r="AR136" s="141" t="s">
        <v>5857</v>
      </c>
      <c r="AS136" s="141" t="s">
        <v>6282</v>
      </c>
      <c r="AT136" s="280" t="s">
        <v>1153</v>
      </c>
      <c r="AU136" s="273" t="s">
        <v>3802</v>
      </c>
      <c r="AV136" s="44" t="s">
        <v>1153</v>
      </c>
      <c r="AW136" s="141" t="s">
        <v>3802</v>
      </c>
      <c r="AX136" s="44" t="s">
        <v>1153</v>
      </c>
      <c r="AY136" s="141" t="s">
        <v>3802</v>
      </c>
      <c r="AZ136" s="44" t="s">
        <v>1153</v>
      </c>
      <c r="BA136" s="141" t="s">
        <v>3802</v>
      </c>
      <c r="BB136" s="44" t="s">
        <v>1153</v>
      </c>
      <c r="BC136" s="141" t="s">
        <v>3802</v>
      </c>
      <c r="BD136" s="44" t="s">
        <v>1153</v>
      </c>
      <c r="BE136" s="141" t="s">
        <v>3802</v>
      </c>
      <c r="BF136" s="269" t="s">
        <v>781</v>
      </c>
      <c r="BG136" s="336">
        <v>44404</v>
      </c>
      <c r="BH136" s="269" t="s">
        <v>903</v>
      </c>
      <c r="BI136" s="267"/>
      <c r="BJ136" s="282"/>
      <c r="BK136" s="282"/>
      <c r="BL136" s="282"/>
      <c r="BM136" s="282"/>
      <c r="BN136" s="280" t="s">
        <v>956</v>
      </c>
      <c r="BO136" s="340"/>
      <c r="BP136" s="297"/>
    </row>
    <row r="137" spans="2:68" s="298" customFormat="1" ht="90" hidden="1" customHeight="1">
      <c r="B137" s="268" t="s">
        <v>2947</v>
      </c>
      <c r="C137" s="269" t="s">
        <v>3837</v>
      </c>
      <c r="D137" s="253" t="s">
        <v>3647</v>
      </c>
      <c r="E137" s="270">
        <v>44113</v>
      </c>
      <c r="F137" s="273" t="s">
        <v>2851</v>
      </c>
      <c r="G137" s="272" t="s">
        <v>3806</v>
      </c>
      <c r="H137" s="273" t="s">
        <v>6283</v>
      </c>
      <c r="I137" s="273" t="s">
        <v>2948</v>
      </c>
      <c r="J137" s="273" t="s">
        <v>5858</v>
      </c>
      <c r="K137" s="273"/>
      <c r="L137" s="280" t="s">
        <v>1254</v>
      </c>
      <c r="M137" s="273"/>
      <c r="N137" s="270">
        <v>44111</v>
      </c>
      <c r="O137" s="270">
        <v>44561</v>
      </c>
      <c r="P137" s="275">
        <f t="shared" si="3"/>
        <v>13</v>
      </c>
      <c r="Q137" s="341"/>
      <c r="R137" s="285" t="s">
        <v>116</v>
      </c>
      <c r="S137" s="340"/>
      <c r="T137" s="327" t="s">
        <v>1153</v>
      </c>
      <c r="U137" s="327" t="s">
        <v>1153</v>
      </c>
      <c r="V137" s="327" t="s">
        <v>1153</v>
      </c>
      <c r="W137" s="327" t="s">
        <v>1153</v>
      </c>
      <c r="X137" s="327" t="s">
        <v>1153</v>
      </c>
      <c r="Y137" s="327" t="s">
        <v>1153</v>
      </c>
      <c r="Z137" s="327" t="s">
        <v>1153</v>
      </c>
      <c r="AA137" s="327" t="s">
        <v>1153</v>
      </c>
      <c r="AB137" s="327" t="s">
        <v>1153</v>
      </c>
      <c r="AC137" s="327" t="s">
        <v>1153</v>
      </c>
      <c r="AD137" s="327" t="s">
        <v>1153</v>
      </c>
      <c r="AE137" s="327" t="s">
        <v>1153</v>
      </c>
      <c r="AF137" s="327" t="s">
        <v>1153</v>
      </c>
      <c r="AG137" s="327" t="s">
        <v>1153</v>
      </c>
      <c r="AH137" s="327" t="s">
        <v>1153</v>
      </c>
      <c r="AI137" s="327" t="s">
        <v>1153</v>
      </c>
      <c r="AJ137" s="327" t="s">
        <v>1153</v>
      </c>
      <c r="AK137" s="327" t="s">
        <v>1153</v>
      </c>
      <c r="AL137" s="327" t="s">
        <v>1153</v>
      </c>
      <c r="AM137" s="327" t="s">
        <v>1153</v>
      </c>
      <c r="AN137" s="327" t="s">
        <v>1153</v>
      </c>
      <c r="AO137" s="327" t="s">
        <v>1153</v>
      </c>
      <c r="AP137" s="327" t="s">
        <v>1153</v>
      </c>
      <c r="AQ137" s="141" t="s">
        <v>5851</v>
      </c>
      <c r="AR137" s="141" t="s">
        <v>5859</v>
      </c>
      <c r="AS137" s="141" t="s">
        <v>6284</v>
      </c>
      <c r="AT137" s="141" t="s">
        <v>4011</v>
      </c>
      <c r="AU137" s="141" t="s">
        <v>6285</v>
      </c>
      <c r="AV137" s="141" t="s">
        <v>5860</v>
      </c>
      <c r="AW137" s="141" t="s">
        <v>6286</v>
      </c>
      <c r="AX137" s="273" t="s">
        <v>1153</v>
      </c>
      <c r="AY137" s="273" t="s">
        <v>4297</v>
      </c>
      <c r="AZ137" s="273" t="s">
        <v>1153</v>
      </c>
      <c r="BA137" s="273" t="s">
        <v>4297</v>
      </c>
      <c r="BB137" s="273" t="s">
        <v>1153</v>
      </c>
      <c r="BC137" s="273" t="s">
        <v>4297</v>
      </c>
      <c r="BD137" s="273" t="s">
        <v>1153</v>
      </c>
      <c r="BE137" s="273" t="s">
        <v>4297</v>
      </c>
      <c r="BF137" s="269" t="s">
        <v>781</v>
      </c>
      <c r="BG137" s="283">
        <v>44589</v>
      </c>
      <c r="BH137" s="269" t="s">
        <v>903</v>
      </c>
      <c r="BI137" s="267"/>
      <c r="BJ137" s="282"/>
      <c r="BK137" s="282"/>
      <c r="BL137" s="282"/>
      <c r="BM137" s="282"/>
      <c r="BN137" s="280" t="s">
        <v>956</v>
      </c>
      <c r="BO137" s="340"/>
      <c r="BP137" s="297"/>
    </row>
    <row r="138" spans="2:68" s="298" customFormat="1" ht="90" hidden="1" customHeight="1">
      <c r="B138" s="268" t="s">
        <v>2949</v>
      </c>
      <c r="C138" s="269" t="s">
        <v>3837</v>
      </c>
      <c r="D138" s="253" t="s">
        <v>3647</v>
      </c>
      <c r="E138" s="270">
        <v>44113</v>
      </c>
      <c r="F138" s="273" t="s">
        <v>2851</v>
      </c>
      <c r="G138" s="272" t="s">
        <v>3807</v>
      </c>
      <c r="H138" s="273" t="s">
        <v>6287</v>
      </c>
      <c r="I138" s="289" t="s">
        <v>2950</v>
      </c>
      <c r="J138" s="289" t="s">
        <v>2951</v>
      </c>
      <c r="K138" s="289"/>
      <c r="L138" s="282" t="s">
        <v>2952</v>
      </c>
      <c r="M138" s="289"/>
      <c r="N138" s="270">
        <v>44111</v>
      </c>
      <c r="O138" s="270">
        <v>44561</v>
      </c>
      <c r="P138" s="275">
        <f t="shared" si="3"/>
        <v>13</v>
      </c>
      <c r="Q138" s="341"/>
      <c r="R138" s="285" t="s">
        <v>116</v>
      </c>
      <c r="S138" s="340"/>
      <c r="T138" s="327" t="s">
        <v>1153</v>
      </c>
      <c r="U138" s="327" t="s">
        <v>1153</v>
      </c>
      <c r="V138" s="327" t="s">
        <v>1153</v>
      </c>
      <c r="W138" s="327" t="s">
        <v>1153</v>
      </c>
      <c r="X138" s="327" t="s">
        <v>1153</v>
      </c>
      <c r="Y138" s="327" t="s">
        <v>1153</v>
      </c>
      <c r="Z138" s="327" t="s">
        <v>1153</v>
      </c>
      <c r="AA138" s="327" t="s">
        <v>1153</v>
      </c>
      <c r="AB138" s="327" t="s">
        <v>1153</v>
      </c>
      <c r="AC138" s="327" t="s">
        <v>1153</v>
      </c>
      <c r="AD138" s="327" t="s">
        <v>1153</v>
      </c>
      <c r="AE138" s="327" t="s">
        <v>1153</v>
      </c>
      <c r="AF138" s="327" t="s">
        <v>1153</v>
      </c>
      <c r="AG138" s="327" t="s">
        <v>1153</v>
      </c>
      <c r="AH138" s="327" t="s">
        <v>1153</v>
      </c>
      <c r="AI138" s="327" t="s">
        <v>1153</v>
      </c>
      <c r="AJ138" s="327" t="s">
        <v>1153</v>
      </c>
      <c r="AK138" s="327" t="s">
        <v>1153</v>
      </c>
      <c r="AL138" s="327" t="s">
        <v>1153</v>
      </c>
      <c r="AM138" s="327" t="s">
        <v>1153</v>
      </c>
      <c r="AN138" s="327" t="s">
        <v>1153</v>
      </c>
      <c r="AO138" s="327" t="s">
        <v>1153</v>
      </c>
      <c r="AP138" s="327" t="s">
        <v>1153</v>
      </c>
      <c r="AQ138" s="141" t="s">
        <v>5851</v>
      </c>
      <c r="AR138" s="141" t="s">
        <v>2953</v>
      </c>
      <c r="AS138" s="141" t="s">
        <v>6288</v>
      </c>
      <c r="AT138" s="253" t="s">
        <v>5861</v>
      </c>
      <c r="AU138" s="141" t="s">
        <v>6289</v>
      </c>
      <c r="AV138" s="141" t="s">
        <v>4217</v>
      </c>
      <c r="AW138" s="141" t="s">
        <v>6290</v>
      </c>
      <c r="AX138" s="141" t="s">
        <v>5862</v>
      </c>
      <c r="AY138" s="141" t="s">
        <v>6291</v>
      </c>
      <c r="AZ138" s="44" t="s">
        <v>6292</v>
      </c>
      <c r="BA138" s="141" t="s">
        <v>6293</v>
      </c>
      <c r="BB138" s="141" t="s">
        <v>937</v>
      </c>
      <c r="BC138" s="141" t="s">
        <v>5230</v>
      </c>
      <c r="BD138" s="141" t="s">
        <v>937</v>
      </c>
      <c r="BE138" s="141" t="s">
        <v>5230</v>
      </c>
      <c r="BF138" s="269" t="s">
        <v>902</v>
      </c>
      <c r="BG138" s="283">
        <v>44761</v>
      </c>
      <c r="BH138" s="269" t="s">
        <v>4393</v>
      </c>
      <c r="BI138" s="283">
        <v>44820</v>
      </c>
      <c r="BJ138" s="280" t="s">
        <v>5606</v>
      </c>
      <c r="BK138" s="280" t="s">
        <v>5863</v>
      </c>
      <c r="BL138" s="282" t="s">
        <v>5668</v>
      </c>
      <c r="BM138" s="280" t="s">
        <v>5607</v>
      </c>
      <c r="BN138" s="280" t="s">
        <v>1889</v>
      </c>
      <c r="BO138" s="340" t="s">
        <v>2586</v>
      </c>
      <c r="BP138" s="297"/>
    </row>
    <row r="139" spans="2:68" s="298" customFormat="1" ht="90" hidden="1" customHeight="1">
      <c r="B139" s="268" t="s">
        <v>2954</v>
      </c>
      <c r="C139" s="269" t="s">
        <v>3837</v>
      </c>
      <c r="D139" s="253" t="s">
        <v>3647</v>
      </c>
      <c r="E139" s="270">
        <v>44113</v>
      </c>
      <c r="F139" s="273" t="s">
        <v>2851</v>
      </c>
      <c r="G139" s="272" t="s">
        <v>3808</v>
      </c>
      <c r="H139" s="273" t="s">
        <v>6294</v>
      </c>
      <c r="I139" s="273" t="s">
        <v>2955</v>
      </c>
      <c r="J139" s="273" t="s">
        <v>2956</v>
      </c>
      <c r="K139" s="273"/>
      <c r="L139" s="280" t="s">
        <v>2957</v>
      </c>
      <c r="M139" s="273"/>
      <c r="N139" s="270">
        <v>44111</v>
      </c>
      <c r="O139" s="270">
        <v>44227</v>
      </c>
      <c r="P139" s="275">
        <f t="shared" si="3"/>
        <v>17</v>
      </c>
      <c r="Q139" s="276"/>
      <c r="R139" s="285" t="s">
        <v>60</v>
      </c>
      <c r="S139" s="141" t="s">
        <v>3863</v>
      </c>
      <c r="T139" s="327" t="s">
        <v>1153</v>
      </c>
      <c r="U139" s="327" t="s">
        <v>1153</v>
      </c>
      <c r="V139" s="327" t="s">
        <v>1153</v>
      </c>
      <c r="W139" s="327" t="s">
        <v>1153</v>
      </c>
      <c r="X139" s="327" t="s">
        <v>1153</v>
      </c>
      <c r="Y139" s="327" t="s">
        <v>1153</v>
      </c>
      <c r="Z139" s="327" t="s">
        <v>1153</v>
      </c>
      <c r="AA139" s="327" t="s">
        <v>1153</v>
      </c>
      <c r="AB139" s="327" t="s">
        <v>1153</v>
      </c>
      <c r="AC139" s="327" t="s">
        <v>1153</v>
      </c>
      <c r="AD139" s="327" t="s">
        <v>1153</v>
      </c>
      <c r="AE139" s="327" t="s">
        <v>1153</v>
      </c>
      <c r="AF139" s="327" t="s">
        <v>1153</v>
      </c>
      <c r="AG139" s="327" t="s">
        <v>1153</v>
      </c>
      <c r="AH139" s="327" t="s">
        <v>1153</v>
      </c>
      <c r="AI139" s="327" t="s">
        <v>1153</v>
      </c>
      <c r="AJ139" s="327" t="s">
        <v>1153</v>
      </c>
      <c r="AK139" s="327" t="s">
        <v>1153</v>
      </c>
      <c r="AL139" s="327" t="s">
        <v>1153</v>
      </c>
      <c r="AM139" s="327" t="s">
        <v>1153</v>
      </c>
      <c r="AN139" s="327" t="s">
        <v>1153</v>
      </c>
      <c r="AO139" s="327" t="s">
        <v>1153</v>
      </c>
      <c r="AP139" s="327" t="s">
        <v>1153</v>
      </c>
      <c r="AQ139" s="141" t="s">
        <v>5851</v>
      </c>
      <c r="AR139" s="141" t="s">
        <v>5864</v>
      </c>
      <c r="AS139" s="141" t="s">
        <v>6295</v>
      </c>
      <c r="AT139" s="280" t="s">
        <v>1153</v>
      </c>
      <c r="AU139" s="273" t="s">
        <v>3802</v>
      </c>
      <c r="AV139" s="44" t="s">
        <v>1153</v>
      </c>
      <c r="AW139" s="141" t="s">
        <v>3802</v>
      </c>
      <c r="AX139" s="44" t="s">
        <v>1153</v>
      </c>
      <c r="AY139" s="141" t="s">
        <v>3802</v>
      </c>
      <c r="AZ139" s="44" t="s">
        <v>1153</v>
      </c>
      <c r="BA139" s="141" t="s">
        <v>3802</v>
      </c>
      <c r="BB139" s="44" t="s">
        <v>1153</v>
      </c>
      <c r="BC139" s="141" t="s">
        <v>3802</v>
      </c>
      <c r="BD139" s="44" t="s">
        <v>1153</v>
      </c>
      <c r="BE139" s="141" t="s">
        <v>3802</v>
      </c>
      <c r="BF139" s="269" t="s">
        <v>781</v>
      </c>
      <c r="BG139" s="336">
        <v>44404</v>
      </c>
      <c r="BH139" s="269" t="s">
        <v>903</v>
      </c>
      <c r="BI139" s="267"/>
      <c r="BJ139" s="282"/>
      <c r="BK139" s="282"/>
      <c r="BL139" s="282"/>
      <c r="BM139" s="282"/>
      <c r="BN139" s="280" t="s">
        <v>956</v>
      </c>
      <c r="BO139" s="340"/>
      <c r="BP139" s="297"/>
    </row>
    <row r="140" spans="2:68" s="298" customFormat="1" ht="90" hidden="1" customHeight="1">
      <c r="B140" s="268" t="s">
        <v>2958</v>
      </c>
      <c r="C140" s="269" t="s">
        <v>3803</v>
      </c>
      <c r="D140" s="253" t="s">
        <v>2959</v>
      </c>
      <c r="E140" s="270">
        <v>44134</v>
      </c>
      <c r="F140" s="253" t="s">
        <v>2960</v>
      </c>
      <c r="G140" s="309" t="s">
        <v>3804</v>
      </c>
      <c r="H140" s="273" t="s">
        <v>6296</v>
      </c>
      <c r="I140" s="273" t="s">
        <v>2961</v>
      </c>
      <c r="J140" s="273" t="s">
        <v>2962</v>
      </c>
      <c r="K140" s="273"/>
      <c r="L140" s="280" t="s">
        <v>2963</v>
      </c>
      <c r="M140" s="297"/>
      <c r="N140" s="270">
        <v>44197</v>
      </c>
      <c r="O140" s="270">
        <v>44286</v>
      </c>
      <c r="P140" s="275">
        <f t="shared" si="3"/>
        <v>13</v>
      </c>
      <c r="Q140" s="276"/>
      <c r="R140" s="271" t="s">
        <v>1134</v>
      </c>
      <c r="S140" s="297"/>
      <c r="T140" s="327" t="s">
        <v>1153</v>
      </c>
      <c r="U140" s="327" t="s">
        <v>1153</v>
      </c>
      <c r="V140" s="327" t="s">
        <v>1153</v>
      </c>
      <c r="W140" s="327" t="s">
        <v>1153</v>
      </c>
      <c r="X140" s="327" t="s">
        <v>1153</v>
      </c>
      <c r="Y140" s="327" t="s">
        <v>1153</v>
      </c>
      <c r="Z140" s="327" t="s">
        <v>1153</v>
      </c>
      <c r="AA140" s="327" t="s">
        <v>1153</v>
      </c>
      <c r="AB140" s="327" t="s">
        <v>1153</v>
      </c>
      <c r="AC140" s="327" t="s">
        <v>1153</v>
      </c>
      <c r="AD140" s="327" t="s">
        <v>1153</v>
      </c>
      <c r="AE140" s="327" t="s">
        <v>1153</v>
      </c>
      <c r="AF140" s="327" t="s">
        <v>1153</v>
      </c>
      <c r="AG140" s="327" t="s">
        <v>1153</v>
      </c>
      <c r="AH140" s="327" t="s">
        <v>1153</v>
      </c>
      <c r="AI140" s="327" t="s">
        <v>1153</v>
      </c>
      <c r="AJ140" s="327" t="s">
        <v>1153</v>
      </c>
      <c r="AK140" s="327" t="s">
        <v>1153</v>
      </c>
      <c r="AL140" s="327" t="s">
        <v>1153</v>
      </c>
      <c r="AM140" s="327" t="s">
        <v>1153</v>
      </c>
      <c r="AN140" s="327" t="s">
        <v>1153</v>
      </c>
      <c r="AO140" s="327" t="s">
        <v>1153</v>
      </c>
      <c r="AP140" s="327" t="s">
        <v>1153</v>
      </c>
      <c r="AQ140" s="141" t="s">
        <v>5851</v>
      </c>
      <c r="AR140" s="141" t="s">
        <v>5865</v>
      </c>
      <c r="AS140" s="141" t="s">
        <v>6297</v>
      </c>
      <c r="AT140" s="280" t="s">
        <v>1153</v>
      </c>
      <c r="AU140" s="273" t="s">
        <v>3802</v>
      </c>
      <c r="AV140" s="44" t="s">
        <v>1153</v>
      </c>
      <c r="AW140" s="141" t="s">
        <v>3802</v>
      </c>
      <c r="AX140" s="44" t="s">
        <v>1153</v>
      </c>
      <c r="AY140" s="141" t="s">
        <v>3802</v>
      </c>
      <c r="AZ140" s="44" t="s">
        <v>1153</v>
      </c>
      <c r="BA140" s="141" t="s">
        <v>3802</v>
      </c>
      <c r="BB140" s="44" t="s">
        <v>1153</v>
      </c>
      <c r="BC140" s="141" t="s">
        <v>3802</v>
      </c>
      <c r="BD140" s="44" t="s">
        <v>1153</v>
      </c>
      <c r="BE140" s="141" t="s">
        <v>3802</v>
      </c>
      <c r="BF140" s="269" t="s">
        <v>781</v>
      </c>
      <c r="BG140" s="336">
        <v>44404</v>
      </c>
      <c r="BH140" s="269" t="s">
        <v>903</v>
      </c>
      <c r="BI140" s="267"/>
      <c r="BJ140" s="282"/>
      <c r="BK140" s="282"/>
      <c r="BL140" s="282"/>
      <c r="BM140" s="282"/>
      <c r="BN140" s="280" t="s">
        <v>956</v>
      </c>
      <c r="BO140" s="340"/>
      <c r="BP140" s="297"/>
    </row>
    <row r="141" spans="2:68" s="298" customFormat="1" ht="90" hidden="1" customHeight="1">
      <c r="B141" s="268" t="s">
        <v>2964</v>
      </c>
      <c r="C141" s="269" t="s">
        <v>3803</v>
      </c>
      <c r="D141" s="253" t="s">
        <v>2959</v>
      </c>
      <c r="E141" s="270">
        <v>44134</v>
      </c>
      <c r="F141" s="253" t="s">
        <v>2960</v>
      </c>
      <c r="G141" s="309" t="s">
        <v>3804</v>
      </c>
      <c r="H141" s="273" t="s">
        <v>6296</v>
      </c>
      <c r="I141" s="273" t="s">
        <v>4099</v>
      </c>
      <c r="J141" s="273" t="s">
        <v>2966</v>
      </c>
      <c r="K141" s="273"/>
      <c r="L141" s="280" t="s">
        <v>2967</v>
      </c>
      <c r="M141" s="297"/>
      <c r="N141" s="270">
        <v>44197</v>
      </c>
      <c r="O141" s="270">
        <v>44561</v>
      </c>
      <c r="P141" s="275">
        <f t="shared" si="3"/>
        <v>52</v>
      </c>
      <c r="Q141" s="276"/>
      <c r="R141" s="271" t="s">
        <v>1134</v>
      </c>
      <c r="S141" s="297"/>
      <c r="T141" s="327" t="s">
        <v>1153</v>
      </c>
      <c r="U141" s="327" t="s">
        <v>1153</v>
      </c>
      <c r="V141" s="327" t="s">
        <v>1153</v>
      </c>
      <c r="W141" s="327" t="s">
        <v>1153</v>
      </c>
      <c r="X141" s="327" t="s">
        <v>1153</v>
      </c>
      <c r="Y141" s="327" t="s">
        <v>1153</v>
      </c>
      <c r="Z141" s="327" t="s">
        <v>1153</v>
      </c>
      <c r="AA141" s="327" t="s">
        <v>1153</v>
      </c>
      <c r="AB141" s="327" t="s">
        <v>1153</v>
      </c>
      <c r="AC141" s="327" t="s">
        <v>1153</v>
      </c>
      <c r="AD141" s="327" t="s">
        <v>1153</v>
      </c>
      <c r="AE141" s="327" t="s">
        <v>1153</v>
      </c>
      <c r="AF141" s="327" t="s">
        <v>1153</v>
      </c>
      <c r="AG141" s="327" t="s">
        <v>1153</v>
      </c>
      <c r="AH141" s="327" t="s">
        <v>1153</v>
      </c>
      <c r="AI141" s="327" t="s">
        <v>1153</v>
      </c>
      <c r="AJ141" s="327" t="s">
        <v>1153</v>
      </c>
      <c r="AK141" s="327" t="s">
        <v>1153</v>
      </c>
      <c r="AL141" s="327" t="s">
        <v>1153</v>
      </c>
      <c r="AM141" s="327" t="s">
        <v>1153</v>
      </c>
      <c r="AN141" s="327" t="s">
        <v>1153</v>
      </c>
      <c r="AO141" s="327" t="s">
        <v>1153</v>
      </c>
      <c r="AP141" s="327" t="s">
        <v>1153</v>
      </c>
      <c r="AQ141" s="141" t="s">
        <v>5851</v>
      </c>
      <c r="AR141" s="141" t="s">
        <v>2968</v>
      </c>
      <c r="AS141" s="141" t="s">
        <v>6298</v>
      </c>
      <c r="AT141" s="141" t="s">
        <v>5866</v>
      </c>
      <c r="AU141" s="141" t="s">
        <v>6299</v>
      </c>
      <c r="AV141" s="141" t="s">
        <v>5867</v>
      </c>
      <c r="AW141" s="141" t="s">
        <v>6300</v>
      </c>
      <c r="AX141" s="273" t="s">
        <v>1153</v>
      </c>
      <c r="AY141" s="273" t="s">
        <v>4297</v>
      </c>
      <c r="AZ141" s="273" t="s">
        <v>1153</v>
      </c>
      <c r="BA141" s="273" t="s">
        <v>4297</v>
      </c>
      <c r="BB141" s="273" t="s">
        <v>1153</v>
      </c>
      <c r="BC141" s="273" t="s">
        <v>4297</v>
      </c>
      <c r="BD141" s="273" t="s">
        <v>1153</v>
      </c>
      <c r="BE141" s="273" t="s">
        <v>4297</v>
      </c>
      <c r="BF141" s="269" t="s">
        <v>781</v>
      </c>
      <c r="BG141" s="336">
        <v>44589</v>
      </c>
      <c r="BH141" s="269" t="s">
        <v>903</v>
      </c>
      <c r="BI141" s="267"/>
      <c r="BJ141" s="282"/>
      <c r="BK141" s="282"/>
      <c r="BL141" s="282"/>
      <c r="BM141" s="282"/>
      <c r="BN141" s="280" t="s">
        <v>956</v>
      </c>
      <c r="BO141" s="340"/>
      <c r="BP141" s="297"/>
    </row>
    <row r="142" spans="2:68" s="298" customFormat="1" ht="90" hidden="1" customHeight="1">
      <c r="B142" s="268" t="s">
        <v>2969</v>
      </c>
      <c r="C142" s="269" t="s">
        <v>3803</v>
      </c>
      <c r="D142" s="253" t="s">
        <v>2959</v>
      </c>
      <c r="E142" s="270">
        <v>44134</v>
      </c>
      <c r="F142" s="253" t="s">
        <v>2960</v>
      </c>
      <c r="G142" s="309" t="s">
        <v>3804</v>
      </c>
      <c r="H142" s="273" t="s">
        <v>6296</v>
      </c>
      <c r="I142" s="273" t="s">
        <v>2965</v>
      </c>
      <c r="J142" s="273" t="s">
        <v>2970</v>
      </c>
      <c r="K142" s="273"/>
      <c r="L142" s="280" t="s">
        <v>2971</v>
      </c>
      <c r="M142" s="297"/>
      <c r="N142" s="270">
        <v>44134</v>
      </c>
      <c r="O142" s="270">
        <v>44227</v>
      </c>
      <c r="P142" s="275">
        <f t="shared" si="3"/>
        <v>14</v>
      </c>
      <c r="Q142" s="276"/>
      <c r="R142" s="271" t="s">
        <v>1134</v>
      </c>
      <c r="S142" s="297"/>
      <c r="T142" s="327" t="s">
        <v>1153</v>
      </c>
      <c r="U142" s="327" t="s">
        <v>1153</v>
      </c>
      <c r="V142" s="327" t="s">
        <v>1153</v>
      </c>
      <c r="W142" s="327" t="s">
        <v>1153</v>
      </c>
      <c r="X142" s="327" t="s">
        <v>1153</v>
      </c>
      <c r="Y142" s="327" t="s">
        <v>1153</v>
      </c>
      <c r="Z142" s="327" t="s">
        <v>1153</v>
      </c>
      <c r="AA142" s="327" t="s">
        <v>1153</v>
      </c>
      <c r="AB142" s="327" t="s">
        <v>1153</v>
      </c>
      <c r="AC142" s="327" t="s">
        <v>1153</v>
      </c>
      <c r="AD142" s="327" t="s">
        <v>1153</v>
      </c>
      <c r="AE142" s="327" t="s">
        <v>1153</v>
      </c>
      <c r="AF142" s="327" t="s">
        <v>1153</v>
      </c>
      <c r="AG142" s="327" t="s">
        <v>1153</v>
      </c>
      <c r="AH142" s="327" t="s">
        <v>1153</v>
      </c>
      <c r="AI142" s="327" t="s">
        <v>1153</v>
      </c>
      <c r="AJ142" s="327" t="s">
        <v>1153</v>
      </c>
      <c r="AK142" s="327" t="s">
        <v>1153</v>
      </c>
      <c r="AL142" s="327" t="s">
        <v>1153</v>
      </c>
      <c r="AM142" s="327" t="s">
        <v>1153</v>
      </c>
      <c r="AN142" s="327" t="s">
        <v>1153</v>
      </c>
      <c r="AO142" s="327" t="s">
        <v>1153</v>
      </c>
      <c r="AP142" s="327" t="s">
        <v>1153</v>
      </c>
      <c r="AQ142" s="141" t="s">
        <v>5851</v>
      </c>
      <c r="AR142" s="141" t="s">
        <v>2972</v>
      </c>
      <c r="AS142" s="141" t="s">
        <v>6301</v>
      </c>
      <c r="AT142" s="280" t="s">
        <v>1153</v>
      </c>
      <c r="AU142" s="273" t="s">
        <v>3802</v>
      </c>
      <c r="AV142" s="44" t="s">
        <v>1153</v>
      </c>
      <c r="AW142" s="141" t="s">
        <v>3802</v>
      </c>
      <c r="AX142" s="44" t="s">
        <v>1153</v>
      </c>
      <c r="AY142" s="141" t="s">
        <v>3802</v>
      </c>
      <c r="AZ142" s="44" t="s">
        <v>1153</v>
      </c>
      <c r="BA142" s="141" t="s">
        <v>3802</v>
      </c>
      <c r="BB142" s="44" t="s">
        <v>1153</v>
      </c>
      <c r="BC142" s="141" t="s">
        <v>3802</v>
      </c>
      <c r="BD142" s="44" t="s">
        <v>1153</v>
      </c>
      <c r="BE142" s="141" t="s">
        <v>3802</v>
      </c>
      <c r="BF142" s="269" t="s">
        <v>781</v>
      </c>
      <c r="BG142" s="336">
        <v>44404</v>
      </c>
      <c r="BH142" s="269" t="s">
        <v>903</v>
      </c>
      <c r="BI142" s="267"/>
      <c r="BJ142" s="282"/>
      <c r="BK142" s="282"/>
      <c r="BL142" s="282"/>
      <c r="BM142" s="282"/>
      <c r="BN142" s="280" t="s">
        <v>956</v>
      </c>
      <c r="BO142" s="340"/>
      <c r="BP142" s="297"/>
    </row>
    <row r="143" spans="2:68" s="298" customFormat="1" ht="90" hidden="1" customHeight="1">
      <c r="B143" s="268" t="s">
        <v>3642</v>
      </c>
      <c r="C143" s="269" t="s">
        <v>3803</v>
      </c>
      <c r="D143" s="253" t="s">
        <v>2959</v>
      </c>
      <c r="E143" s="270">
        <v>44134</v>
      </c>
      <c r="F143" s="253" t="s">
        <v>2960</v>
      </c>
      <c r="G143" s="309" t="s">
        <v>3805</v>
      </c>
      <c r="H143" s="344" t="s">
        <v>6302</v>
      </c>
      <c r="I143" s="273" t="s">
        <v>3648</v>
      </c>
      <c r="J143" s="273" t="s">
        <v>659</v>
      </c>
      <c r="K143" s="273"/>
      <c r="L143" s="280" t="s">
        <v>2978</v>
      </c>
      <c r="M143" s="297"/>
      <c r="N143" s="270">
        <v>44166</v>
      </c>
      <c r="O143" s="270">
        <v>44286</v>
      </c>
      <c r="P143" s="275">
        <f t="shared" si="3"/>
        <v>18</v>
      </c>
      <c r="Q143" s="276"/>
      <c r="R143" s="271" t="s">
        <v>1134</v>
      </c>
      <c r="S143" s="297"/>
      <c r="T143" s="327" t="s">
        <v>1153</v>
      </c>
      <c r="U143" s="327" t="s">
        <v>1153</v>
      </c>
      <c r="V143" s="327" t="s">
        <v>1153</v>
      </c>
      <c r="W143" s="327" t="s">
        <v>1153</v>
      </c>
      <c r="X143" s="327" t="s">
        <v>1153</v>
      </c>
      <c r="Y143" s="327" t="s">
        <v>1153</v>
      </c>
      <c r="Z143" s="327" t="s">
        <v>1153</v>
      </c>
      <c r="AA143" s="327" t="s">
        <v>1153</v>
      </c>
      <c r="AB143" s="327" t="s">
        <v>1153</v>
      </c>
      <c r="AC143" s="327" t="s">
        <v>1153</v>
      </c>
      <c r="AD143" s="327" t="s">
        <v>1153</v>
      </c>
      <c r="AE143" s="327" t="s">
        <v>1153</v>
      </c>
      <c r="AF143" s="327" t="s">
        <v>1153</v>
      </c>
      <c r="AG143" s="327" t="s">
        <v>1153</v>
      </c>
      <c r="AH143" s="327" t="s">
        <v>1153</v>
      </c>
      <c r="AI143" s="327" t="s">
        <v>1153</v>
      </c>
      <c r="AJ143" s="327" t="s">
        <v>1153</v>
      </c>
      <c r="AK143" s="327" t="s">
        <v>1153</v>
      </c>
      <c r="AL143" s="327" t="s">
        <v>1153</v>
      </c>
      <c r="AM143" s="327" t="s">
        <v>1153</v>
      </c>
      <c r="AN143" s="327" t="s">
        <v>1153</v>
      </c>
      <c r="AO143" s="327" t="s">
        <v>1153</v>
      </c>
      <c r="AP143" s="327" t="s">
        <v>1153</v>
      </c>
      <c r="AQ143" s="141" t="s">
        <v>5851</v>
      </c>
      <c r="AR143" s="141"/>
      <c r="AS143" s="141"/>
      <c r="AT143" s="141" t="s">
        <v>4028</v>
      </c>
      <c r="AU143" s="141" t="s">
        <v>6303</v>
      </c>
      <c r="AV143" s="141" t="s">
        <v>1153</v>
      </c>
      <c r="AW143" s="141" t="s">
        <v>4144</v>
      </c>
      <c r="AX143" s="141" t="s">
        <v>1153</v>
      </c>
      <c r="AY143" s="141" t="s">
        <v>4144</v>
      </c>
      <c r="AZ143" s="141" t="s">
        <v>1153</v>
      </c>
      <c r="BA143" s="141" t="s">
        <v>4144</v>
      </c>
      <c r="BB143" s="141" t="s">
        <v>1153</v>
      </c>
      <c r="BC143" s="141" t="s">
        <v>4144</v>
      </c>
      <c r="BD143" s="141" t="s">
        <v>1153</v>
      </c>
      <c r="BE143" s="141" t="s">
        <v>4144</v>
      </c>
      <c r="BF143" s="269" t="s">
        <v>781</v>
      </c>
      <c r="BG143" s="336">
        <v>44495</v>
      </c>
      <c r="BH143" s="269" t="s">
        <v>903</v>
      </c>
      <c r="BI143" s="267"/>
      <c r="BJ143" s="282"/>
      <c r="BK143" s="282"/>
      <c r="BL143" s="282"/>
      <c r="BM143" s="282"/>
      <c r="BN143" s="280" t="s">
        <v>956</v>
      </c>
      <c r="BO143" s="340"/>
      <c r="BP143" s="297"/>
    </row>
    <row r="144" spans="2:68" s="298" customFormat="1" ht="90" hidden="1" customHeight="1">
      <c r="B144" s="268" t="s">
        <v>3643</v>
      </c>
      <c r="C144" s="269" t="s">
        <v>3803</v>
      </c>
      <c r="D144" s="253" t="s">
        <v>2959</v>
      </c>
      <c r="E144" s="270">
        <v>44134</v>
      </c>
      <c r="F144" s="253" t="s">
        <v>2960</v>
      </c>
      <c r="G144" s="309" t="s">
        <v>3806</v>
      </c>
      <c r="H144" s="273" t="s">
        <v>6304</v>
      </c>
      <c r="I144" s="273" t="s">
        <v>1311</v>
      </c>
      <c r="J144" s="273" t="s">
        <v>1277</v>
      </c>
      <c r="K144" s="273"/>
      <c r="L144" s="280" t="s">
        <v>1254</v>
      </c>
      <c r="M144" s="297"/>
      <c r="N144" s="270">
        <v>44166</v>
      </c>
      <c r="O144" s="270">
        <v>44286</v>
      </c>
      <c r="P144" s="275">
        <f t="shared" si="3"/>
        <v>18</v>
      </c>
      <c r="Q144" s="276"/>
      <c r="R144" s="285" t="s">
        <v>60</v>
      </c>
      <c r="S144" s="345" t="s">
        <v>1134</v>
      </c>
      <c r="T144" s="327" t="s">
        <v>1153</v>
      </c>
      <c r="U144" s="327" t="s">
        <v>1153</v>
      </c>
      <c r="V144" s="327" t="s">
        <v>1153</v>
      </c>
      <c r="W144" s="327" t="s">
        <v>1153</v>
      </c>
      <c r="X144" s="327" t="s">
        <v>1153</v>
      </c>
      <c r="Y144" s="327" t="s">
        <v>1153</v>
      </c>
      <c r="Z144" s="327" t="s">
        <v>1153</v>
      </c>
      <c r="AA144" s="327" t="s">
        <v>1153</v>
      </c>
      <c r="AB144" s="327" t="s">
        <v>1153</v>
      </c>
      <c r="AC144" s="327" t="s">
        <v>1153</v>
      </c>
      <c r="AD144" s="327" t="s">
        <v>1153</v>
      </c>
      <c r="AE144" s="327" t="s">
        <v>1153</v>
      </c>
      <c r="AF144" s="327" t="s">
        <v>1153</v>
      </c>
      <c r="AG144" s="327" t="s">
        <v>1153</v>
      </c>
      <c r="AH144" s="327" t="s">
        <v>1153</v>
      </c>
      <c r="AI144" s="327" t="s">
        <v>1153</v>
      </c>
      <c r="AJ144" s="327" t="s">
        <v>1153</v>
      </c>
      <c r="AK144" s="327" t="s">
        <v>1153</v>
      </c>
      <c r="AL144" s="327" t="s">
        <v>1153</v>
      </c>
      <c r="AM144" s="327" t="s">
        <v>1153</v>
      </c>
      <c r="AN144" s="327" t="s">
        <v>1153</v>
      </c>
      <c r="AO144" s="327" t="s">
        <v>1153</v>
      </c>
      <c r="AP144" s="327" t="s">
        <v>1153</v>
      </c>
      <c r="AQ144" s="141" t="s">
        <v>5851</v>
      </c>
      <c r="AR144" s="141"/>
      <c r="AS144" s="141"/>
      <c r="AT144" s="141" t="s">
        <v>2979</v>
      </c>
      <c r="AU144" s="141" t="s">
        <v>6305</v>
      </c>
      <c r="AV144" s="141" t="s">
        <v>1153</v>
      </c>
      <c r="AW144" s="141" t="s">
        <v>4144</v>
      </c>
      <c r="AX144" s="141" t="s">
        <v>1153</v>
      </c>
      <c r="AY144" s="141" t="s">
        <v>4144</v>
      </c>
      <c r="AZ144" s="141" t="s">
        <v>1153</v>
      </c>
      <c r="BA144" s="141" t="s">
        <v>4144</v>
      </c>
      <c r="BB144" s="141" t="s">
        <v>1153</v>
      </c>
      <c r="BC144" s="141" t="s">
        <v>4144</v>
      </c>
      <c r="BD144" s="141" t="s">
        <v>1153</v>
      </c>
      <c r="BE144" s="141" t="s">
        <v>4144</v>
      </c>
      <c r="BF144" s="340" t="s">
        <v>781</v>
      </c>
      <c r="BG144" s="283">
        <v>44494</v>
      </c>
      <c r="BH144" s="269" t="s">
        <v>903</v>
      </c>
      <c r="BI144" s="267"/>
      <c r="BJ144" s="282"/>
      <c r="BK144" s="282"/>
      <c r="BL144" s="282"/>
      <c r="BM144" s="282"/>
      <c r="BN144" s="280" t="s">
        <v>956</v>
      </c>
      <c r="BO144" s="340"/>
      <c r="BP144" s="297"/>
    </row>
    <row r="145" spans="2:68" s="298" customFormat="1" ht="90" hidden="1" customHeight="1">
      <c r="B145" s="268" t="s">
        <v>3644</v>
      </c>
      <c r="C145" s="269" t="s">
        <v>3803</v>
      </c>
      <c r="D145" s="253" t="s">
        <v>2959</v>
      </c>
      <c r="E145" s="270">
        <v>44134</v>
      </c>
      <c r="F145" s="253" t="s">
        <v>2960</v>
      </c>
      <c r="G145" s="309" t="s">
        <v>3806</v>
      </c>
      <c r="H145" s="273" t="s">
        <v>6304</v>
      </c>
      <c r="I145" s="273" t="s">
        <v>1311</v>
      </c>
      <c r="J145" s="273" t="s">
        <v>3649</v>
      </c>
      <c r="K145" s="273"/>
      <c r="L145" s="280" t="s">
        <v>3651</v>
      </c>
      <c r="M145" s="297"/>
      <c r="N145" s="270">
        <v>44198</v>
      </c>
      <c r="O145" s="270">
        <v>44531</v>
      </c>
      <c r="P145" s="275">
        <f t="shared" si="3"/>
        <v>48</v>
      </c>
      <c r="Q145" s="276"/>
      <c r="R145" s="271" t="s">
        <v>1134</v>
      </c>
      <c r="S145" s="297"/>
      <c r="T145" s="327" t="s">
        <v>1153</v>
      </c>
      <c r="U145" s="327" t="s">
        <v>1153</v>
      </c>
      <c r="V145" s="327" t="s">
        <v>1153</v>
      </c>
      <c r="W145" s="327" t="s">
        <v>1153</v>
      </c>
      <c r="X145" s="327" t="s">
        <v>1153</v>
      </c>
      <c r="Y145" s="327" t="s">
        <v>1153</v>
      </c>
      <c r="Z145" s="327" t="s">
        <v>1153</v>
      </c>
      <c r="AA145" s="327" t="s">
        <v>1153</v>
      </c>
      <c r="AB145" s="327" t="s">
        <v>1153</v>
      </c>
      <c r="AC145" s="327" t="s">
        <v>1153</v>
      </c>
      <c r="AD145" s="327" t="s">
        <v>1153</v>
      </c>
      <c r="AE145" s="327" t="s">
        <v>1153</v>
      </c>
      <c r="AF145" s="327" t="s">
        <v>1153</v>
      </c>
      <c r="AG145" s="327" t="s">
        <v>1153</v>
      </c>
      <c r="AH145" s="327" t="s">
        <v>1153</v>
      </c>
      <c r="AI145" s="327" t="s">
        <v>1153</v>
      </c>
      <c r="AJ145" s="327" t="s">
        <v>1153</v>
      </c>
      <c r="AK145" s="327" t="s">
        <v>1153</v>
      </c>
      <c r="AL145" s="327" t="s">
        <v>1153</v>
      </c>
      <c r="AM145" s="327" t="s">
        <v>1153</v>
      </c>
      <c r="AN145" s="327" t="s">
        <v>1153</v>
      </c>
      <c r="AO145" s="327" t="s">
        <v>1153</v>
      </c>
      <c r="AP145" s="327" t="s">
        <v>1153</v>
      </c>
      <c r="AQ145" s="141" t="s">
        <v>5851</v>
      </c>
      <c r="AR145" s="141"/>
      <c r="AS145" s="141"/>
      <c r="AT145" s="141" t="s">
        <v>5868</v>
      </c>
      <c r="AU145" s="141" t="s">
        <v>6306</v>
      </c>
      <c r="AV145" s="141" t="s">
        <v>5869</v>
      </c>
      <c r="AW145" s="141" t="s">
        <v>6307</v>
      </c>
      <c r="AX145" s="273" t="s">
        <v>1153</v>
      </c>
      <c r="AY145" s="273" t="s">
        <v>4297</v>
      </c>
      <c r="AZ145" s="273" t="s">
        <v>1153</v>
      </c>
      <c r="BA145" s="273" t="s">
        <v>4297</v>
      </c>
      <c r="BB145" s="273" t="s">
        <v>1153</v>
      </c>
      <c r="BC145" s="273" t="s">
        <v>4297</v>
      </c>
      <c r="BD145" s="273" t="s">
        <v>1153</v>
      </c>
      <c r="BE145" s="273" t="s">
        <v>4297</v>
      </c>
      <c r="BF145" s="269" t="s">
        <v>781</v>
      </c>
      <c r="BG145" s="336">
        <v>44589</v>
      </c>
      <c r="BH145" s="269" t="s">
        <v>903</v>
      </c>
      <c r="BI145" s="267"/>
      <c r="BJ145" s="282"/>
      <c r="BK145" s="282"/>
      <c r="BL145" s="282"/>
      <c r="BM145" s="282"/>
      <c r="BN145" s="280" t="s">
        <v>956</v>
      </c>
      <c r="BO145" s="340"/>
      <c r="BP145" s="297"/>
    </row>
    <row r="146" spans="2:68" s="298" customFormat="1" ht="90" hidden="1" customHeight="1">
      <c r="B146" s="268" t="s">
        <v>3645</v>
      </c>
      <c r="C146" s="269" t="s">
        <v>3803</v>
      </c>
      <c r="D146" s="253" t="s">
        <v>2959</v>
      </c>
      <c r="E146" s="270">
        <v>44134</v>
      </c>
      <c r="F146" s="253" t="s">
        <v>2960</v>
      </c>
      <c r="G146" s="309" t="s">
        <v>3807</v>
      </c>
      <c r="H146" s="273" t="s">
        <v>6308</v>
      </c>
      <c r="I146" s="271" t="s">
        <v>2974</v>
      </c>
      <c r="J146" s="271" t="s">
        <v>3650</v>
      </c>
      <c r="K146" s="271"/>
      <c r="L146" s="280" t="s">
        <v>3652</v>
      </c>
      <c r="M146" s="297"/>
      <c r="N146" s="270">
        <v>44150</v>
      </c>
      <c r="O146" s="270">
        <v>44227</v>
      </c>
      <c r="P146" s="275">
        <f t="shared" si="3"/>
        <v>11</v>
      </c>
      <c r="Q146" s="276"/>
      <c r="R146" s="285" t="s">
        <v>116</v>
      </c>
      <c r="S146" s="340"/>
      <c r="T146" s="327" t="s">
        <v>1153</v>
      </c>
      <c r="U146" s="327" t="s">
        <v>1153</v>
      </c>
      <c r="V146" s="327" t="s">
        <v>1153</v>
      </c>
      <c r="W146" s="327" t="s">
        <v>1153</v>
      </c>
      <c r="X146" s="327" t="s">
        <v>1153</v>
      </c>
      <c r="Y146" s="327" t="s">
        <v>1153</v>
      </c>
      <c r="Z146" s="327" t="s">
        <v>1153</v>
      </c>
      <c r="AA146" s="327" t="s">
        <v>1153</v>
      </c>
      <c r="AB146" s="327" t="s">
        <v>1153</v>
      </c>
      <c r="AC146" s="327" t="s">
        <v>1153</v>
      </c>
      <c r="AD146" s="327" t="s">
        <v>1153</v>
      </c>
      <c r="AE146" s="327" t="s">
        <v>1153</v>
      </c>
      <c r="AF146" s="327" t="s">
        <v>1153</v>
      </c>
      <c r="AG146" s="327" t="s">
        <v>1153</v>
      </c>
      <c r="AH146" s="327" t="s">
        <v>1153</v>
      </c>
      <c r="AI146" s="327" t="s">
        <v>1153</v>
      </c>
      <c r="AJ146" s="327" t="s">
        <v>1153</v>
      </c>
      <c r="AK146" s="327" t="s">
        <v>1153</v>
      </c>
      <c r="AL146" s="327" t="s">
        <v>1153</v>
      </c>
      <c r="AM146" s="327" t="s">
        <v>1153</v>
      </c>
      <c r="AN146" s="327" t="s">
        <v>1153</v>
      </c>
      <c r="AO146" s="327" t="s">
        <v>1153</v>
      </c>
      <c r="AP146" s="327" t="s">
        <v>1153</v>
      </c>
      <c r="AQ146" s="141" t="s">
        <v>5851</v>
      </c>
      <c r="AR146" s="141"/>
      <c r="AS146" s="141"/>
      <c r="AT146" s="141" t="s">
        <v>4012</v>
      </c>
      <c r="AU146" s="141" t="s">
        <v>6309</v>
      </c>
      <c r="AV146" s="141" t="s">
        <v>1153</v>
      </c>
      <c r="AW146" s="141" t="s">
        <v>4144</v>
      </c>
      <c r="AX146" s="141" t="s">
        <v>1153</v>
      </c>
      <c r="AY146" s="141" t="s">
        <v>4144</v>
      </c>
      <c r="AZ146" s="141" t="s">
        <v>1153</v>
      </c>
      <c r="BA146" s="141" t="s">
        <v>4144</v>
      </c>
      <c r="BB146" s="141" t="s">
        <v>1153</v>
      </c>
      <c r="BC146" s="141" t="s">
        <v>4144</v>
      </c>
      <c r="BD146" s="141" t="s">
        <v>1153</v>
      </c>
      <c r="BE146" s="141" t="s">
        <v>4144</v>
      </c>
      <c r="BF146" s="340" t="s">
        <v>781</v>
      </c>
      <c r="BG146" s="283">
        <v>44494</v>
      </c>
      <c r="BH146" s="269" t="s">
        <v>903</v>
      </c>
      <c r="BI146" s="267"/>
      <c r="BJ146" s="282"/>
      <c r="BK146" s="282"/>
      <c r="BL146" s="282"/>
      <c r="BM146" s="282"/>
      <c r="BN146" s="280" t="s">
        <v>956</v>
      </c>
      <c r="BO146" s="340"/>
      <c r="BP146" s="297"/>
    </row>
    <row r="147" spans="2:68" s="298" customFormat="1" ht="90" hidden="1" customHeight="1">
      <c r="B147" s="268" t="s">
        <v>2973</v>
      </c>
      <c r="C147" s="269" t="s">
        <v>3803</v>
      </c>
      <c r="D147" s="253" t="s">
        <v>2959</v>
      </c>
      <c r="E147" s="270">
        <v>44134</v>
      </c>
      <c r="F147" s="253" t="s">
        <v>2960</v>
      </c>
      <c r="G147" s="309" t="s">
        <v>3807</v>
      </c>
      <c r="H147" s="273" t="s">
        <v>6308</v>
      </c>
      <c r="I147" s="271" t="s">
        <v>2974</v>
      </c>
      <c r="J147" s="271" t="s">
        <v>2975</v>
      </c>
      <c r="K147" s="271"/>
      <c r="L147" s="280" t="s">
        <v>4098</v>
      </c>
      <c r="M147" s="297"/>
      <c r="N147" s="270">
        <v>44166</v>
      </c>
      <c r="O147" s="270">
        <v>44531</v>
      </c>
      <c r="P147" s="275">
        <f t="shared" si="3"/>
        <v>53</v>
      </c>
      <c r="Q147" s="276"/>
      <c r="R147" s="285" t="s">
        <v>116</v>
      </c>
      <c r="S147" s="340"/>
      <c r="T147" s="327" t="s">
        <v>1153</v>
      </c>
      <c r="U147" s="327" t="s">
        <v>1153</v>
      </c>
      <c r="V147" s="327" t="s">
        <v>1153</v>
      </c>
      <c r="W147" s="327" t="s">
        <v>1153</v>
      </c>
      <c r="X147" s="327" t="s">
        <v>1153</v>
      </c>
      <c r="Y147" s="327" t="s">
        <v>1153</v>
      </c>
      <c r="Z147" s="327" t="s">
        <v>1153</v>
      </c>
      <c r="AA147" s="327" t="s">
        <v>1153</v>
      </c>
      <c r="AB147" s="327" t="s">
        <v>1153</v>
      </c>
      <c r="AC147" s="327" t="s">
        <v>1153</v>
      </c>
      <c r="AD147" s="327" t="s">
        <v>1153</v>
      </c>
      <c r="AE147" s="327" t="s">
        <v>1153</v>
      </c>
      <c r="AF147" s="327" t="s">
        <v>1153</v>
      </c>
      <c r="AG147" s="327" t="s">
        <v>1153</v>
      </c>
      <c r="AH147" s="327" t="s">
        <v>1153</v>
      </c>
      <c r="AI147" s="327" t="s">
        <v>1153</v>
      </c>
      <c r="AJ147" s="327" t="s">
        <v>1153</v>
      </c>
      <c r="AK147" s="327" t="s">
        <v>1153</v>
      </c>
      <c r="AL147" s="327" t="s">
        <v>1153</v>
      </c>
      <c r="AM147" s="327" t="s">
        <v>1153</v>
      </c>
      <c r="AN147" s="327" t="s">
        <v>1153</v>
      </c>
      <c r="AO147" s="327" t="s">
        <v>1153</v>
      </c>
      <c r="AP147" s="327" t="s">
        <v>1153</v>
      </c>
      <c r="AQ147" s="141" t="s">
        <v>5851</v>
      </c>
      <c r="AR147" s="141" t="s">
        <v>2976</v>
      </c>
      <c r="AS147" s="141" t="s">
        <v>6310</v>
      </c>
      <c r="AT147" s="141" t="s">
        <v>4013</v>
      </c>
      <c r="AU147" s="141" t="s">
        <v>6311</v>
      </c>
      <c r="AV147" s="141" t="s">
        <v>4218</v>
      </c>
      <c r="AW147" s="141" t="s">
        <v>4294</v>
      </c>
      <c r="AX147" s="273" t="s">
        <v>1153</v>
      </c>
      <c r="AY147" s="273" t="s">
        <v>4297</v>
      </c>
      <c r="AZ147" s="273" t="s">
        <v>1153</v>
      </c>
      <c r="BA147" s="273" t="s">
        <v>4297</v>
      </c>
      <c r="BB147" s="273" t="s">
        <v>1153</v>
      </c>
      <c r="BC147" s="273" t="s">
        <v>4297</v>
      </c>
      <c r="BD147" s="273" t="s">
        <v>1153</v>
      </c>
      <c r="BE147" s="273" t="s">
        <v>4297</v>
      </c>
      <c r="BF147" s="269" t="s">
        <v>781</v>
      </c>
      <c r="BG147" s="283">
        <v>44589</v>
      </c>
      <c r="BH147" s="269" t="s">
        <v>903</v>
      </c>
      <c r="BI147" s="267"/>
      <c r="BJ147" s="282"/>
      <c r="BK147" s="282"/>
      <c r="BL147" s="282"/>
      <c r="BM147" s="282"/>
      <c r="BN147" s="280" t="s">
        <v>956</v>
      </c>
      <c r="BO147" s="340"/>
      <c r="BP147" s="297"/>
    </row>
    <row r="148" spans="2:68" s="298" customFormat="1" ht="90" hidden="1" customHeight="1">
      <c r="B148" s="268" t="s">
        <v>2977</v>
      </c>
      <c r="C148" s="269" t="s">
        <v>3803</v>
      </c>
      <c r="D148" s="253" t="s">
        <v>2959</v>
      </c>
      <c r="E148" s="270">
        <v>44134</v>
      </c>
      <c r="F148" s="253" t="s">
        <v>2960</v>
      </c>
      <c r="G148" s="309" t="s">
        <v>3808</v>
      </c>
      <c r="H148" s="273" t="s">
        <v>6312</v>
      </c>
      <c r="I148" s="273" t="s">
        <v>1311</v>
      </c>
      <c r="J148" s="273" t="s">
        <v>659</v>
      </c>
      <c r="K148" s="273"/>
      <c r="L148" s="280" t="s">
        <v>2978</v>
      </c>
      <c r="M148" s="297"/>
      <c r="N148" s="270">
        <v>44166</v>
      </c>
      <c r="O148" s="270">
        <v>44286</v>
      </c>
      <c r="P148" s="275">
        <f t="shared" si="3"/>
        <v>18</v>
      </c>
      <c r="Q148" s="276"/>
      <c r="R148" s="285" t="s">
        <v>60</v>
      </c>
      <c r="S148" s="141" t="s">
        <v>1134</v>
      </c>
      <c r="T148" s="327" t="s">
        <v>1153</v>
      </c>
      <c r="U148" s="327" t="s">
        <v>1153</v>
      </c>
      <c r="V148" s="327" t="s">
        <v>1153</v>
      </c>
      <c r="W148" s="327" t="s">
        <v>1153</v>
      </c>
      <c r="X148" s="327" t="s">
        <v>1153</v>
      </c>
      <c r="Y148" s="327" t="s">
        <v>1153</v>
      </c>
      <c r="Z148" s="327" t="s">
        <v>1153</v>
      </c>
      <c r="AA148" s="327" t="s">
        <v>1153</v>
      </c>
      <c r="AB148" s="327" t="s">
        <v>1153</v>
      </c>
      <c r="AC148" s="327" t="s">
        <v>1153</v>
      </c>
      <c r="AD148" s="327" t="s">
        <v>1153</v>
      </c>
      <c r="AE148" s="327" t="s">
        <v>1153</v>
      </c>
      <c r="AF148" s="327" t="s">
        <v>1153</v>
      </c>
      <c r="AG148" s="327" t="s">
        <v>1153</v>
      </c>
      <c r="AH148" s="327" t="s">
        <v>1153</v>
      </c>
      <c r="AI148" s="327" t="s">
        <v>1153</v>
      </c>
      <c r="AJ148" s="327" t="s">
        <v>1153</v>
      </c>
      <c r="AK148" s="327" t="s">
        <v>1153</v>
      </c>
      <c r="AL148" s="327" t="s">
        <v>1153</v>
      </c>
      <c r="AM148" s="327" t="s">
        <v>1153</v>
      </c>
      <c r="AN148" s="327" t="s">
        <v>1153</v>
      </c>
      <c r="AO148" s="327" t="s">
        <v>1153</v>
      </c>
      <c r="AP148" s="327" t="s">
        <v>1153</v>
      </c>
      <c r="AQ148" s="141" t="s">
        <v>5851</v>
      </c>
      <c r="AR148" s="141" t="s">
        <v>2979</v>
      </c>
      <c r="AS148" s="141" t="s">
        <v>6313</v>
      </c>
      <c r="AT148" s="280" t="s">
        <v>1153</v>
      </c>
      <c r="AU148" s="273" t="s">
        <v>3802</v>
      </c>
      <c r="AV148" s="44" t="s">
        <v>1153</v>
      </c>
      <c r="AW148" s="141" t="s">
        <v>3802</v>
      </c>
      <c r="AX148" s="44" t="s">
        <v>1153</v>
      </c>
      <c r="AY148" s="141" t="s">
        <v>3802</v>
      </c>
      <c r="AZ148" s="44" t="s">
        <v>1153</v>
      </c>
      <c r="BA148" s="141" t="s">
        <v>3802</v>
      </c>
      <c r="BB148" s="44" t="s">
        <v>1153</v>
      </c>
      <c r="BC148" s="141" t="s">
        <v>3802</v>
      </c>
      <c r="BD148" s="44" t="s">
        <v>1153</v>
      </c>
      <c r="BE148" s="141" t="s">
        <v>3802</v>
      </c>
      <c r="BF148" s="269" t="s">
        <v>781</v>
      </c>
      <c r="BG148" s="336">
        <v>44404</v>
      </c>
      <c r="BH148" s="269" t="s">
        <v>903</v>
      </c>
      <c r="BI148" s="267"/>
      <c r="BJ148" s="282"/>
      <c r="BK148" s="282"/>
      <c r="BL148" s="282"/>
      <c r="BM148" s="282"/>
      <c r="BN148" s="280" t="s">
        <v>956</v>
      </c>
      <c r="BO148" s="340"/>
      <c r="BP148" s="297"/>
    </row>
    <row r="149" spans="2:68" s="298" customFormat="1" ht="90" hidden="1" customHeight="1">
      <c r="B149" s="268" t="s">
        <v>2980</v>
      </c>
      <c r="C149" s="269" t="s">
        <v>3803</v>
      </c>
      <c r="D149" s="253" t="s">
        <v>2959</v>
      </c>
      <c r="E149" s="270">
        <v>44134</v>
      </c>
      <c r="F149" s="253" t="s">
        <v>2960</v>
      </c>
      <c r="G149" s="309" t="s">
        <v>3809</v>
      </c>
      <c r="H149" s="273" t="s">
        <v>6314</v>
      </c>
      <c r="I149" s="273" t="s">
        <v>1311</v>
      </c>
      <c r="J149" s="273" t="s">
        <v>659</v>
      </c>
      <c r="K149" s="273"/>
      <c r="L149" s="280" t="s">
        <v>2978</v>
      </c>
      <c r="M149" s="297"/>
      <c r="N149" s="270">
        <v>44166</v>
      </c>
      <c r="O149" s="270">
        <v>44286</v>
      </c>
      <c r="P149" s="275">
        <f t="shared" si="3"/>
        <v>18</v>
      </c>
      <c r="Q149" s="276"/>
      <c r="R149" s="285" t="s">
        <v>60</v>
      </c>
      <c r="S149" s="141" t="s">
        <v>1134</v>
      </c>
      <c r="T149" s="327" t="s">
        <v>1153</v>
      </c>
      <c r="U149" s="327" t="s">
        <v>1153</v>
      </c>
      <c r="V149" s="327" t="s">
        <v>1153</v>
      </c>
      <c r="W149" s="327" t="s">
        <v>1153</v>
      </c>
      <c r="X149" s="327" t="s">
        <v>1153</v>
      </c>
      <c r="Y149" s="327" t="s">
        <v>1153</v>
      </c>
      <c r="Z149" s="327" t="s">
        <v>1153</v>
      </c>
      <c r="AA149" s="327" t="s">
        <v>1153</v>
      </c>
      <c r="AB149" s="327" t="s">
        <v>1153</v>
      </c>
      <c r="AC149" s="327" t="s">
        <v>1153</v>
      </c>
      <c r="AD149" s="327" t="s">
        <v>1153</v>
      </c>
      <c r="AE149" s="327" t="s">
        <v>1153</v>
      </c>
      <c r="AF149" s="327" t="s">
        <v>1153</v>
      </c>
      <c r="AG149" s="327" t="s">
        <v>1153</v>
      </c>
      <c r="AH149" s="327" t="s">
        <v>1153</v>
      </c>
      <c r="AI149" s="327" t="s">
        <v>1153</v>
      </c>
      <c r="AJ149" s="327" t="s">
        <v>1153</v>
      </c>
      <c r="AK149" s="327" t="s">
        <v>1153</v>
      </c>
      <c r="AL149" s="327" t="s">
        <v>1153</v>
      </c>
      <c r="AM149" s="327" t="s">
        <v>1153</v>
      </c>
      <c r="AN149" s="327" t="s">
        <v>1153</v>
      </c>
      <c r="AO149" s="327" t="s">
        <v>1153</v>
      </c>
      <c r="AP149" s="327" t="s">
        <v>1153</v>
      </c>
      <c r="AQ149" s="141" t="s">
        <v>5851</v>
      </c>
      <c r="AR149" s="141" t="s">
        <v>2979</v>
      </c>
      <c r="AS149" s="141" t="s">
        <v>6315</v>
      </c>
      <c r="AT149" s="280" t="s">
        <v>1153</v>
      </c>
      <c r="AU149" s="273" t="s">
        <v>3802</v>
      </c>
      <c r="AV149" s="44" t="s">
        <v>1153</v>
      </c>
      <c r="AW149" s="141" t="s">
        <v>3802</v>
      </c>
      <c r="AX149" s="44" t="s">
        <v>1153</v>
      </c>
      <c r="AY149" s="141" t="s">
        <v>3802</v>
      </c>
      <c r="AZ149" s="44" t="s">
        <v>1153</v>
      </c>
      <c r="BA149" s="141" t="s">
        <v>3802</v>
      </c>
      <c r="BB149" s="44" t="s">
        <v>1153</v>
      </c>
      <c r="BC149" s="141" t="s">
        <v>3802</v>
      </c>
      <c r="BD149" s="44" t="s">
        <v>1153</v>
      </c>
      <c r="BE149" s="141" t="s">
        <v>3802</v>
      </c>
      <c r="BF149" s="269" t="s">
        <v>781</v>
      </c>
      <c r="BG149" s="336">
        <v>44404</v>
      </c>
      <c r="BH149" s="269" t="s">
        <v>903</v>
      </c>
      <c r="BI149" s="267"/>
      <c r="BJ149" s="282"/>
      <c r="BK149" s="282"/>
      <c r="BL149" s="282"/>
      <c r="BM149" s="282"/>
      <c r="BN149" s="280" t="s">
        <v>956</v>
      </c>
      <c r="BO149" s="340"/>
      <c r="BP149" s="297"/>
    </row>
    <row r="150" spans="2:68" s="298" customFormat="1" ht="90" hidden="1" customHeight="1">
      <c r="B150" s="268" t="s">
        <v>2981</v>
      </c>
      <c r="C150" s="269" t="s">
        <v>3803</v>
      </c>
      <c r="D150" s="253" t="s">
        <v>2959</v>
      </c>
      <c r="E150" s="270">
        <v>44134</v>
      </c>
      <c r="F150" s="253" t="s">
        <v>2960</v>
      </c>
      <c r="G150" s="309" t="s">
        <v>3809</v>
      </c>
      <c r="H150" s="273" t="s">
        <v>6314</v>
      </c>
      <c r="I150" s="273" t="s">
        <v>1311</v>
      </c>
      <c r="J150" s="273" t="s">
        <v>1191</v>
      </c>
      <c r="K150" s="273"/>
      <c r="L150" s="280" t="s">
        <v>1192</v>
      </c>
      <c r="M150" s="297"/>
      <c r="N150" s="270">
        <v>44136</v>
      </c>
      <c r="O150" s="270">
        <v>44286</v>
      </c>
      <c r="P150" s="275">
        <f t="shared" si="3"/>
        <v>22</v>
      </c>
      <c r="Q150" s="346">
        <v>0</v>
      </c>
      <c r="R150" s="271" t="s">
        <v>3864</v>
      </c>
      <c r="S150" s="141" t="s">
        <v>116</v>
      </c>
      <c r="T150" s="327" t="s">
        <v>1153</v>
      </c>
      <c r="U150" s="327" t="s">
        <v>1153</v>
      </c>
      <c r="V150" s="327" t="s">
        <v>1153</v>
      </c>
      <c r="W150" s="327" t="s">
        <v>1153</v>
      </c>
      <c r="X150" s="327" t="s">
        <v>1153</v>
      </c>
      <c r="Y150" s="327" t="s">
        <v>1153</v>
      </c>
      <c r="Z150" s="327" t="s">
        <v>1153</v>
      </c>
      <c r="AA150" s="327" t="s">
        <v>1153</v>
      </c>
      <c r="AB150" s="327" t="s">
        <v>1153</v>
      </c>
      <c r="AC150" s="327" t="s">
        <v>1153</v>
      </c>
      <c r="AD150" s="327" t="s">
        <v>1153</v>
      </c>
      <c r="AE150" s="327" t="s">
        <v>1153</v>
      </c>
      <c r="AF150" s="327" t="s">
        <v>1153</v>
      </c>
      <c r="AG150" s="327" t="s">
        <v>1153</v>
      </c>
      <c r="AH150" s="327" t="s">
        <v>1153</v>
      </c>
      <c r="AI150" s="327" t="s">
        <v>1153</v>
      </c>
      <c r="AJ150" s="327" t="s">
        <v>1153</v>
      </c>
      <c r="AK150" s="327" t="s">
        <v>1153</v>
      </c>
      <c r="AL150" s="327" t="s">
        <v>1153</v>
      </c>
      <c r="AM150" s="327" t="s">
        <v>1153</v>
      </c>
      <c r="AN150" s="327" t="s">
        <v>1153</v>
      </c>
      <c r="AO150" s="327" t="s">
        <v>1153</v>
      </c>
      <c r="AP150" s="327" t="s">
        <v>1153</v>
      </c>
      <c r="AQ150" s="141" t="s">
        <v>5851</v>
      </c>
      <c r="AR150" s="141"/>
      <c r="AS150" s="141" t="s">
        <v>6316</v>
      </c>
      <c r="AT150" s="316" t="s">
        <v>5870</v>
      </c>
      <c r="AU150" s="141" t="s">
        <v>6317</v>
      </c>
      <c r="AV150" s="141" t="s">
        <v>1153</v>
      </c>
      <c r="AW150" s="44" t="s">
        <v>6318</v>
      </c>
      <c r="AX150" s="141" t="s">
        <v>1153</v>
      </c>
      <c r="AY150" s="44" t="s">
        <v>4310</v>
      </c>
      <c r="AZ150" s="141" t="s">
        <v>1153</v>
      </c>
      <c r="BA150" s="44" t="s">
        <v>4305</v>
      </c>
      <c r="BB150" s="141" t="s">
        <v>1153</v>
      </c>
      <c r="BC150" s="44" t="s">
        <v>4305</v>
      </c>
      <c r="BD150" s="141" t="s">
        <v>1153</v>
      </c>
      <c r="BE150" s="44" t="s">
        <v>4305</v>
      </c>
      <c r="BF150" s="269" t="s">
        <v>1330</v>
      </c>
      <c r="BG150" s="336">
        <v>44529</v>
      </c>
      <c r="BH150" s="269" t="s">
        <v>1810</v>
      </c>
      <c r="BI150" s="336">
        <v>44529</v>
      </c>
      <c r="BJ150" s="301" t="s">
        <v>4149</v>
      </c>
      <c r="BK150" s="332" t="s">
        <v>5207</v>
      </c>
      <c r="BL150" s="332" t="s">
        <v>1153</v>
      </c>
      <c r="BM150" s="332" t="s">
        <v>1153</v>
      </c>
      <c r="BN150" s="280" t="s">
        <v>4388</v>
      </c>
      <c r="BO150" s="340" t="s">
        <v>2586</v>
      </c>
      <c r="BP150" s="297" t="s">
        <v>1153</v>
      </c>
    </row>
    <row r="151" spans="2:68" s="298" customFormat="1" ht="90" hidden="1" customHeight="1">
      <c r="B151" s="268" t="s">
        <v>2981</v>
      </c>
      <c r="C151" s="269" t="s">
        <v>3803</v>
      </c>
      <c r="D151" s="253" t="s">
        <v>2959</v>
      </c>
      <c r="E151" s="270">
        <v>44134</v>
      </c>
      <c r="F151" s="253" t="s">
        <v>2960</v>
      </c>
      <c r="G151" s="309" t="s">
        <v>3809</v>
      </c>
      <c r="H151" s="273" t="s">
        <v>6314</v>
      </c>
      <c r="I151" s="273" t="s">
        <v>1311</v>
      </c>
      <c r="J151" s="273" t="s">
        <v>2715</v>
      </c>
      <c r="K151" s="273"/>
      <c r="L151" s="280" t="s">
        <v>4148</v>
      </c>
      <c r="M151" s="267">
        <v>1</v>
      </c>
      <c r="N151" s="270">
        <v>44136</v>
      </c>
      <c r="O151" s="270">
        <v>44592</v>
      </c>
      <c r="P151" s="275">
        <f t="shared" ref="P151" si="4">+WEEKNUM(O151-N151)</f>
        <v>14</v>
      </c>
      <c r="Q151" s="343">
        <v>1</v>
      </c>
      <c r="R151" s="271" t="s">
        <v>3864</v>
      </c>
      <c r="S151" s="141" t="s">
        <v>116</v>
      </c>
      <c r="T151" s="327" t="s">
        <v>1153</v>
      </c>
      <c r="U151" s="327" t="s">
        <v>1153</v>
      </c>
      <c r="V151" s="327" t="s">
        <v>1153</v>
      </c>
      <c r="W151" s="327" t="s">
        <v>1153</v>
      </c>
      <c r="X151" s="327" t="s">
        <v>1153</v>
      </c>
      <c r="Y151" s="327" t="s">
        <v>1153</v>
      </c>
      <c r="Z151" s="327" t="s">
        <v>1153</v>
      </c>
      <c r="AA151" s="327" t="s">
        <v>1153</v>
      </c>
      <c r="AB151" s="327" t="s">
        <v>1153</v>
      </c>
      <c r="AC151" s="327" t="s">
        <v>1153</v>
      </c>
      <c r="AD151" s="327" t="s">
        <v>1153</v>
      </c>
      <c r="AE151" s="327" t="s">
        <v>1153</v>
      </c>
      <c r="AF151" s="327" t="s">
        <v>1153</v>
      </c>
      <c r="AG151" s="327" t="s">
        <v>1153</v>
      </c>
      <c r="AH151" s="327" t="s">
        <v>1153</v>
      </c>
      <c r="AI151" s="327" t="s">
        <v>1153</v>
      </c>
      <c r="AJ151" s="327" t="s">
        <v>1153</v>
      </c>
      <c r="AK151" s="327" t="s">
        <v>1153</v>
      </c>
      <c r="AL151" s="327" t="s">
        <v>1153</v>
      </c>
      <c r="AM151" s="327" t="s">
        <v>1153</v>
      </c>
      <c r="AN151" s="327" t="s">
        <v>1153</v>
      </c>
      <c r="AO151" s="327" t="s">
        <v>1153</v>
      </c>
      <c r="AP151" s="327" t="s">
        <v>1153</v>
      </c>
      <c r="AQ151" s="141" t="s">
        <v>5851</v>
      </c>
      <c r="AR151" s="141"/>
      <c r="AS151" s="141" t="s">
        <v>6316</v>
      </c>
      <c r="AT151" s="316" t="s">
        <v>5870</v>
      </c>
      <c r="AU151" s="141" t="s">
        <v>6317</v>
      </c>
      <c r="AV151" s="141" t="s">
        <v>5871</v>
      </c>
      <c r="AW151" s="44" t="s">
        <v>6319</v>
      </c>
      <c r="AX151" s="44" t="s">
        <v>4345</v>
      </c>
      <c r="AY151" s="44" t="s">
        <v>6320</v>
      </c>
      <c r="AZ151" s="44" t="s">
        <v>1153</v>
      </c>
      <c r="BA151" s="44" t="s">
        <v>4921</v>
      </c>
      <c r="BB151" s="44" t="s">
        <v>1153</v>
      </c>
      <c r="BC151" s="44" t="s">
        <v>4921</v>
      </c>
      <c r="BD151" s="44" t="s">
        <v>1153</v>
      </c>
      <c r="BE151" s="44" t="s">
        <v>4921</v>
      </c>
      <c r="BF151" s="269" t="s">
        <v>781</v>
      </c>
      <c r="BG151" s="336">
        <v>44664</v>
      </c>
      <c r="BH151" s="269" t="s">
        <v>903</v>
      </c>
      <c r="BI151" s="267"/>
      <c r="BJ151" s="282"/>
      <c r="BK151" s="282"/>
      <c r="BL151" s="282"/>
      <c r="BM151" s="282"/>
      <c r="BN151" s="280" t="s">
        <v>956</v>
      </c>
      <c r="BO151" s="340"/>
      <c r="BP151" s="297"/>
    </row>
    <row r="152" spans="2:68" s="298" customFormat="1" ht="90" hidden="1" customHeight="1">
      <c r="B152" s="268" t="s">
        <v>2982</v>
      </c>
      <c r="C152" s="269" t="s">
        <v>3803</v>
      </c>
      <c r="D152" s="253" t="s">
        <v>2959</v>
      </c>
      <c r="E152" s="270">
        <v>44134</v>
      </c>
      <c r="F152" s="253" t="s">
        <v>2960</v>
      </c>
      <c r="G152" s="309" t="s">
        <v>3871</v>
      </c>
      <c r="H152" s="273" t="s">
        <v>6321</v>
      </c>
      <c r="I152" s="273" t="s">
        <v>5872</v>
      </c>
      <c r="J152" s="271" t="s">
        <v>2983</v>
      </c>
      <c r="K152" s="271"/>
      <c r="L152" s="280" t="s">
        <v>2984</v>
      </c>
      <c r="M152" s="297"/>
      <c r="N152" s="270">
        <v>44136</v>
      </c>
      <c r="O152" s="270">
        <v>44227</v>
      </c>
      <c r="P152" s="275">
        <f t="shared" si="3"/>
        <v>13</v>
      </c>
      <c r="Q152" s="276"/>
      <c r="R152" s="285" t="s">
        <v>116</v>
      </c>
      <c r="S152" s="297"/>
      <c r="T152" s="327" t="s">
        <v>1153</v>
      </c>
      <c r="U152" s="327" t="s">
        <v>1153</v>
      </c>
      <c r="V152" s="327" t="s">
        <v>1153</v>
      </c>
      <c r="W152" s="327" t="s">
        <v>1153</v>
      </c>
      <c r="X152" s="327" t="s">
        <v>1153</v>
      </c>
      <c r="Y152" s="327" t="s">
        <v>1153</v>
      </c>
      <c r="Z152" s="327" t="s">
        <v>1153</v>
      </c>
      <c r="AA152" s="327" t="s">
        <v>1153</v>
      </c>
      <c r="AB152" s="327" t="s">
        <v>1153</v>
      </c>
      <c r="AC152" s="327" t="s">
        <v>1153</v>
      </c>
      <c r="AD152" s="327" t="s">
        <v>1153</v>
      </c>
      <c r="AE152" s="327" t="s">
        <v>1153</v>
      </c>
      <c r="AF152" s="327" t="s">
        <v>1153</v>
      </c>
      <c r="AG152" s="327" t="s">
        <v>1153</v>
      </c>
      <c r="AH152" s="327" t="s">
        <v>1153</v>
      </c>
      <c r="AI152" s="327" t="s">
        <v>1153</v>
      </c>
      <c r="AJ152" s="327" t="s">
        <v>1153</v>
      </c>
      <c r="AK152" s="327" t="s">
        <v>1153</v>
      </c>
      <c r="AL152" s="327" t="s">
        <v>1153</v>
      </c>
      <c r="AM152" s="327" t="s">
        <v>1153</v>
      </c>
      <c r="AN152" s="327" t="s">
        <v>1153</v>
      </c>
      <c r="AO152" s="327" t="s">
        <v>1153</v>
      </c>
      <c r="AP152" s="327" t="s">
        <v>1153</v>
      </c>
      <c r="AQ152" s="141" t="s">
        <v>5851</v>
      </c>
      <c r="AR152" s="141" t="s">
        <v>5873</v>
      </c>
      <c r="AS152" s="141" t="s">
        <v>6322</v>
      </c>
      <c r="AT152" s="280" t="s">
        <v>1153</v>
      </c>
      <c r="AU152" s="273" t="s">
        <v>3802</v>
      </c>
      <c r="AV152" s="44" t="s">
        <v>1153</v>
      </c>
      <c r="AW152" s="141" t="s">
        <v>3802</v>
      </c>
      <c r="AX152" s="44" t="s">
        <v>1153</v>
      </c>
      <c r="AY152" s="141" t="s">
        <v>3802</v>
      </c>
      <c r="AZ152" s="44" t="s">
        <v>1153</v>
      </c>
      <c r="BA152" s="141" t="s">
        <v>3802</v>
      </c>
      <c r="BB152" s="44" t="s">
        <v>1153</v>
      </c>
      <c r="BC152" s="141" t="s">
        <v>3802</v>
      </c>
      <c r="BD152" s="44" t="s">
        <v>1153</v>
      </c>
      <c r="BE152" s="141" t="s">
        <v>3802</v>
      </c>
      <c r="BF152" s="269" t="s">
        <v>781</v>
      </c>
      <c r="BG152" s="336">
        <v>44404</v>
      </c>
      <c r="BH152" s="269" t="s">
        <v>903</v>
      </c>
      <c r="BI152" s="267"/>
      <c r="BJ152" s="282"/>
      <c r="BK152" s="282"/>
      <c r="BL152" s="282"/>
      <c r="BM152" s="282"/>
      <c r="BN152" s="280" t="s">
        <v>956</v>
      </c>
      <c r="BO152" s="340"/>
      <c r="BP152" s="297"/>
    </row>
    <row r="153" spans="2:68" s="298" customFormat="1" ht="90" hidden="1" customHeight="1">
      <c r="B153" s="268" t="s">
        <v>2985</v>
      </c>
      <c r="C153" s="269" t="s">
        <v>3803</v>
      </c>
      <c r="D153" s="253" t="s">
        <v>2959</v>
      </c>
      <c r="E153" s="270">
        <v>44134</v>
      </c>
      <c r="F153" s="253" t="s">
        <v>2960</v>
      </c>
      <c r="G153" s="309" t="s">
        <v>3871</v>
      </c>
      <c r="H153" s="273" t="s">
        <v>6323</v>
      </c>
      <c r="I153" s="273" t="s">
        <v>2986</v>
      </c>
      <c r="J153" s="271" t="s">
        <v>2987</v>
      </c>
      <c r="K153" s="271"/>
      <c r="L153" s="280" t="s">
        <v>2988</v>
      </c>
      <c r="M153" s="297"/>
      <c r="N153" s="270">
        <v>44136</v>
      </c>
      <c r="O153" s="270">
        <v>44227</v>
      </c>
      <c r="P153" s="275">
        <f t="shared" si="3"/>
        <v>13</v>
      </c>
      <c r="Q153" s="276"/>
      <c r="R153" s="285" t="s">
        <v>116</v>
      </c>
      <c r="S153" s="297"/>
      <c r="T153" s="327" t="s">
        <v>1153</v>
      </c>
      <c r="U153" s="327" t="s">
        <v>1153</v>
      </c>
      <c r="V153" s="327" t="s">
        <v>1153</v>
      </c>
      <c r="W153" s="327" t="s">
        <v>1153</v>
      </c>
      <c r="X153" s="327" t="s">
        <v>1153</v>
      </c>
      <c r="Y153" s="327" t="s">
        <v>1153</v>
      </c>
      <c r="Z153" s="327" t="s">
        <v>1153</v>
      </c>
      <c r="AA153" s="327" t="s">
        <v>1153</v>
      </c>
      <c r="AB153" s="327" t="s">
        <v>1153</v>
      </c>
      <c r="AC153" s="327" t="s">
        <v>1153</v>
      </c>
      <c r="AD153" s="327" t="s">
        <v>1153</v>
      </c>
      <c r="AE153" s="327" t="s">
        <v>1153</v>
      </c>
      <c r="AF153" s="327" t="s">
        <v>1153</v>
      </c>
      <c r="AG153" s="327" t="s">
        <v>1153</v>
      </c>
      <c r="AH153" s="327" t="s">
        <v>1153</v>
      </c>
      <c r="AI153" s="327" t="s">
        <v>1153</v>
      </c>
      <c r="AJ153" s="327" t="s">
        <v>1153</v>
      </c>
      <c r="AK153" s="327" t="s">
        <v>1153</v>
      </c>
      <c r="AL153" s="327" t="s">
        <v>1153</v>
      </c>
      <c r="AM153" s="327" t="s">
        <v>1153</v>
      </c>
      <c r="AN153" s="327" t="s">
        <v>1153</v>
      </c>
      <c r="AO153" s="327" t="s">
        <v>1153</v>
      </c>
      <c r="AP153" s="327" t="s">
        <v>1153</v>
      </c>
      <c r="AQ153" s="141" t="s">
        <v>5851</v>
      </c>
      <c r="AR153" s="141" t="s">
        <v>2989</v>
      </c>
      <c r="AS153" s="141" t="s">
        <v>6324</v>
      </c>
      <c r="AT153" s="280" t="s">
        <v>1153</v>
      </c>
      <c r="AU153" s="273" t="s">
        <v>3802</v>
      </c>
      <c r="AV153" s="44" t="s">
        <v>1153</v>
      </c>
      <c r="AW153" s="141" t="s">
        <v>3802</v>
      </c>
      <c r="AX153" s="44" t="s">
        <v>1153</v>
      </c>
      <c r="AY153" s="141" t="s">
        <v>3802</v>
      </c>
      <c r="AZ153" s="44" t="s">
        <v>1153</v>
      </c>
      <c r="BA153" s="141" t="s">
        <v>3802</v>
      </c>
      <c r="BB153" s="44" t="s">
        <v>1153</v>
      </c>
      <c r="BC153" s="141" t="s">
        <v>3802</v>
      </c>
      <c r="BD153" s="44" t="s">
        <v>1153</v>
      </c>
      <c r="BE153" s="141" t="s">
        <v>3802</v>
      </c>
      <c r="BF153" s="269" t="s">
        <v>781</v>
      </c>
      <c r="BG153" s="336">
        <v>44405</v>
      </c>
      <c r="BH153" s="269" t="s">
        <v>903</v>
      </c>
      <c r="BI153" s="267"/>
      <c r="BJ153" s="282"/>
      <c r="BK153" s="282"/>
      <c r="BL153" s="282"/>
      <c r="BM153" s="282"/>
      <c r="BN153" s="280" t="s">
        <v>956</v>
      </c>
      <c r="BO153" s="340"/>
      <c r="BP153" s="297"/>
    </row>
    <row r="154" spans="2:68" s="298" customFormat="1" ht="90" hidden="1" customHeight="1">
      <c r="B154" s="268" t="s">
        <v>2990</v>
      </c>
      <c r="C154" s="269" t="s">
        <v>3803</v>
      </c>
      <c r="D154" s="253" t="s">
        <v>5621</v>
      </c>
      <c r="E154" s="336">
        <v>44162</v>
      </c>
      <c r="F154" s="253" t="s">
        <v>3156</v>
      </c>
      <c r="G154" s="309" t="s">
        <v>3804</v>
      </c>
      <c r="H154" s="141" t="s">
        <v>6325</v>
      </c>
      <c r="I154" s="141" t="s">
        <v>2991</v>
      </c>
      <c r="J154" s="141" t="s">
        <v>2992</v>
      </c>
      <c r="K154" s="141" t="s">
        <v>2993</v>
      </c>
      <c r="L154" s="141" t="s">
        <v>2994</v>
      </c>
      <c r="M154" s="340">
        <v>1</v>
      </c>
      <c r="N154" s="336">
        <v>44287</v>
      </c>
      <c r="O154" s="283">
        <v>44377</v>
      </c>
      <c r="P154" s="267">
        <f t="shared" si="3"/>
        <v>13</v>
      </c>
      <c r="Q154" s="343">
        <v>1</v>
      </c>
      <c r="R154" s="253" t="s">
        <v>29</v>
      </c>
      <c r="S154" s="141" t="s">
        <v>76</v>
      </c>
      <c r="T154" s="327" t="s">
        <v>1153</v>
      </c>
      <c r="U154" s="327" t="s">
        <v>1153</v>
      </c>
      <c r="V154" s="327" t="s">
        <v>1153</v>
      </c>
      <c r="W154" s="327" t="s">
        <v>1153</v>
      </c>
      <c r="X154" s="327" t="s">
        <v>1153</v>
      </c>
      <c r="Y154" s="327" t="s">
        <v>1153</v>
      </c>
      <c r="Z154" s="327" t="s">
        <v>1153</v>
      </c>
      <c r="AA154" s="327" t="s">
        <v>1153</v>
      </c>
      <c r="AB154" s="327" t="s">
        <v>1153</v>
      </c>
      <c r="AC154" s="327" t="s">
        <v>1153</v>
      </c>
      <c r="AD154" s="327" t="s">
        <v>1153</v>
      </c>
      <c r="AE154" s="327" t="s">
        <v>1153</v>
      </c>
      <c r="AF154" s="327" t="s">
        <v>1153</v>
      </c>
      <c r="AG154" s="327" t="s">
        <v>1153</v>
      </c>
      <c r="AH154" s="327" t="s">
        <v>1153</v>
      </c>
      <c r="AI154" s="327" t="s">
        <v>1153</v>
      </c>
      <c r="AJ154" s="327" t="s">
        <v>1153</v>
      </c>
      <c r="AK154" s="327" t="s">
        <v>1153</v>
      </c>
      <c r="AL154" s="327" t="s">
        <v>1153</v>
      </c>
      <c r="AM154" s="327" t="s">
        <v>1153</v>
      </c>
      <c r="AN154" s="327" t="s">
        <v>1153</v>
      </c>
      <c r="AO154" s="327" t="s">
        <v>1153</v>
      </c>
      <c r="AP154" s="327" t="s">
        <v>1153</v>
      </c>
      <c r="AQ154" s="327" t="s">
        <v>1153</v>
      </c>
      <c r="AR154" s="141" t="s">
        <v>5874</v>
      </c>
      <c r="AS154" s="141" t="s">
        <v>6326</v>
      </c>
      <c r="AT154" s="141" t="s">
        <v>4047</v>
      </c>
      <c r="AU154" s="141" t="s">
        <v>6327</v>
      </c>
      <c r="AV154" s="141" t="s">
        <v>1153</v>
      </c>
      <c r="AW154" s="141" t="s">
        <v>4144</v>
      </c>
      <c r="AX154" s="141" t="s">
        <v>1153</v>
      </c>
      <c r="AY154" s="141" t="s">
        <v>4144</v>
      </c>
      <c r="AZ154" s="141" t="s">
        <v>1153</v>
      </c>
      <c r="BA154" s="141" t="s">
        <v>4144</v>
      </c>
      <c r="BB154" s="141" t="s">
        <v>1153</v>
      </c>
      <c r="BC154" s="141" t="s">
        <v>4144</v>
      </c>
      <c r="BD154" s="141" t="s">
        <v>1153</v>
      </c>
      <c r="BE154" s="141" t="s">
        <v>4144</v>
      </c>
      <c r="BF154" s="269" t="s">
        <v>781</v>
      </c>
      <c r="BG154" s="336">
        <v>44487</v>
      </c>
      <c r="BH154" s="269" t="s">
        <v>903</v>
      </c>
      <c r="BI154" s="267"/>
      <c r="BJ154" s="282"/>
      <c r="BK154" s="282"/>
      <c r="BL154" s="282"/>
      <c r="BM154" s="282"/>
      <c r="BN154" s="280" t="s">
        <v>956</v>
      </c>
      <c r="BO154" s="340"/>
      <c r="BP154" s="297"/>
    </row>
    <row r="155" spans="2:68" s="298" customFormat="1" ht="90" customHeight="1">
      <c r="B155" s="268" t="s">
        <v>2995</v>
      </c>
      <c r="C155" s="269" t="s">
        <v>3803</v>
      </c>
      <c r="D155" s="253" t="s">
        <v>5621</v>
      </c>
      <c r="E155" s="336">
        <v>44162</v>
      </c>
      <c r="F155" s="253" t="s">
        <v>3156</v>
      </c>
      <c r="G155" s="309" t="s">
        <v>3804</v>
      </c>
      <c r="H155" s="141" t="s">
        <v>6325</v>
      </c>
      <c r="I155" s="141" t="s">
        <v>2991</v>
      </c>
      <c r="J155" s="141" t="s">
        <v>2992</v>
      </c>
      <c r="K155" s="141" t="s">
        <v>5875</v>
      </c>
      <c r="L155" s="141" t="s">
        <v>2996</v>
      </c>
      <c r="M155" s="340">
        <v>1</v>
      </c>
      <c r="N155" s="336">
        <v>44347</v>
      </c>
      <c r="O155" s="283">
        <v>44804</v>
      </c>
      <c r="P155" s="267">
        <f t="shared" si="3"/>
        <v>14</v>
      </c>
      <c r="Q155" s="347">
        <v>0</v>
      </c>
      <c r="R155" s="253" t="s">
        <v>29</v>
      </c>
      <c r="S155" s="141" t="s">
        <v>76</v>
      </c>
      <c r="T155" s="327" t="s">
        <v>1153</v>
      </c>
      <c r="U155" s="327" t="s">
        <v>1153</v>
      </c>
      <c r="V155" s="327" t="s">
        <v>1153</v>
      </c>
      <c r="W155" s="327" t="s">
        <v>1153</v>
      </c>
      <c r="X155" s="327" t="s">
        <v>1153</v>
      </c>
      <c r="Y155" s="327" t="s">
        <v>1153</v>
      </c>
      <c r="Z155" s="327" t="s">
        <v>1153</v>
      </c>
      <c r="AA155" s="327" t="s">
        <v>1153</v>
      </c>
      <c r="AB155" s="327" t="s">
        <v>1153</v>
      </c>
      <c r="AC155" s="327" t="s">
        <v>1153</v>
      </c>
      <c r="AD155" s="327" t="s">
        <v>1153</v>
      </c>
      <c r="AE155" s="327" t="s">
        <v>1153</v>
      </c>
      <c r="AF155" s="327" t="s">
        <v>1153</v>
      </c>
      <c r="AG155" s="327" t="s">
        <v>1153</v>
      </c>
      <c r="AH155" s="327" t="s">
        <v>1153</v>
      </c>
      <c r="AI155" s="327" t="s">
        <v>1153</v>
      </c>
      <c r="AJ155" s="327" t="s">
        <v>1153</v>
      </c>
      <c r="AK155" s="327" t="s">
        <v>1153</v>
      </c>
      <c r="AL155" s="327" t="s">
        <v>1153</v>
      </c>
      <c r="AM155" s="327" t="s">
        <v>1153</v>
      </c>
      <c r="AN155" s="327" t="s">
        <v>1153</v>
      </c>
      <c r="AO155" s="327" t="s">
        <v>1153</v>
      </c>
      <c r="AP155" s="327" t="s">
        <v>1153</v>
      </c>
      <c r="AQ155" s="327" t="s">
        <v>1153</v>
      </c>
      <c r="AR155" s="141" t="s">
        <v>5876</v>
      </c>
      <c r="AS155" s="141" t="s">
        <v>6328</v>
      </c>
      <c r="AT155" s="141" t="s">
        <v>4048</v>
      </c>
      <c r="AU155" s="141" t="s">
        <v>6329</v>
      </c>
      <c r="AV155" s="141" t="s">
        <v>5877</v>
      </c>
      <c r="AW155" s="141" t="s">
        <v>6330</v>
      </c>
      <c r="AX155" s="141" t="s">
        <v>4344</v>
      </c>
      <c r="AY155" s="141" t="s">
        <v>6331</v>
      </c>
      <c r="AZ155" s="317" t="s">
        <v>4344</v>
      </c>
      <c r="BA155" s="141" t="s">
        <v>6332</v>
      </c>
      <c r="BB155" s="141" t="s">
        <v>6333</v>
      </c>
      <c r="BC155" s="141" t="s">
        <v>6334</v>
      </c>
      <c r="BD155" s="141" t="s">
        <v>6460</v>
      </c>
      <c r="BE155" s="44" t="s">
        <v>9523</v>
      </c>
      <c r="BF155" s="269" t="s">
        <v>782</v>
      </c>
      <c r="BG155" s="336">
        <v>44946</v>
      </c>
      <c r="BH155" s="269" t="s">
        <v>783</v>
      </c>
      <c r="BI155" s="267"/>
      <c r="BJ155" s="282"/>
      <c r="BK155" s="282"/>
      <c r="BL155" s="282"/>
      <c r="BM155" s="282"/>
      <c r="BN155" s="280" t="s">
        <v>956</v>
      </c>
      <c r="BO155" s="340"/>
      <c r="BP155" s="297"/>
    </row>
    <row r="156" spans="2:68" s="298" customFormat="1" ht="90" hidden="1" customHeight="1">
      <c r="B156" s="268" t="s">
        <v>2997</v>
      </c>
      <c r="C156" s="269" t="s">
        <v>3803</v>
      </c>
      <c r="D156" s="253" t="s">
        <v>5621</v>
      </c>
      <c r="E156" s="336">
        <v>44162</v>
      </c>
      <c r="F156" s="253" t="s">
        <v>3156</v>
      </c>
      <c r="G156" s="309" t="s">
        <v>3804</v>
      </c>
      <c r="H156" s="141" t="s">
        <v>6325</v>
      </c>
      <c r="I156" s="141" t="s">
        <v>2998</v>
      </c>
      <c r="J156" s="141" t="s">
        <v>2992</v>
      </c>
      <c r="K156" s="141" t="s">
        <v>2999</v>
      </c>
      <c r="L156" s="141" t="s">
        <v>3000</v>
      </c>
      <c r="M156" s="340">
        <v>2</v>
      </c>
      <c r="N156" s="336">
        <v>44287</v>
      </c>
      <c r="O156" s="283">
        <v>44407</v>
      </c>
      <c r="P156" s="267">
        <f t="shared" si="3"/>
        <v>18</v>
      </c>
      <c r="Q156" s="343">
        <v>2</v>
      </c>
      <c r="R156" s="253" t="s">
        <v>29</v>
      </c>
      <c r="S156" s="141" t="s">
        <v>76</v>
      </c>
      <c r="T156" s="327" t="s">
        <v>1153</v>
      </c>
      <c r="U156" s="327" t="s">
        <v>1153</v>
      </c>
      <c r="V156" s="327" t="s">
        <v>1153</v>
      </c>
      <c r="W156" s="327" t="s">
        <v>1153</v>
      </c>
      <c r="X156" s="327" t="s">
        <v>1153</v>
      </c>
      <c r="Y156" s="327" t="s">
        <v>1153</v>
      </c>
      <c r="Z156" s="327" t="s">
        <v>1153</v>
      </c>
      <c r="AA156" s="327" t="s">
        <v>1153</v>
      </c>
      <c r="AB156" s="327" t="s">
        <v>1153</v>
      </c>
      <c r="AC156" s="327" t="s">
        <v>1153</v>
      </c>
      <c r="AD156" s="327" t="s">
        <v>1153</v>
      </c>
      <c r="AE156" s="327" t="s">
        <v>1153</v>
      </c>
      <c r="AF156" s="327" t="s">
        <v>1153</v>
      </c>
      <c r="AG156" s="327" t="s">
        <v>1153</v>
      </c>
      <c r="AH156" s="327" t="s">
        <v>1153</v>
      </c>
      <c r="AI156" s="327" t="s">
        <v>1153</v>
      </c>
      <c r="AJ156" s="327" t="s">
        <v>1153</v>
      </c>
      <c r="AK156" s="327" t="s">
        <v>1153</v>
      </c>
      <c r="AL156" s="327" t="s">
        <v>1153</v>
      </c>
      <c r="AM156" s="327" t="s">
        <v>1153</v>
      </c>
      <c r="AN156" s="327" t="s">
        <v>1153</v>
      </c>
      <c r="AO156" s="327" t="s">
        <v>1153</v>
      </c>
      <c r="AP156" s="327" t="s">
        <v>1153</v>
      </c>
      <c r="AQ156" s="327" t="s">
        <v>1153</v>
      </c>
      <c r="AR156" s="141" t="s">
        <v>5622</v>
      </c>
      <c r="AS156" s="141" t="s">
        <v>6335</v>
      </c>
      <c r="AT156" s="141" t="s">
        <v>4049</v>
      </c>
      <c r="AU156" s="141" t="s">
        <v>6336</v>
      </c>
      <c r="AV156" s="141" t="s">
        <v>1153</v>
      </c>
      <c r="AW156" s="141" t="s">
        <v>4144</v>
      </c>
      <c r="AX156" s="141" t="s">
        <v>1153</v>
      </c>
      <c r="AY156" s="141" t="s">
        <v>4144</v>
      </c>
      <c r="AZ156" s="141" t="s">
        <v>1153</v>
      </c>
      <c r="BA156" s="141" t="s">
        <v>4144</v>
      </c>
      <c r="BB156" s="141" t="s">
        <v>1153</v>
      </c>
      <c r="BC156" s="141" t="s">
        <v>4144</v>
      </c>
      <c r="BD156" s="141" t="s">
        <v>1153</v>
      </c>
      <c r="BE156" s="44" t="s">
        <v>4144</v>
      </c>
      <c r="BF156" s="269" t="s">
        <v>781</v>
      </c>
      <c r="BG156" s="336">
        <v>44497</v>
      </c>
      <c r="BH156" s="269" t="s">
        <v>903</v>
      </c>
      <c r="BI156" s="267"/>
      <c r="BJ156" s="282"/>
      <c r="BK156" s="282"/>
      <c r="BL156" s="282"/>
      <c r="BM156" s="282"/>
      <c r="BN156" s="280" t="s">
        <v>956</v>
      </c>
      <c r="BO156" s="340"/>
      <c r="BP156" s="297"/>
    </row>
    <row r="157" spans="2:68" s="298" customFormat="1" ht="90" hidden="1" customHeight="1">
      <c r="B157" s="268" t="s">
        <v>3001</v>
      </c>
      <c r="C157" s="269" t="s">
        <v>3803</v>
      </c>
      <c r="D157" s="253" t="s">
        <v>5621</v>
      </c>
      <c r="E157" s="336">
        <v>44162</v>
      </c>
      <c r="F157" s="253" t="s">
        <v>3156</v>
      </c>
      <c r="G157" s="309" t="s">
        <v>3805</v>
      </c>
      <c r="H157" s="141" t="s">
        <v>6337</v>
      </c>
      <c r="I157" s="141" t="s">
        <v>3002</v>
      </c>
      <c r="J157" s="141" t="s">
        <v>5623</v>
      </c>
      <c r="K157" s="141" t="s">
        <v>3003</v>
      </c>
      <c r="L157" s="141" t="s">
        <v>3000</v>
      </c>
      <c r="M157" s="340">
        <v>3</v>
      </c>
      <c r="N157" s="336">
        <v>44287</v>
      </c>
      <c r="O157" s="283">
        <v>44407</v>
      </c>
      <c r="P157" s="267">
        <f t="shared" si="3"/>
        <v>18</v>
      </c>
      <c r="Q157" s="343">
        <v>3</v>
      </c>
      <c r="R157" s="253" t="s">
        <v>29</v>
      </c>
      <c r="S157" s="141" t="s">
        <v>76</v>
      </c>
      <c r="T157" s="327" t="s">
        <v>1153</v>
      </c>
      <c r="U157" s="327" t="s">
        <v>1153</v>
      </c>
      <c r="V157" s="327" t="s">
        <v>1153</v>
      </c>
      <c r="W157" s="327" t="s">
        <v>1153</v>
      </c>
      <c r="X157" s="327" t="s">
        <v>1153</v>
      </c>
      <c r="Y157" s="327" t="s">
        <v>1153</v>
      </c>
      <c r="Z157" s="327" t="s">
        <v>1153</v>
      </c>
      <c r="AA157" s="327" t="s">
        <v>1153</v>
      </c>
      <c r="AB157" s="327" t="s">
        <v>1153</v>
      </c>
      <c r="AC157" s="327" t="s">
        <v>1153</v>
      </c>
      <c r="AD157" s="327" t="s">
        <v>1153</v>
      </c>
      <c r="AE157" s="327" t="s">
        <v>1153</v>
      </c>
      <c r="AF157" s="327" t="s">
        <v>1153</v>
      </c>
      <c r="AG157" s="327" t="s">
        <v>1153</v>
      </c>
      <c r="AH157" s="327" t="s">
        <v>1153</v>
      </c>
      <c r="AI157" s="327" t="s">
        <v>1153</v>
      </c>
      <c r="AJ157" s="327" t="s">
        <v>1153</v>
      </c>
      <c r="AK157" s="327" t="s">
        <v>1153</v>
      </c>
      <c r="AL157" s="327" t="s">
        <v>1153</v>
      </c>
      <c r="AM157" s="327" t="s">
        <v>1153</v>
      </c>
      <c r="AN157" s="327" t="s">
        <v>1153</v>
      </c>
      <c r="AO157" s="327" t="s">
        <v>1153</v>
      </c>
      <c r="AP157" s="327" t="s">
        <v>1153</v>
      </c>
      <c r="AQ157" s="327" t="s">
        <v>1153</v>
      </c>
      <c r="AR157" s="141" t="s">
        <v>5624</v>
      </c>
      <c r="AS157" s="141" t="s">
        <v>6338</v>
      </c>
      <c r="AT157" s="141" t="s">
        <v>4050</v>
      </c>
      <c r="AU157" s="141" t="s">
        <v>6339</v>
      </c>
      <c r="AV157" s="141" t="s">
        <v>1153</v>
      </c>
      <c r="AW157" s="141" t="s">
        <v>4144</v>
      </c>
      <c r="AX157" s="141" t="s">
        <v>1153</v>
      </c>
      <c r="AY157" s="141" t="s">
        <v>4144</v>
      </c>
      <c r="AZ157" s="141" t="s">
        <v>1153</v>
      </c>
      <c r="BA157" s="141" t="s">
        <v>4144</v>
      </c>
      <c r="BB157" s="141" t="s">
        <v>1153</v>
      </c>
      <c r="BC157" s="141" t="s">
        <v>4144</v>
      </c>
      <c r="BD157" s="141" t="s">
        <v>1153</v>
      </c>
      <c r="BE157" s="44" t="s">
        <v>4144</v>
      </c>
      <c r="BF157" s="269" t="s">
        <v>781</v>
      </c>
      <c r="BG157" s="336">
        <v>44497</v>
      </c>
      <c r="BH157" s="269" t="s">
        <v>903</v>
      </c>
      <c r="BI157" s="267"/>
      <c r="BJ157" s="282"/>
      <c r="BK157" s="282"/>
      <c r="BL157" s="282"/>
      <c r="BM157" s="282"/>
      <c r="BN157" s="280" t="s">
        <v>956</v>
      </c>
      <c r="BO157" s="340"/>
      <c r="BP157" s="297"/>
    </row>
    <row r="158" spans="2:68" s="298" customFormat="1" ht="90" hidden="1" customHeight="1">
      <c r="B158" s="268" t="s">
        <v>3004</v>
      </c>
      <c r="C158" s="269" t="s">
        <v>3803</v>
      </c>
      <c r="D158" s="253" t="s">
        <v>5621</v>
      </c>
      <c r="E158" s="336">
        <v>44162</v>
      </c>
      <c r="F158" s="253" t="s">
        <v>3156</v>
      </c>
      <c r="G158" s="309" t="s">
        <v>3806</v>
      </c>
      <c r="H158" s="141" t="s">
        <v>6340</v>
      </c>
      <c r="I158" s="141" t="s">
        <v>3005</v>
      </c>
      <c r="J158" s="141" t="s">
        <v>3006</v>
      </c>
      <c r="K158" s="141" t="s">
        <v>3007</v>
      </c>
      <c r="L158" s="141" t="s">
        <v>3008</v>
      </c>
      <c r="M158" s="340">
        <v>530</v>
      </c>
      <c r="N158" s="336">
        <v>44256</v>
      </c>
      <c r="O158" s="283">
        <v>44530</v>
      </c>
      <c r="P158" s="267">
        <f t="shared" si="3"/>
        <v>40</v>
      </c>
      <c r="Q158" s="346">
        <v>332</v>
      </c>
      <c r="R158" s="271" t="s">
        <v>3864</v>
      </c>
      <c r="S158" s="141" t="s">
        <v>3667</v>
      </c>
      <c r="T158" s="327" t="s">
        <v>1153</v>
      </c>
      <c r="U158" s="327" t="s">
        <v>1153</v>
      </c>
      <c r="V158" s="327" t="s">
        <v>1153</v>
      </c>
      <c r="W158" s="327" t="s">
        <v>1153</v>
      </c>
      <c r="X158" s="327" t="s">
        <v>1153</v>
      </c>
      <c r="Y158" s="327" t="s">
        <v>1153</v>
      </c>
      <c r="Z158" s="327" t="s">
        <v>1153</v>
      </c>
      <c r="AA158" s="327" t="s">
        <v>1153</v>
      </c>
      <c r="AB158" s="327" t="s">
        <v>1153</v>
      </c>
      <c r="AC158" s="327" t="s">
        <v>1153</v>
      </c>
      <c r="AD158" s="327" t="s">
        <v>1153</v>
      </c>
      <c r="AE158" s="327" t="s">
        <v>1153</v>
      </c>
      <c r="AF158" s="327" t="s">
        <v>1153</v>
      </c>
      <c r="AG158" s="327" t="s">
        <v>1153</v>
      </c>
      <c r="AH158" s="327" t="s">
        <v>1153</v>
      </c>
      <c r="AI158" s="327" t="s">
        <v>1153</v>
      </c>
      <c r="AJ158" s="327" t="s">
        <v>1153</v>
      </c>
      <c r="AK158" s="327" t="s">
        <v>1153</v>
      </c>
      <c r="AL158" s="327" t="s">
        <v>1153</v>
      </c>
      <c r="AM158" s="327" t="s">
        <v>1153</v>
      </c>
      <c r="AN158" s="327" t="s">
        <v>1153</v>
      </c>
      <c r="AO158" s="327" t="s">
        <v>1153</v>
      </c>
      <c r="AP158" s="327" t="s">
        <v>1153</v>
      </c>
      <c r="AQ158" s="327" t="s">
        <v>1153</v>
      </c>
      <c r="AR158" s="141" t="s">
        <v>3009</v>
      </c>
      <c r="AS158" s="141" t="s">
        <v>6341</v>
      </c>
      <c r="AT158" s="141" t="s">
        <v>5625</v>
      </c>
      <c r="AU158" s="141" t="s">
        <v>6342</v>
      </c>
      <c r="AV158" s="141" t="s">
        <v>1153</v>
      </c>
      <c r="AW158" s="44" t="s">
        <v>6343</v>
      </c>
      <c r="AX158" s="141" t="s">
        <v>1153</v>
      </c>
      <c r="AY158" s="44" t="s">
        <v>4310</v>
      </c>
      <c r="AZ158" s="141" t="s">
        <v>1153</v>
      </c>
      <c r="BA158" s="44" t="s">
        <v>4305</v>
      </c>
      <c r="BB158" s="141" t="s">
        <v>1153</v>
      </c>
      <c r="BC158" s="44" t="s">
        <v>4305</v>
      </c>
      <c r="BD158" s="141" t="s">
        <v>1153</v>
      </c>
      <c r="BE158" s="44" t="s">
        <v>4305</v>
      </c>
      <c r="BF158" s="269" t="s">
        <v>1330</v>
      </c>
      <c r="BG158" s="336">
        <v>44529</v>
      </c>
      <c r="BH158" s="269" t="s">
        <v>1810</v>
      </c>
      <c r="BI158" s="336">
        <v>44529</v>
      </c>
      <c r="BJ158" s="301" t="s">
        <v>4180</v>
      </c>
      <c r="BK158" s="332" t="s">
        <v>5207</v>
      </c>
      <c r="BL158" s="332" t="s">
        <v>1153</v>
      </c>
      <c r="BM158" s="332" t="s">
        <v>1153</v>
      </c>
      <c r="BN158" s="280" t="s">
        <v>4388</v>
      </c>
      <c r="BO158" s="340" t="s">
        <v>2586</v>
      </c>
      <c r="BP158" s="297" t="s">
        <v>1153</v>
      </c>
    </row>
    <row r="159" spans="2:68" s="298" customFormat="1" ht="90" hidden="1" customHeight="1">
      <c r="B159" s="268" t="s">
        <v>3004</v>
      </c>
      <c r="C159" s="269" t="s">
        <v>3803</v>
      </c>
      <c r="D159" s="253" t="s">
        <v>5621</v>
      </c>
      <c r="E159" s="336">
        <v>44162</v>
      </c>
      <c r="F159" s="253" t="s">
        <v>3156</v>
      </c>
      <c r="G159" s="309" t="s">
        <v>3806</v>
      </c>
      <c r="H159" s="141" t="s">
        <v>6340</v>
      </c>
      <c r="I159" s="280" t="s">
        <v>3005</v>
      </c>
      <c r="J159" s="280" t="s">
        <v>3006</v>
      </c>
      <c r="K159" s="280" t="s">
        <v>3007</v>
      </c>
      <c r="L159" s="280" t="s">
        <v>3008</v>
      </c>
      <c r="M159" s="267">
        <v>530</v>
      </c>
      <c r="N159" s="283">
        <v>44256</v>
      </c>
      <c r="O159" s="283">
        <v>44743</v>
      </c>
      <c r="P159" s="267">
        <f t="shared" ref="P159" si="5">+WEEKNUM(O159-N159)</f>
        <v>18</v>
      </c>
      <c r="Q159" s="346">
        <v>332</v>
      </c>
      <c r="R159" s="271" t="s">
        <v>3864</v>
      </c>
      <c r="S159" s="141" t="s">
        <v>3667</v>
      </c>
      <c r="T159" s="327" t="s">
        <v>1153</v>
      </c>
      <c r="U159" s="327" t="s">
        <v>1153</v>
      </c>
      <c r="V159" s="327" t="s">
        <v>1153</v>
      </c>
      <c r="W159" s="327" t="s">
        <v>1153</v>
      </c>
      <c r="X159" s="327" t="s">
        <v>1153</v>
      </c>
      <c r="Y159" s="327" t="s">
        <v>1153</v>
      </c>
      <c r="Z159" s="327" t="s">
        <v>1153</v>
      </c>
      <c r="AA159" s="327" t="s">
        <v>1153</v>
      </c>
      <c r="AB159" s="327" t="s">
        <v>1153</v>
      </c>
      <c r="AC159" s="327" t="s">
        <v>1153</v>
      </c>
      <c r="AD159" s="327" t="s">
        <v>1153</v>
      </c>
      <c r="AE159" s="327" t="s">
        <v>1153</v>
      </c>
      <c r="AF159" s="327" t="s">
        <v>1153</v>
      </c>
      <c r="AG159" s="327" t="s">
        <v>1153</v>
      </c>
      <c r="AH159" s="327" t="s">
        <v>1153</v>
      </c>
      <c r="AI159" s="327" t="s">
        <v>1153</v>
      </c>
      <c r="AJ159" s="327" t="s">
        <v>1153</v>
      </c>
      <c r="AK159" s="327" t="s">
        <v>1153</v>
      </c>
      <c r="AL159" s="327" t="s">
        <v>1153</v>
      </c>
      <c r="AM159" s="327" t="s">
        <v>1153</v>
      </c>
      <c r="AN159" s="327" t="s">
        <v>1153</v>
      </c>
      <c r="AO159" s="327" t="s">
        <v>1153</v>
      </c>
      <c r="AP159" s="327" t="s">
        <v>1153</v>
      </c>
      <c r="AQ159" s="327" t="s">
        <v>1153</v>
      </c>
      <c r="AR159" s="141" t="s">
        <v>3009</v>
      </c>
      <c r="AS159" s="141" t="s">
        <v>6341</v>
      </c>
      <c r="AT159" s="141" t="s">
        <v>5625</v>
      </c>
      <c r="AU159" s="141" t="s">
        <v>6342</v>
      </c>
      <c r="AV159" s="141" t="s">
        <v>5626</v>
      </c>
      <c r="AW159" s="44" t="s">
        <v>6344</v>
      </c>
      <c r="AX159" s="44" t="s">
        <v>5627</v>
      </c>
      <c r="AY159" s="44" t="s">
        <v>6345</v>
      </c>
      <c r="AZ159" s="44" t="s">
        <v>5628</v>
      </c>
      <c r="BA159" s="141" t="s">
        <v>6346</v>
      </c>
      <c r="BB159" s="141" t="s">
        <v>1153</v>
      </c>
      <c r="BC159" s="44" t="s">
        <v>5234</v>
      </c>
      <c r="BD159" s="141" t="s">
        <v>1153</v>
      </c>
      <c r="BE159" s="44" t="s">
        <v>5234</v>
      </c>
      <c r="BF159" s="269" t="s">
        <v>1330</v>
      </c>
      <c r="BG159" s="336">
        <v>44760</v>
      </c>
      <c r="BH159" s="269" t="s">
        <v>1810</v>
      </c>
      <c r="BI159" s="336">
        <v>44760</v>
      </c>
      <c r="BJ159" s="301" t="s">
        <v>5629</v>
      </c>
      <c r="BK159" s="332" t="s">
        <v>5630</v>
      </c>
      <c r="BL159" s="332" t="s">
        <v>1153</v>
      </c>
      <c r="BM159" s="332" t="s">
        <v>1153</v>
      </c>
      <c r="BN159" s="280" t="s">
        <v>5083</v>
      </c>
      <c r="BO159" s="340"/>
      <c r="BP159" s="297"/>
    </row>
    <row r="160" spans="2:68" s="298" customFormat="1" ht="90" customHeight="1">
      <c r="B160" s="268" t="s">
        <v>3004</v>
      </c>
      <c r="C160" s="269" t="s">
        <v>3803</v>
      </c>
      <c r="D160" s="253" t="s">
        <v>5621</v>
      </c>
      <c r="E160" s="336">
        <v>44162</v>
      </c>
      <c r="F160" s="253" t="s">
        <v>3156</v>
      </c>
      <c r="G160" s="309" t="s">
        <v>3806</v>
      </c>
      <c r="H160" s="141" t="s">
        <v>6340</v>
      </c>
      <c r="I160" s="280" t="s">
        <v>3005</v>
      </c>
      <c r="J160" s="280" t="s">
        <v>3006</v>
      </c>
      <c r="K160" s="280" t="s">
        <v>3007</v>
      </c>
      <c r="L160" s="280" t="s">
        <v>3008</v>
      </c>
      <c r="M160" s="267">
        <v>530</v>
      </c>
      <c r="N160" s="283">
        <v>44256</v>
      </c>
      <c r="O160" s="283">
        <v>45107</v>
      </c>
      <c r="P160" s="267">
        <f t="shared" ref="P160" si="6">+WEEKNUM(O160-N160)</f>
        <v>18</v>
      </c>
      <c r="Q160" s="348">
        <v>332</v>
      </c>
      <c r="R160" s="271" t="s">
        <v>3864</v>
      </c>
      <c r="S160" s="141" t="s">
        <v>3667</v>
      </c>
      <c r="T160" s="327" t="s">
        <v>1153</v>
      </c>
      <c r="U160" s="327" t="s">
        <v>1153</v>
      </c>
      <c r="V160" s="327" t="s">
        <v>1153</v>
      </c>
      <c r="W160" s="327" t="s">
        <v>1153</v>
      </c>
      <c r="X160" s="327" t="s">
        <v>1153</v>
      </c>
      <c r="Y160" s="327" t="s">
        <v>1153</v>
      </c>
      <c r="Z160" s="327" t="s">
        <v>1153</v>
      </c>
      <c r="AA160" s="327" t="s">
        <v>1153</v>
      </c>
      <c r="AB160" s="327" t="s">
        <v>1153</v>
      </c>
      <c r="AC160" s="327" t="s">
        <v>1153</v>
      </c>
      <c r="AD160" s="327" t="s">
        <v>1153</v>
      </c>
      <c r="AE160" s="327" t="s">
        <v>1153</v>
      </c>
      <c r="AF160" s="327" t="s">
        <v>1153</v>
      </c>
      <c r="AG160" s="327" t="s">
        <v>1153</v>
      </c>
      <c r="AH160" s="327" t="s">
        <v>1153</v>
      </c>
      <c r="AI160" s="327" t="s">
        <v>1153</v>
      </c>
      <c r="AJ160" s="327" t="s">
        <v>1153</v>
      </c>
      <c r="AK160" s="327" t="s">
        <v>1153</v>
      </c>
      <c r="AL160" s="327" t="s">
        <v>1153</v>
      </c>
      <c r="AM160" s="327" t="s">
        <v>1153</v>
      </c>
      <c r="AN160" s="327" t="s">
        <v>1153</v>
      </c>
      <c r="AO160" s="327" t="s">
        <v>1153</v>
      </c>
      <c r="AP160" s="327" t="s">
        <v>1153</v>
      </c>
      <c r="AQ160" s="327" t="s">
        <v>1153</v>
      </c>
      <c r="AR160" s="141" t="s">
        <v>3009</v>
      </c>
      <c r="AS160" s="141" t="s">
        <v>6341</v>
      </c>
      <c r="AT160" s="141" t="s">
        <v>5625</v>
      </c>
      <c r="AU160" s="141" t="s">
        <v>6342</v>
      </c>
      <c r="AV160" s="141" t="s">
        <v>5626</v>
      </c>
      <c r="AW160" s="44" t="s">
        <v>6344</v>
      </c>
      <c r="AX160" s="44" t="s">
        <v>5627</v>
      </c>
      <c r="AY160" s="44" t="s">
        <v>6345</v>
      </c>
      <c r="AZ160" s="44" t="s">
        <v>5628</v>
      </c>
      <c r="BA160" s="44" t="s">
        <v>6347</v>
      </c>
      <c r="BB160" s="44" t="s">
        <v>5631</v>
      </c>
      <c r="BC160" s="44" t="s">
        <v>6348</v>
      </c>
      <c r="BD160" s="141" t="s">
        <v>6461</v>
      </c>
      <c r="BE160" s="44" t="s">
        <v>8789</v>
      </c>
      <c r="BF160" s="269" t="s">
        <v>2588</v>
      </c>
      <c r="BG160" s="336">
        <v>44944</v>
      </c>
      <c r="BH160" s="269" t="s">
        <v>783</v>
      </c>
      <c r="BI160" s="267"/>
      <c r="BJ160" s="282"/>
      <c r="BK160" s="282"/>
      <c r="BL160" s="282"/>
      <c r="BM160" s="282"/>
      <c r="BN160" s="280" t="s">
        <v>956</v>
      </c>
      <c r="BO160" s="340"/>
      <c r="BP160" s="297"/>
    </row>
    <row r="161" spans="2:68" s="298" customFormat="1" ht="90" hidden="1" customHeight="1">
      <c r="B161" s="268" t="s">
        <v>3010</v>
      </c>
      <c r="C161" s="269" t="s">
        <v>3803</v>
      </c>
      <c r="D161" s="253" t="s">
        <v>5621</v>
      </c>
      <c r="E161" s="336">
        <v>44162</v>
      </c>
      <c r="F161" s="253" t="s">
        <v>3156</v>
      </c>
      <c r="G161" s="309" t="s">
        <v>3806</v>
      </c>
      <c r="H161" s="141" t="s">
        <v>6340</v>
      </c>
      <c r="I161" s="141" t="s">
        <v>3005</v>
      </c>
      <c r="J161" s="141" t="s">
        <v>3006</v>
      </c>
      <c r="K161" s="141" t="s">
        <v>3011</v>
      </c>
      <c r="L161" s="141" t="s">
        <v>3012</v>
      </c>
      <c r="M161" s="340">
        <v>1</v>
      </c>
      <c r="N161" s="336">
        <v>44259</v>
      </c>
      <c r="O161" s="283">
        <v>44266</v>
      </c>
      <c r="P161" s="267">
        <f t="shared" si="3"/>
        <v>1</v>
      </c>
      <c r="Q161" s="343">
        <v>1</v>
      </c>
      <c r="R161" s="271" t="s">
        <v>3864</v>
      </c>
      <c r="S161" s="141" t="s">
        <v>3667</v>
      </c>
      <c r="T161" s="327" t="s">
        <v>1153</v>
      </c>
      <c r="U161" s="327" t="s">
        <v>1153</v>
      </c>
      <c r="V161" s="327" t="s">
        <v>1153</v>
      </c>
      <c r="W161" s="327" t="s">
        <v>1153</v>
      </c>
      <c r="X161" s="327" t="s">
        <v>1153</v>
      </c>
      <c r="Y161" s="327" t="s">
        <v>1153</v>
      </c>
      <c r="Z161" s="327" t="s">
        <v>1153</v>
      </c>
      <c r="AA161" s="327" t="s">
        <v>1153</v>
      </c>
      <c r="AB161" s="327" t="s">
        <v>1153</v>
      </c>
      <c r="AC161" s="327" t="s">
        <v>1153</v>
      </c>
      <c r="AD161" s="327" t="s">
        <v>1153</v>
      </c>
      <c r="AE161" s="327" t="s">
        <v>1153</v>
      </c>
      <c r="AF161" s="327" t="s">
        <v>1153</v>
      </c>
      <c r="AG161" s="327" t="s">
        <v>1153</v>
      </c>
      <c r="AH161" s="327" t="s">
        <v>1153</v>
      </c>
      <c r="AI161" s="327" t="s">
        <v>1153</v>
      </c>
      <c r="AJ161" s="327" t="s">
        <v>1153</v>
      </c>
      <c r="AK161" s="327" t="s">
        <v>1153</v>
      </c>
      <c r="AL161" s="327" t="s">
        <v>1153</v>
      </c>
      <c r="AM161" s="327" t="s">
        <v>1153</v>
      </c>
      <c r="AN161" s="327" t="s">
        <v>1153</v>
      </c>
      <c r="AO161" s="327" t="s">
        <v>1153</v>
      </c>
      <c r="AP161" s="327" t="s">
        <v>1153</v>
      </c>
      <c r="AQ161" s="327" t="s">
        <v>1153</v>
      </c>
      <c r="AR161" s="141" t="s">
        <v>3013</v>
      </c>
      <c r="AS161" s="141" t="s">
        <v>6349</v>
      </c>
      <c r="AT161" s="280" t="s">
        <v>1153</v>
      </c>
      <c r="AU161" s="273" t="s">
        <v>3802</v>
      </c>
      <c r="AV161" s="44" t="s">
        <v>1153</v>
      </c>
      <c r="AW161" s="141" t="s">
        <v>3802</v>
      </c>
      <c r="AX161" s="44" t="s">
        <v>1153</v>
      </c>
      <c r="AY161" s="141" t="s">
        <v>3802</v>
      </c>
      <c r="AZ161" s="44" t="s">
        <v>1153</v>
      </c>
      <c r="BA161" s="141" t="s">
        <v>3802</v>
      </c>
      <c r="BB161" s="44" t="s">
        <v>1153</v>
      </c>
      <c r="BC161" s="141" t="s">
        <v>3802</v>
      </c>
      <c r="BD161" s="44" t="s">
        <v>1153</v>
      </c>
      <c r="BE161" s="44" t="s">
        <v>3802</v>
      </c>
      <c r="BF161" s="269" t="s">
        <v>781</v>
      </c>
      <c r="BG161" s="336">
        <v>44404</v>
      </c>
      <c r="BH161" s="269" t="s">
        <v>903</v>
      </c>
      <c r="BI161" s="267"/>
      <c r="BJ161" s="282"/>
      <c r="BK161" s="282"/>
      <c r="BL161" s="282"/>
      <c r="BM161" s="282"/>
      <c r="BN161" s="280" t="s">
        <v>956</v>
      </c>
      <c r="BO161" s="340"/>
      <c r="BP161" s="297"/>
    </row>
    <row r="162" spans="2:68" s="298" customFormat="1" ht="90" hidden="1" customHeight="1">
      <c r="B162" s="268" t="s">
        <v>3014</v>
      </c>
      <c r="C162" s="269" t="s">
        <v>3803</v>
      </c>
      <c r="D162" s="253" t="s">
        <v>5621</v>
      </c>
      <c r="E162" s="336">
        <v>44162</v>
      </c>
      <c r="F162" s="253" t="s">
        <v>3156</v>
      </c>
      <c r="G162" s="309" t="s">
        <v>3806</v>
      </c>
      <c r="H162" s="141" t="s">
        <v>6340</v>
      </c>
      <c r="I162" s="141" t="s">
        <v>3005</v>
      </c>
      <c r="J162" s="141" t="s">
        <v>3006</v>
      </c>
      <c r="K162" s="141" t="s">
        <v>3015</v>
      </c>
      <c r="L162" s="141" t="s">
        <v>3000</v>
      </c>
      <c r="M162" s="340">
        <v>1</v>
      </c>
      <c r="N162" s="336">
        <v>44287</v>
      </c>
      <c r="O162" s="283">
        <v>44316</v>
      </c>
      <c r="P162" s="267">
        <f t="shared" si="3"/>
        <v>5</v>
      </c>
      <c r="Q162" s="343">
        <v>1</v>
      </c>
      <c r="R162" s="271" t="s">
        <v>3864</v>
      </c>
      <c r="S162" s="141" t="s">
        <v>3668</v>
      </c>
      <c r="T162" s="327" t="s">
        <v>1153</v>
      </c>
      <c r="U162" s="327" t="s">
        <v>1153</v>
      </c>
      <c r="V162" s="327" t="s">
        <v>1153</v>
      </c>
      <c r="W162" s="327" t="s">
        <v>1153</v>
      </c>
      <c r="X162" s="327" t="s">
        <v>1153</v>
      </c>
      <c r="Y162" s="327" t="s">
        <v>1153</v>
      </c>
      <c r="Z162" s="327" t="s">
        <v>1153</v>
      </c>
      <c r="AA162" s="327" t="s">
        <v>1153</v>
      </c>
      <c r="AB162" s="327" t="s">
        <v>1153</v>
      </c>
      <c r="AC162" s="327" t="s">
        <v>1153</v>
      </c>
      <c r="AD162" s="327" t="s">
        <v>1153</v>
      </c>
      <c r="AE162" s="327" t="s">
        <v>1153</v>
      </c>
      <c r="AF162" s="327" t="s">
        <v>1153</v>
      </c>
      <c r="AG162" s="327" t="s">
        <v>1153</v>
      </c>
      <c r="AH162" s="327" t="s">
        <v>1153</v>
      </c>
      <c r="AI162" s="327" t="s">
        <v>1153</v>
      </c>
      <c r="AJ162" s="327" t="s">
        <v>1153</v>
      </c>
      <c r="AK162" s="327" t="s">
        <v>1153</v>
      </c>
      <c r="AL162" s="327" t="s">
        <v>1153</v>
      </c>
      <c r="AM162" s="327" t="s">
        <v>1153</v>
      </c>
      <c r="AN162" s="327" t="s">
        <v>1153</v>
      </c>
      <c r="AO162" s="327" t="s">
        <v>1153</v>
      </c>
      <c r="AP162" s="327" t="s">
        <v>1153</v>
      </c>
      <c r="AQ162" s="327" t="s">
        <v>1153</v>
      </c>
      <c r="AR162" s="141" t="s">
        <v>5632</v>
      </c>
      <c r="AS162" s="141" t="s">
        <v>6350</v>
      </c>
      <c r="AT162" s="280" t="s">
        <v>1153</v>
      </c>
      <c r="AU162" s="273" t="s">
        <v>3802</v>
      </c>
      <c r="AV162" s="44" t="s">
        <v>1153</v>
      </c>
      <c r="AW162" s="141" t="s">
        <v>3802</v>
      </c>
      <c r="AX162" s="44" t="s">
        <v>1153</v>
      </c>
      <c r="AY162" s="141" t="s">
        <v>3802</v>
      </c>
      <c r="AZ162" s="44" t="s">
        <v>1153</v>
      </c>
      <c r="BA162" s="141" t="s">
        <v>3802</v>
      </c>
      <c r="BB162" s="44" t="s">
        <v>1153</v>
      </c>
      <c r="BC162" s="141" t="s">
        <v>3802</v>
      </c>
      <c r="BD162" s="44" t="s">
        <v>1153</v>
      </c>
      <c r="BE162" s="44" t="s">
        <v>3802</v>
      </c>
      <c r="BF162" s="269" t="s">
        <v>781</v>
      </c>
      <c r="BG162" s="336">
        <v>44404</v>
      </c>
      <c r="BH162" s="269" t="s">
        <v>903</v>
      </c>
      <c r="BI162" s="267"/>
      <c r="BJ162" s="282"/>
      <c r="BK162" s="282"/>
      <c r="BL162" s="282"/>
      <c r="BM162" s="282"/>
      <c r="BN162" s="280" t="s">
        <v>956</v>
      </c>
      <c r="BO162" s="340"/>
      <c r="BP162" s="297"/>
    </row>
    <row r="163" spans="2:68" s="298" customFormat="1" ht="90" hidden="1" customHeight="1">
      <c r="B163" s="268" t="s">
        <v>3016</v>
      </c>
      <c r="C163" s="269" t="s">
        <v>3803</v>
      </c>
      <c r="D163" s="253" t="s">
        <v>5621</v>
      </c>
      <c r="E163" s="336">
        <v>44162</v>
      </c>
      <c r="F163" s="253" t="s">
        <v>3156</v>
      </c>
      <c r="G163" s="309" t="s">
        <v>3807</v>
      </c>
      <c r="H163" s="141" t="s">
        <v>6351</v>
      </c>
      <c r="I163" s="141" t="s">
        <v>3017</v>
      </c>
      <c r="J163" s="141" t="s">
        <v>3018</v>
      </c>
      <c r="K163" s="141" t="s">
        <v>5633</v>
      </c>
      <c r="L163" s="141" t="s">
        <v>3019</v>
      </c>
      <c r="M163" s="340">
        <v>1</v>
      </c>
      <c r="N163" s="336">
        <v>44242</v>
      </c>
      <c r="O163" s="283">
        <v>44344</v>
      </c>
      <c r="P163" s="267">
        <f t="shared" si="3"/>
        <v>15</v>
      </c>
      <c r="Q163" s="343">
        <v>1</v>
      </c>
      <c r="R163" s="271" t="s">
        <v>3864</v>
      </c>
      <c r="S163" s="141" t="s">
        <v>3667</v>
      </c>
      <c r="T163" s="327" t="s">
        <v>1153</v>
      </c>
      <c r="U163" s="327" t="s">
        <v>1153</v>
      </c>
      <c r="V163" s="327" t="s">
        <v>1153</v>
      </c>
      <c r="W163" s="327" t="s">
        <v>1153</v>
      </c>
      <c r="X163" s="327" t="s">
        <v>1153</v>
      </c>
      <c r="Y163" s="327" t="s">
        <v>1153</v>
      </c>
      <c r="Z163" s="327" t="s">
        <v>1153</v>
      </c>
      <c r="AA163" s="327" t="s">
        <v>1153</v>
      </c>
      <c r="AB163" s="327" t="s">
        <v>1153</v>
      </c>
      <c r="AC163" s="327" t="s">
        <v>1153</v>
      </c>
      <c r="AD163" s="327" t="s">
        <v>1153</v>
      </c>
      <c r="AE163" s="327" t="s">
        <v>1153</v>
      </c>
      <c r="AF163" s="327" t="s">
        <v>1153</v>
      </c>
      <c r="AG163" s="327" t="s">
        <v>1153</v>
      </c>
      <c r="AH163" s="327" t="s">
        <v>1153</v>
      </c>
      <c r="AI163" s="327" t="s">
        <v>1153</v>
      </c>
      <c r="AJ163" s="327" t="s">
        <v>1153</v>
      </c>
      <c r="AK163" s="327" t="s">
        <v>1153</v>
      </c>
      <c r="AL163" s="327" t="s">
        <v>1153</v>
      </c>
      <c r="AM163" s="327" t="s">
        <v>1153</v>
      </c>
      <c r="AN163" s="327" t="s">
        <v>1153</v>
      </c>
      <c r="AO163" s="327" t="s">
        <v>1153</v>
      </c>
      <c r="AP163" s="327" t="s">
        <v>1153</v>
      </c>
      <c r="AQ163" s="327" t="s">
        <v>1153</v>
      </c>
      <c r="AR163" s="141" t="s">
        <v>5634</v>
      </c>
      <c r="AS163" s="141" t="s">
        <v>6352</v>
      </c>
      <c r="AT163" s="141" t="s">
        <v>4051</v>
      </c>
      <c r="AU163" s="141" t="s">
        <v>6353</v>
      </c>
      <c r="AV163" s="141"/>
      <c r="AW163" s="141" t="s">
        <v>6354</v>
      </c>
      <c r="AX163" s="141" t="s">
        <v>5635</v>
      </c>
      <c r="AY163" s="141" t="s">
        <v>6355</v>
      </c>
      <c r="AZ163" s="44" t="s">
        <v>1153</v>
      </c>
      <c r="BA163" s="44" t="s">
        <v>4921</v>
      </c>
      <c r="BB163" s="44" t="s">
        <v>1153</v>
      </c>
      <c r="BC163" s="44" t="s">
        <v>4921</v>
      </c>
      <c r="BD163" s="44" t="s">
        <v>1153</v>
      </c>
      <c r="BE163" s="44" t="s">
        <v>4921</v>
      </c>
      <c r="BF163" s="269" t="s">
        <v>902</v>
      </c>
      <c r="BG163" s="336">
        <v>44664</v>
      </c>
      <c r="BH163" s="269" t="s">
        <v>903</v>
      </c>
      <c r="BI163" s="267"/>
      <c r="BJ163" s="282"/>
      <c r="BK163" s="282"/>
      <c r="BL163" s="282"/>
      <c r="BM163" s="282"/>
      <c r="BN163" s="280" t="s">
        <v>956</v>
      </c>
      <c r="BO163" s="340"/>
      <c r="BP163" s="297"/>
    </row>
    <row r="164" spans="2:68" s="298" customFormat="1" ht="90" hidden="1" customHeight="1">
      <c r="B164" s="268" t="s">
        <v>3020</v>
      </c>
      <c r="C164" s="269" t="s">
        <v>3803</v>
      </c>
      <c r="D164" s="253" t="s">
        <v>5621</v>
      </c>
      <c r="E164" s="336">
        <v>44162</v>
      </c>
      <c r="F164" s="253" t="s">
        <v>3156</v>
      </c>
      <c r="G164" s="309" t="s">
        <v>3807</v>
      </c>
      <c r="H164" s="141" t="s">
        <v>6351</v>
      </c>
      <c r="I164" s="141" t="s">
        <v>3017</v>
      </c>
      <c r="J164" s="141" t="s">
        <v>3018</v>
      </c>
      <c r="K164" s="141" t="s">
        <v>3021</v>
      </c>
      <c r="L164" s="141" t="s">
        <v>3022</v>
      </c>
      <c r="M164" s="340">
        <v>4</v>
      </c>
      <c r="N164" s="336">
        <v>44319</v>
      </c>
      <c r="O164" s="283">
        <v>44683</v>
      </c>
      <c r="P164" s="267">
        <f t="shared" si="3"/>
        <v>52</v>
      </c>
      <c r="Q164" s="343">
        <v>4</v>
      </c>
      <c r="R164" s="253" t="s">
        <v>29</v>
      </c>
      <c r="S164" s="141" t="s">
        <v>76</v>
      </c>
      <c r="T164" s="327" t="s">
        <v>1153</v>
      </c>
      <c r="U164" s="327" t="s">
        <v>1153</v>
      </c>
      <c r="V164" s="327" t="s">
        <v>1153</v>
      </c>
      <c r="W164" s="327" t="s">
        <v>1153</v>
      </c>
      <c r="X164" s="327" t="s">
        <v>1153</v>
      </c>
      <c r="Y164" s="327" t="s">
        <v>1153</v>
      </c>
      <c r="Z164" s="327" t="s">
        <v>1153</v>
      </c>
      <c r="AA164" s="327" t="s">
        <v>1153</v>
      </c>
      <c r="AB164" s="327" t="s">
        <v>1153</v>
      </c>
      <c r="AC164" s="327" t="s">
        <v>1153</v>
      </c>
      <c r="AD164" s="327" t="s">
        <v>1153</v>
      </c>
      <c r="AE164" s="327" t="s">
        <v>1153</v>
      </c>
      <c r="AF164" s="327" t="s">
        <v>1153</v>
      </c>
      <c r="AG164" s="327" t="s">
        <v>1153</v>
      </c>
      <c r="AH164" s="327" t="s">
        <v>1153</v>
      </c>
      <c r="AI164" s="327" t="s">
        <v>1153</v>
      </c>
      <c r="AJ164" s="327" t="s">
        <v>1153</v>
      </c>
      <c r="AK164" s="327" t="s">
        <v>1153</v>
      </c>
      <c r="AL164" s="327" t="s">
        <v>1153</v>
      </c>
      <c r="AM164" s="327" t="s">
        <v>1153</v>
      </c>
      <c r="AN164" s="327" t="s">
        <v>1153</v>
      </c>
      <c r="AO164" s="327" t="s">
        <v>1153</v>
      </c>
      <c r="AP164" s="327" t="s">
        <v>1153</v>
      </c>
      <c r="AQ164" s="327" t="s">
        <v>1153</v>
      </c>
      <c r="AR164" s="141" t="s">
        <v>5636</v>
      </c>
      <c r="AS164" s="141" t="s">
        <v>6356</v>
      </c>
      <c r="AT164" s="316" t="s">
        <v>4068</v>
      </c>
      <c r="AU164" s="141" t="s">
        <v>6357</v>
      </c>
      <c r="AV164" s="141" t="s">
        <v>5637</v>
      </c>
      <c r="AW164" s="141" t="s">
        <v>6358</v>
      </c>
      <c r="AX164" s="141"/>
      <c r="AY164" s="141" t="s">
        <v>6359</v>
      </c>
      <c r="AZ164" s="141" t="s">
        <v>5197</v>
      </c>
      <c r="BA164" s="141" t="s">
        <v>6360</v>
      </c>
      <c r="BB164" s="141" t="s">
        <v>937</v>
      </c>
      <c r="BC164" s="141" t="s">
        <v>5230</v>
      </c>
      <c r="BD164" s="141" t="s">
        <v>937</v>
      </c>
      <c r="BE164" s="44" t="s">
        <v>5230</v>
      </c>
      <c r="BF164" s="269" t="s">
        <v>781</v>
      </c>
      <c r="BG164" s="336">
        <v>44764</v>
      </c>
      <c r="BH164" s="269" t="s">
        <v>903</v>
      </c>
      <c r="BI164" s="267"/>
      <c r="BJ164" s="282"/>
      <c r="BK164" s="282"/>
      <c r="BL164" s="282"/>
      <c r="BM164" s="282"/>
      <c r="BN164" s="280" t="s">
        <v>956</v>
      </c>
      <c r="BO164" s="340"/>
      <c r="BP164" s="297"/>
    </row>
    <row r="165" spans="2:68" s="298" customFormat="1" ht="90" hidden="1" customHeight="1">
      <c r="B165" s="268" t="s">
        <v>3023</v>
      </c>
      <c r="C165" s="269" t="s">
        <v>3803</v>
      </c>
      <c r="D165" s="253" t="s">
        <v>5621</v>
      </c>
      <c r="E165" s="336">
        <v>44162</v>
      </c>
      <c r="F165" s="253" t="s">
        <v>3156</v>
      </c>
      <c r="G165" s="309" t="s">
        <v>3808</v>
      </c>
      <c r="H165" s="141" t="s">
        <v>6361</v>
      </c>
      <c r="I165" s="141" t="s">
        <v>5638</v>
      </c>
      <c r="J165" s="141" t="s">
        <v>3024</v>
      </c>
      <c r="K165" s="141" t="s">
        <v>3025</v>
      </c>
      <c r="L165" s="141" t="s">
        <v>3022</v>
      </c>
      <c r="M165" s="340">
        <v>2</v>
      </c>
      <c r="N165" s="336">
        <v>44287</v>
      </c>
      <c r="O165" s="283">
        <v>44439</v>
      </c>
      <c r="P165" s="267">
        <f t="shared" si="3"/>
        <v>22</v>
      </c>
      <c r="Q165" s="343">
        <v>2</v>
      </c>
      <c r="R165" s="271" t="s">
        <v>3864</v>
      </c>
      <c r="S165" s="141" t="s">
        <v>3667</v>
      </c>
      <c r="T165" s="327" t="s">
        <v>1153</v>
      </c>
      <c r="U165" s="327" t="s">
        <v>1153</v>
      </c>
      <c r="V165" s="327" t="s">
        <v>1153</v>
      </c>
      <c r="W165" s="327" t="s">
        <v>1153</v>
      </c>
      <c r="X165" s="327" t="s">
        <v>1153</v>
      </c>
      <c r="Y165" s="327" t="s">
        <v>1153</v>
      </c>
      <c r="Z165" s="327" t="s">
        <v>1153</v>
      </c>
      <c r="AA165" s="327" t="s">
        <v>1153</v>
      </c>
      <c r="AB165" s="327" t="s">
        <v>1153</v>
      </c>
      <c r="AC165" s="327" t="s">
        <v>1153</v>
      </c>
      <c r="AD165" s="327" t="s">
        <v>1153</v>
      </c>
      <c r="AE165" s="327" t="s">
        <v>1153</v>
      </c>
      <c r="AF165" s="327" t="s">
        <v>1153</v>
      </c>
      <c r="AG165" s="327" t="s">
        <v>1153</v>
      </c>
      <c r="AH165" s="327" t="s">
        <v>1153</v>
      </c>
      <c r="AI165" s="327" t="s">
        <v>1153</v>
      </c>
      <c r="AJ165" s="327" t="s">
        <v>1153</v>
      </c>
      <c r="AK165" s="327" t="s">
        <v>1153</v>
      </c>
      <c r="AL165" s="327" t="s">
        <v>1153</v>
      </c>
      <c r="AM165" s="327" t="s">
        <v>1153</v>
      </c>
      <c r="AN165" s="327" t="s">
        <v>1153</v>
      </c>
      <c r="AO165" s="327" t="s">
        <v>1153</v>
      </c>
      <c r="AP165" s="327" t="s">
        <v>1153</v>
      </c>
      <c r="AQ165" s="327" t="s">
        <v>1153</v>
      </c>
      <c r="AR165" s="141" t="s">
        <v>5639</v>
      </c>
      <c r="AS165" s="141" t="s">
        <v>6356</v>
      </c>
      <c r="AT165" s="349" t="s">
        <v>4069</v>
      </c>
      <c r="AU165" s="141" t="s">
        <v>6362</v>
      </c>
      <c r="AV165" s="141"/>
      <c r="AW165" s="141" t="s">
        <v>6363</v>
      </c>
      <c r="AX165" s="141" t="s">
        <v>5640</v>
      </c>
      <c r="AY165" s="141" t="s">
        <v>6364</v>
      </c>
      <c r="AZ165" s="44" t="s">
        <v>1153</v>
      </c>
      <c r="BA165" s="44" t="s">
        <v>4921</v>
      </c>
      <c r="BB165" s="44" t="s">
        <v>1153</v>
      </c>
      <c r="BC165" s="44" t="s">
        <v>4921</v>
      </c>
      <c r="BD165" s="44" t="s">
        <v>1153</v>
      </c>
      <c r="BE165" s="44" t="s">
        <v>4921</v>
      </c>
      <c r="BF165" s="269" t="s">
        <v>902</v>
      </c>
      <c r="BG165" s="336">
        <v>44664</v>
      </c>
      <c r="BH165" s="269" t="s">
        <v>903</v>
      </c>
      <c r="BI165" s="267"/>
      <c r="BJ165" s="282"/>
      <c r="BK165" s="282"/>
      <c r="BL165" s="282"/>
      <c r="BM165" s="282"/>
      <c r="BN165" s="280" t="s">
        <v>956</v>
      </c>
      <c r="BO165" s="340"/>
      <c r="BP165" s="297"/>
    </row>
    <row r="166" spans="2:68" s="298" customFormat="1" ht="90" hidden="1" customHeight="1">
      <c r="B166" s="268" t="s">
        <v>3026</v>
      </c>
      <c r="C166" s="269" t="s">
        <v>3803</v>
      </c>
      <c r="D166" s="253" t="s">
        <v>5621</v>
      </c>
      <c r="E166" s="336">
        <v>44162</v>
      </c>
      <c r="F166" s="253" t="s">
        <v>3156</v>
      </c>
      <c r="G166" s="309" t="s">
        <v>3808</v>
      </c>
      <c r="H166" s="141" t="s">
        <v>6361</v>
      </c>
      <c r="I166" s="141" t="s">
        <v>3027</v>
      </c>
      <c r="J166" s="141" t="s">
        <v>3028</v>
      </c>
      <c r="K166" s="141" t="s">
        <v>6365</v>
      </c>
      <c r="L166" s="141" t="s">
        <v>6366</v>
      </c>
      <c r="M166" s="345" t="s">
        <v>6367</v>
      </c>
      <c r="N166" s="336">
        <v>44287</v>
      </c>
      <c r="O166" s="283">
        <v>44561</v>
      </c>
      <c r="P166" s="267">
        <f t="shared" si="3"/>
        <v>40</v>
      </c>
      <c r="Q166" s="348"/>
      <c r="R166" s="271" t="s">
        <v>3855</v>
      </c>
      <c r="S166" s="141" t="s">
        <v>3029</v>
      </c>
      <c r="T166" s="327" t="s">
        <v>1153</v>
      </c>
      <c r="U166" s="327" t="s">
        <v>1153</v>
      </c>
      <c r="V166" s="327" t="s">
        <v>1153</v>
      </c>
      <c r="W166" s="327" t="s">
        <v>1153</v>
      </c>
      <c r="X166" s="327" t="s">
        <v>1153</v>
      </c>
      <c r="Y166" s="327" t="s">
        <v>1153</v>
      </c>
      <c r="Z166" s="327" t="s">
        <v>1153</v>
      </c>
      <c r="AA166" s="327" t="s">
        <v>1153</v>
      </c>
      <c r="AB166" s="327" t="s">
        <v>1153</v>
      </c>
      <c r="AC166" s="327" t="s">
        <v>1153</v>
      </c>
      <c r="AD166" s="327" t="s">
        <v>1153</v>
      </c>
      <c r="AE166" s="327" t="s">
        <v>1153</v>
      </c>
      <c r="AF166" s="327" t="s">
        <v>1153</v>
      </c>
      <c r="AG166" s="327" t="s">
        <v>1153</v>
      </c>
      <c r="AH166" s="327" t="s">
        <v>1153</v>
      </c>
      <c r="AI166" s="327" t="s">
        <v>1153</v>
      </c>
      <c r="AJ166" s="327" t="s">
        <v>1153</v>
      </c>
      <c r="AK166" s="327" t="s">
        <v>1153</v>
      </c>
      <c r="AL166" s="327" t="s">
        <v>1153</v>
      </c>
      <c r="AM166" s="327" t="s">
        <v>1153</v>
      </c>
      <c r="AN166" s="327" t="s">
        <v>1153</v>
      </c>
      <c r="AO166" s="327" t="s">
        <v>1153</v>
      </c>
      <c r="AP166" s="327" t="s">
        <v>1153</v>
      </c>
      <c r="AQ166" s="327" t="s">
        <v>1153</v>
      </c>
      <c r="AR166" s="141" t="s">
        <v>5641</v>
      </c>
      <c r="AS166" s="141" t="s">
        <v>6368</v>
      </c>
      <c r="AT166" s="350" t="s">
        <v>5642</v>
      </c>
      <c r="AU166" s="141" t="s">
        <v>6369</v>
      </c>
      <c r="AV166" s="141" t="s">
        <v>4208</v>
      </c>
      <c r="AW166" s="141" t="s">
        <v>6370</v>
      </c>
      <c r="AX166" s="273" t="s">
        <v>1153</v>
      </c>
      <c r="AY166" s="273" t="s">
        <v>4297</v>
      </c>
      <c r="AZ166" s="273" t="s">
        <v>1153</v>
      </c>
      <c r="BA166" s="273" t="s">
        <v>4297</v>
      </c>
      <c r="BB166" s="273" t="s">
        <v>1153</v>
      </c>
      <c r="BC166" s="273" t="s">
        <v>4297</v>
      </c>
      <c r="BD166" s="273" t="s">
        <v>1153</v>
      </c>
      <c r="BE166" s="44" t="s">
        <v>4297</v>
      </c>
      <c r="BF166" s="269" t="s">
        <v>781</v>
      </c>
      <c r="BG166" s="336">
        <v>44579</v>
      </c>
      <c r="BH166" s="269" t="s">
        <v>903</v>
      </c>
      <c r="BI166" s="267"/>
      <c r="BJ166" s="282"/>
      <c r="BK166" s="282"/>
      <c r="BL166" s="282"/>
      <c r="BM166" s="282"/>
      <c r="BN166" s="280" t="s">
        <v>956</v>
      </c>
      <c r="BO166" s="340"/>
      <c r="BP166" s="297"/>
    </row>
    <row r="167" spans="2:68" s="298" customFormat="1" ht="90" hidden="1" customHeight="1">
      <c r="B167" s="268" t="s">
        <v>3030</v>
      </c>
      <c r="C167" s="269" t="s">
        <v>3803</v>
      </c>
      <c r="D167" s="253" t="s">
        <v>3679</v>
      </c>
      <c r="E167" s="336">
        <v>44099</v>
      </c>
      <c r="F167" s="253" t="s">
        <v>2296</v>
      </c>
      <c r="G167" s="309" t="s">
        <v>3804</v>
      </c>
      <c r="H167" s="141" t="s">
        <v>6371</v>
      </c>
      <c r="I167" s="141" t="s">
        <v>3680</v>
      </c>
      <c r="J167" s="141" t="s">
        <v>3031</v>
      </c>
      <c r="K167" s="141" t="s">
        <v>3684</v>
      </c>
      <c r="L167" s="141" t="s">
        <v>3686</v>
      </c>
      <c r="M167" s="345">
        <v>1</v>
      </c>
      <c r="N167" s="336">
        <v>44287</v>
      </c>
      <c r="O167" s="283">
        <v>44561</v>
      </c>
      <c r="P167" s="267">
        <f t="shared" si="3"/>
        <v>40</v>
      </c>
      <c r="Q167" s="343"/>
      <c r="R167" s="253" t="s">
        <v>112</v>
      </c>
      <c r="S167" s="141" t="s">
        <v>3032</v>
      </c>
      <c r="T167" s="327" t="s">
        <v>1153</v>
      </c>
      <c r="U167" s="327" t="s">
        <v>1153</v>
      </c>
      <c r="V167" s="327" t="s">
        <v>1153</v>
      </c>
      <c r="W167" s="327" t="s">
        <v>1153</v>
      </c>
      <c r="X167" s="327" t="s">
        <v>1153</v>
      </c>
      <c r="Y167" s="327" t="s">
        <v>1153</v>
      </c>
      <c r="Z167" s="327" t="s">
        <v>1153</v>
      </c>
      <c r="AA167" s="327" t="s">
        <v>1153</v>
      </c>
      <c r="AB167" s="327" t="s">
        <v>1153</v>
      </c>
      <c r="AC167" s="327" t="s">
        <v>1153</v>
      </c>
      <c r="AD167" s="327" t="s">
        <v>1153</v>
      </c>
      <c r="AE167" s="327" t="s">
        <v>1153</v>
      </c>
      <c r="AF167" s="327" t="s">
        <v>1153</v>
      </c>
      <c r="AG167" s="327" t="s">
        <v>1153</v>
      </c>
      <c r="AH167" s="327" t="s">
        <v>1153</v>
      </c>
      <c r="AI167" s="327" t="s">
        <v>1153</v>
      </c>
      <c r="AJ167" s="327" t="s">
        <v>1153</v>
      </c>
      <c r="AK167" s="327" t="s">
        <v>1153</v>
      </c>
      <c r="AL167" s="327" t="s">
        <v>1153</v>
      </c>
      <c r="AM167" s="327" t="s">
        <v>1153</v>
      </c>
      <c r="AN167" s="327" t="s">
        <v>1153</v>
      </c>
      <c r="AO167" s="327" t="s">
        <v>1153</v>
      </c>
      <c r="AP167" s="327" t="s">
        <v>1153</v>
      </c>
      <c r="AQ167" s="327" t="s">
        <v>1153</v>
      </c>
      <c r="AR167" s="141" t="s">
        <v>3694</v>
      </c>
      <c r="AS167" s="141" t="s">
        <v>6372</v>
      </c>
      <c r="AT167" s="141" t="s">
        <v>4090</v>
      </c>
      <c r="AU167" s="141" t="s">
        <v>6373</v>
      </c>
      <c r="AV167" s="141" t="s">
        <v>1153</v>
      </c>
      <c r="AW167" s="141" t="s">
        <v>4144</v>
      </c>
      <c r="AX167" s="141" t="s">
        <v>1153</v>
      </c>
      <c r="AY167" s="141" t="s">
        <v>4144</v>
      </c>
      <c r="AZ167" s="141" t="s">
        <v>1153</v>
      </c>
      <c r="BA167" s="141" t="s">
        <v>4144</v>
      </c>
      <c r="BB167" s="141" t="s">
        <v>1153</v>
      </c>
      <c r="BC167" s="141" t="s">
        <v>4144</v>
      </c>
      <c r="BD167" s="141" t="s">
        <v>1153</v>
      </c>
      <c r="BE167" s="44" t="s">
        <v>4144</v>
      </c>
      <c r="BF167" s="269" t="s">
        <v>3069</v>
      </c>
      <c r="BG167" s="336">
        <v>44490</v>
      </c>
      <c r="BH167" s="269" t="s">
        <v>903</v>
      </c>
      <c r="BI167" s="267"/>
      <c r="BJ167" s="282"/>
      <c r="BK167" s="282"/>
      <c r="BL167" s="282"/>
      <c r="BM167" s="282"/>
      <c r="BN167" s="280" t="s">
        <v>956</v>
      </c>
      <c r="BO167" s="340"/>
      <c r="BP167" s="297"/>
    </row>
    <row r="168" spans="2:68" s="298" customFormat="1" ht="90" hidden="1" customHeight="1">
      <c r="B168" s="268" t="s">
        <v>3034</v>
      </c>
      <c r="C168" s="269" t="s">
        <v>3803</v>
      </c>
      <c r="D168" s="253" t="s">
        <v>3679</v>
      </c>
      <c r="E168" s="336">
        <v>44099</v>
      </c>
      <c r="F168" s="253" t="s">
        <v>2296</v>
      </c>
      <c r="G168" s="309" t="s">
        <v>3804</v>
      </c>
      <c r="H168" s="141" t="s">
        <v>6371</v>
      </c>
      <c r="I168" s="141" t="s">
        <v>3680</v>
      </c>
      <c r="J168" s="141" t="s">
        <v>3031</v>
      </c>
      <c r="K168" s="141" t="s">
        <v>3682</v>
      </c>
      <c r="L168" s="141" t="s">
        <v>3687</v>
      </c>
      <c r="M168" s="345">
        <v>1</v>
      </c>
      <c r="N168" s="336">
        <v>44287</v>
      </c>
      <c r="O168" s="283">
        <v>44742</v>
      </c>
      <c r="P168" s="267">
        <f t="shared" si="3"/>
        <v>13</v>
      </c>
      <c r="Q168" s="346"/>
      <c r="R168" s="253" t="s">
        <v>112</v>
      </c>
      <c r="S168" s="141" t="s">
        <v>3032</v>
      </c>
      <c r="T168" s="327" t="s">
        <v>1153</v>
      </c>
      <c r="U168" s="327" t="s">
        <v>1153</v>
      </c>
      <c r="V168" s="327" t="s">
        <v>1153</v>
      </c>
      <c r="W168" s="327" t="s">
        <v>1153</v>
      </c>
      <c r="X168" s="327" t="s">
        <v>1153</v>
      </c>
      <c r="Y168" s="327" t="s">
        <v>1153</v>
      </c>
      <c r="Z168" s="327" t="s">
        <v>1153</v>
      </c>
      <c r="AA168" s="327" t="s">
        <v>1153</v>
      </c>
      <c r="AB168" s="327" t="s">
        <v>1153</v>
      </c>
      <c r="AC168" s="327" t="s">
        <v>1153</v>
      </c>
      <c r="AD168" s="327" t="s">
        <v>1153</v>
      </c>
      <c r="AE168" s="327" t="s">
        <v>1153</v>
      </c>
      <c r="AF168" s="327" t="s">
        <v>1153</v>
      </c>
      <c r="AG168" s="327" t="s">
        <v>1153</v>
      </c>
      <c r="AH168" s="327" t="s">
        <v>1153</v>
      </c>
      <c r="AI168" s="327" t="s">
        <v>1153</v>
      </c>
      <c r="AJ168" s="327" t="s">
        <v>1153</v>
      </c>
      <c r="AK168" s="327" t="s">
        <v>1153</v>
      </c>
      <c r="AL168" s="327" t="s">
        <v>1153</v>
      </c>
      <c r="AM168" s="327" t="s">
        <v>1153</v>
      </c>
      <c r="AN168" s="327" t="s">
        <v>1153</v>
      </c>
      <c r="AO168" s="327" t="s">
        <v>1153</v>
      </c>
      <c r="AP168" s="327" t="s">
        <v>1153</v>
      </c>
      <c r="AQ168" s="327" t="s">
        <v>1153</v>
      </c>
      <c r="AR168" s="141" t="s">
        <v>3695</v>
      </c>
      <c r="AS168" s="141" t="s">
        <v>6372</v>
      </c>
      <c r="AT168" s="141" t="s">
        <v>4091</v>
      </c>
      <c r="AU168" s="141" t="s">
        <v>6374</v>
      </c>
      <c r="AV168" s="141" t="s">
        <v>4091</v>
      </c>
      <c r="AW168" s="141" t="s">
        <v>6375</v>
      </c>
      <c r="AX168" s="141" t="s">
        <v>5643</v>
      </c>
      <c r="AY168" s="141" t="s">
        <v>6376</v>
      </c>
      <c r="AZ168" s="141" t="s">
        <v>5061</v>
      </c>
      <c r="BA168" s="141" t="s">
        <v>6377</v>
      </c>
      <c r="BB168" s="141" t="s">
        <v>1153</v>
      </c>
      <c r="BC168" s="44" t="s">
        <v>5234</v>
      </c>
      <c r="BD168" s="141" t="s">
        <v>1153</v>
      </c>
      <c r="BE168" s="44" t="s">
        <v>5234</v>
      </c>
      <c r="BF168" s="269" t="s">
        <v>1330</v>
      </c>
      <c r="BG168" s="336">
        <v>44760</v>
      </c>
      <c r="BH168" s="269" t="s">
        <v>1810</v>
      </c>
      <c r="BI168" s="336">
        <v>44760</v>
      </c>
      <c r="BJ168" s="301" t="s">
        <v>5644</v>
      </c>
      <c r="BK168" s="332" t="s">
        <v>5630</v>
      </c>
      <c r="BL168" s="332" t="s">
        <v>1153</v>
      </c>
      <c r="BM168" s="332" t="s">
        <v>1153</v>
      </c>
      <c r="BN168" s="280" t="s">
        <v>5083</v>
      </c>
      <c r="BO168" s="340"/>
      <c r="BP168" s="297"/>
    </row>
    <row r="169" spans="2:68" s="298" customFormat="1" ht="90" customHeight="1">
      <c r="B169" s="268" t="s">
        <v>3034</v>
      </c>
      <c r="C169" s="269" t="s">
        <v>3803</v>
      </c>
      <c r="D169" s="253" t="s">
        <v>3679</v>
      </c>
      <c r="E169" s="336">
        <v>44099</v>
      </c>
      <c r="F169" s="253" t="s">
        <v>2296</v>
      </c>
      <c r="G169" s="309" t="s">
        <v>3804</v>
      </c>
      <c r="H169" s="141" t="s">
        <v>6371</v>
      </c>
      <c r="I169" s="141" t="s">
        <v>3680</v>
      </c>
      <c r="J169" s="141" t="s">
        <v>3031</v>
      </c>
      <c r="K169" s="141" t="s">
        <v>3682</v>
      </c>
      <c r="L169" s="141" t="s">
        <v>3687</v>
      </c>
      <c r="M169" s="345">
        <v>1</v>
      </c>
      <c r="N169" s="336">
        <v>44287</v>
      </c>
      <c r="O169" s="351">
        <v>45291</v>
      </c>
      <c r="P169" s="267">
        <f t="shared" ref="P169" si="7">+WEEKNUM(O169-N169)</f>
        <v>40</v>
      </c>
      <c r="Q169" s="348"/>
      <c r="R169" s="253" t="s">
        <v>112</v>
      </c>
      <c r="S169" s="141" t="s">
        <v>3032</v>
      </c>
      <c r="T169" s="327" t="s">
        <v>1153</v>
      </c>
      <c r="U169" s="327" t="s">
        <v>1153</v>
      </c>
      <c r="V169" s="327" t="s">
        <v>1153</v>
      </c>
      <c r="W169" s="327" t="s">
        <v>1153</v>
      </c>
      <c r="X169" s="327" t="s">
        <v>1153</v>
      </c>
      <c r="Y169" s="327" t="s">
        <v>1153</v>
      </c>
      <c r="Z169" s="327" t="s">
        <v>1153</v>
      </c>
      <c r="AA169" s="327" t="s">
        <v>1153</v>
      </c>
      <c r="AB169" s="327" t="s">
        <v>1153</v>
      </c>
      <c r="AC169" s="327" t="s">
        <v>1153</v>
      </c>
      <c r="AD169" s="327" t="s">
        <v>1153</v>
      </c>
      <c r="AE169" s="327" t="s">
        <v>1153</v>
      </c>
      <c r="AF169" s="327" t="s">
        <v>1153</v>
      </c>
      <c r="AG169" s="327" t="s">
        <v>1153</v>
      </c>
      <c r="AH169" s="327" t="s">
        <v>1153</v>
      </c>
      <c r="AI169" s="327" t="s">
        <v>1153</v>
      </c>
      <c r="AJ169" s="327" t="s">
        <v>1153</v>
      </c>
      <c r="AK169" s="327" t="s">
        <v>1153</v>
      </c>
      <c r="AL169" s="327" t="s">
        <v>1153</v>
      </c>
      <c r="AM169" s="327" t="s">
        <v>1153</v>
      </c>
      <c r="AN169" s="327" t="s">
        <v>1153</v>
      </c>
      <c r="AO169" s="327" t="s">
        <v>1153</v>
      </c>
      <c r="AP169" s="327" t="s">
        <v>1153</v>
      </c>
      <c r="AQ169" s="327" t="s">
        <v>1153</v>
      </c>
      <c r="AR169" s="141" t="s">
        <v>3695</v>
      </c>
      <c r="AS169" s="141" t="s">
        <v>6372</v>
      </c>
      <c r="AT169" s="141" t="s">
        <v>4091</v>
      </c>
      <c r="AU169" s="141" t="s">
        <v>6374</v>
      </c>
      <c r="AV169" s="141" t="s">
        <v>4091</v>
      </c>
      <c r="AW169" s="141" t="s">
        <v>6375</v>
      </c>
      <c r="AX169" s="141" t="s">
        <v>5643</v>
      </c>
      <c r="AY169" s="141" t="s">
        <v>6376</v>
      </c>
      <c r="AZ169" s="141" t="s">
        <v>5061</v>
      </c>
      <c r="BA169" s="141" t="s">
        <v>6378</v>
      </c>
      <c r="BB169" s="141" t="s">
        <v>5645</v>
      </c>
      <c r="BC169" s="141" t="s">
        <v>6379</v>
      </c>
      <c r="BD169" s="141" t="s">
        <v>6449</v>
      </c>
      <c r="BE169" s="44" t="s">
        <v>8812</v>
      </c>
      <c r="BF169" s="269" t="s">
        <v>2588</v>
      </c>
      <c r="BG169" s="336">
        <v>44949</v>
      </c>
      <c r="BH169" s="269" t="s">
        <v>783</v>
      </c>
      <c r="BI169" s="267"/>
      <c r="BJ169" s="282"/>
      <c r="BK169" s="282"/>
      <c r="BL169" s="282"/>
      <c r="BM169" s="282"/>
      <c r="BN169" s="280" t="s">
        <v>956</v>
      </c>
      <c r="BO169" s="340"/>
      <c r="BP169" s="297"/>
    </row>
    <row r="170" spans="2:68" s="298" customFormat="1" ht="90" hidden="1" customHeight="1">
      <c r="B170" s="268" t="s">
        <v>3669</v>
      </c>
      <c r="C170" s="269" t="s">
        <v>3803</v>
      </c>
      <c r="D170" s="253" t="s">
        <v>3679</v>
      </c>
      <c r="E170" s="336">
        <v>44099</v>
      </c>
      <c r="F170" s="253" t="s">
        <v>2296</v>
      </c>
      <c r="G170" s="309" t="s">
        <v>3804</v>
      </c>
      <c r="H170" s="141" t="s">
        <v>6371</v>
      </c>
      <c r="I170" s="141" t="s">
        <v>3680</v>
      </c>
      <c r="J170" s="141" t="s">
        <v>3031</v>
      </c>
      <c r="K170" s="141" t="s">
        <v>3683</v>
      </c>
      <c r="L170" s="141" t="s">
        <v>3688</v>
      </c>
      <c r="M170" s="345">
        <v>1</v>
      </c>
      <c r="N170" s="336">
        <v>44287</v>
      </c>
      <c r="O170" s="283">
        <v>44561</v>
      </c>
      <c r="P170" s="267">
        <f t="shared" si="3"/>
        <v>40</v>
      </c>
      <c r="Q170" s="348"/>
      <c r="R170" s="253" t="s">
        <v>112</v>
      </c>
      <c r="S170" s="141" t="s">
        <v>3032</v>
      </c>
      <c r="T170" s="327" t="s">
        <v>1153</v>
      </c>
      <c r="U170" s="327" t="s">
        <v>1153</v>
      </c>
      <c r="V170" s="327" t="s">
        <v>1153</v>
      </c>
      <c r="W170" s="327" t="s">
        <v>1153</v>
      </c>
      <c r="X170" s="327" t="s">
        <v>1153</v>
      </c>
      <c r="Y170" s="327" t="s">
        <v>1153</v>
      </c>
      <c r="Z170" s="327" t="s">
        <v>1153</v>
      </c>
      <c r="AA170" s="327" t="s">
        <v>1153</v>
      </c>
      <c r="AB170" s="327" t="s">
        <v>1153</v>
      </c>
      <c r="AC170" s="327" t="s">
        <v>1153</v>
      </c>
      <c r="AD170" s="327" t="s">
        <v>1153</v>
      </c>
      <c r="AE170" s="327" t="s">
        <v>1153</v>
      </c>
      <c r="AF170" s="327" t="s">
        <v>1153</v>
      </c>
      <c r="AG170" s="327" t="s">
        <v>1153</v>
      </c>
      <c r="AH170" s="327" t="s">
        <v>1153</v>
      </c>
      <c r="AI170" s="327" t="s">
        <v>1153</v>
      </c>
      <c r="AJ170" s="327" t="s">
        <v>1153</v>
      </c>
      <c r="AK170" s="327" t="s">
        <v>1153</v>
      </c>
      <c r="AL170" s="327" t="s">
        <v>1153</v>
      </c>
      <c r="AM170" s="327" t="s">
        <v>1153</v>
      </c>
      <c r="AN170" s="327" t="s">
        <v>1153</v>
      </c>
      <c r="AO170" s="327" t="s">
        <v>1153</v>
      </c>
      <c r="AP170" s="327" t="s">
        <v>1153</v>
      </c>
      <c r="AQ170" s="327" t="s">
        <v>1153</v>
      </c>
      <c r="AR170" s="141" t="s">
        <v>5646</v>
      </c>
      <c r="AS170" s="141" t="s">
        <v>6372</v>
      </c>
      <c r="AT170" s="141" t="s">
        <v>4092</v>
      </c>
      <c r="AU170" s="141" t="s">
        <v>6380</v>
      </c>
      <c r="AV170" s="141" t="s">
        <v>5647</v>
      </c>
      <c r="AW170" s="141" t="s">
        <v>6381</v>
      </c>
      <c r="AX170" s="273" t="s">
        <v>1153</v>
      </c>
      <c r="AY170" s="273" t="s">
        <v>4297</v>
      </c>
      <c r="AZ170" s="273" t="s">
        <v>1153</v>
      </c>
      <c r="BA170" s="273" t="s">
        <v>4297</v>
      </c>
      <c r="BB170" s="273" t="s">
        <v>1153</v>
      </c>
      <c r="BC170" s="273" t="s">
        <v>4297</v>
      </c>
      <c r="BD170" s="273" t="s">
        <v>1153</v>
      </c>
      <c r="BE170" s="44" t="s">
        <v>4297</v>
      </c>
      <c r="BF170" s="269" t="s">
        <v>781</v>
      </c>
      <c r="BG170" s="336">
        <v>44579</v>
      </c>
      <c r="BH170" s="269" t="s">
        <v>903</v>
      </c>
      <c r="BI170" s="267"/>
      <c r="BJ170" s="282"/>
      <c r="BK170" s="282"/>
      <c r="BL170" s="282"/>
      <c r="BM170" s="282"/>
      <c r="BN170" s="280" t="s">
        <v>956</v>
      </c>
      <c r="BO170" s="340"/>
      <c r="BP170" s="297"/>
    </row>
    <row r="171" spans="2:68" s="298" customFormat="1" ht="90" hidden="1" customHeight="1">
      <c r="B171" s="268" t="s">
        <v>3670</v>
      </c>
      <c r="C171" s="269" t="s">
        <v>3803</v>
      </c>
      <c r="D171" s="253" t="s">
        <v>3679</v>
      </c>
      <c r="E171" s="336">
        <v>44099</v>
      </c>
      <c r="F171" s="253" t="s">
        <v>2296</v>
      </c>
      <c r="G171" s="309" t="s">
        <v>3804</v>
      </c>
      <c r="H171" s="141" t="s">
        <v>6371</v>
      </c>
      <c r="I171" s="141" t="s">
        <v>3680</v>
      </c>
      <c r="J171" s="141" t="s">
        <v>3031</v>
      </c>
      <c r="K171" s="141" t="s">
        <v>3685</v>
      </c>
      <c r="L171" s="141" t="s">
        <v>3689</v>
      </c>
      <c r="M171" s="345">
        <v>2</v>
      </c>
      <c r="N171" s="336">
        <v>44287</v>
      </c>
      <c r="O171" s="283">
        <v>44561</v>
      </c>
      <c r="P171" s="267">
        <f t="shared" si="3"/>
        <v>40</v>
      </c>
      <c r="Q171" s="348"/>
      <c r="R171" s="253" t="s">
        <v>112</v>
      </c>
      <c r="S171" s="141" t="s">
        <v>3032</v>
      </c>
      <c r="T171" s="327" t="s">
        <v>1153</v>
      </c>
      <c r="U171" s="327" t="s">
        <v>1153</v>
      </c>
      <c r="V171" s="327" t="s">
        <v>1153</v>
      </c>
      <c r="W171" s="327" t="s">
        <v>1153</v>
      </c>
      <c r="X171" s="327" t="s">
        <v>1153</v>
      </c>
      <c r="Y171" s="327" t="s">
        <v>1153</v>
      </c>
      <c r="Z171" s="327" t="s">
        <v>1153</v>
      </c>
      <c r="AA171" s="327" t="s">
        <v>1153</v>
      </c>
      <c r="AB171" s="327" t="s">
        <v>1153</v>
      </c>
      <c r="AC171" s="327" t="s">
        <v>1153</v>
      </c>
      <c r="AD171" s="327" t="s">
        <v>1153</v>
      </c>
      <c r="AE171" s="327" t="s">
        <v>1153</v>
      </c>
      <c r="AF171" s="327" t="s">
        <v>1153</v>
      </c>
      <c r="AG171" s="327" t="s">
        <v>1153</v>
      </c>
      <c r="AH171" s="327" t="s">
        <v>1153</v>
      </c>
      <c r="AI171" s="327" t="s">
        <v>1153</v>
      </c>
      <c r="AJ171" s="327" t="s">
        <v>1153</v>
      </c>
      <c r="AK171" s="327" t="s">
        <v>1153</v>
      </c>
      <c r="AL171" s="327" t="s">
        <v>1153</v>
      </c>
      <c r="AM171" s="327" t="s">
        <v>1153</v>
      </c>
      <c r="AN171" s="327" t="s">
        <v>1153</v>
      </c>
      <c r="AO171" s="327" t="s">
        <v>1153</v>
      </c>
      <c r="AP171" s="327" t="s">
        <v>1153</v>
      </c>
      <c r="AQ171" s="327" t="s">
        <v>1153</v>
      </c>
      <c r="AR171" s="141" t="s">
        <v>3696</v>
      </c>
      <c r="AS171" s="141" t="s">
        <v>6372</v>
      </c>
      <c r="AT171" s="141" t="s">
        <v>4093</v>
      </c>
      <c r="AU171" s="141" t="s">
        <v>6380</v>
      </c>
      <c r="AV171" s="141" t="s">
        <v>5648</v>
      </c>
      <c r="AW171" s="141" t="s">
        <v>6382</v>
      </c>
      <c r="AX171" s="273" t="s">
        <v>1153</v>
      </c>
      <c r="AY171" s="273" t="s">
        <v>4297</v>
      </c>
      <c r="AZ171" s="273" t="s">
        <v>1153</v>
      </c>
      <c r="BA171" s="273" t="s">
        <v>4297</v>
      </c>
      <c r="BB171" s="273" t="s">
        <v>1153</v>
      </c>
      <c r="BC171" s="273" t="s">
        <v>4297</v>
      </c>
      <c r="BD171" s="273" t="s">
        <v>1153</v>
      </c>
      <c r="BE171" s="44" t="s">
        <v>4297</v>
      </c>
      <c r="BF171" s="269" t="s">
        <v>781</v>
      </c>
      <c r="BG171" s="336">
        <v>44579</v>
      </c>
      <c r="BH171" s="269" t="s">
        <v>903</v>
      </c>
      <c r="BI171" s="267"/>
      <c r="BJ171" s="282"/>
      <c r="BK171" s="282"/>
      <c r="BL171" s="282"/>
      <c r="BM171" s="282"/>
      <c r="BN171" s="280" t="s">
        <v>956</v>
      </c>
      <c r="BO171" s="340"/>
      <c r="BP171" s="297"/>
    </row>
    <row r="172" spans="2:68" s="298" customFormat="1" ht="90" hidden="1" customHeight="1">
      <c r="B172" s="268" t="s">
        <v>3671</v>
      </c>
      <c r="C172" s="269" t="s">
        <v>3803</v>
      </c>
      <c r="D172" s="253" t="s">
        <v>3679</v>
      </c>
      <c r="E172" s="336">
        <v>44099</v>
      </c>
      <c r="F172" s="253" t="s">
        <v>2296</v>
      </c>
      <c r="G172" s="309" t="s">
        <v>3806</v>
      </c>
      <c r="H172" s="141" t="s">
        <v>6383</v>
      </c>
      <c r="I172" s="141" t="s">
        <v>3681</v>
      </c>
      <c r="J172" s="141" t="s">
        <v>3035</v>
      </c>
      <c r="K172" s="141" t="s">
        <v>5649</v>
      </c>
      <c r="L172" s="141" t="s">
        <v>3036</v>
      </c>
      <c r="M172" s="345">
        <v>1</v>
      </c>
      <c r="N172" s="336">
        <v>44287</v>
      </c>
      <c r="O172" s="283">
        <v>44742</v>
      </c>
      <c r="P172" s="267">
        <f t="shared" si="3"/>
        <v>13</v>
      </c>
      <c r="Q172" s="346"/>
      <c r="R172" s="253" t="s">
        <v>112</v>
      </c>
      <c r="S172" s="141" t="s">
        <v>15</v>
      </c>
      <c r="T172" s="327" t="s">
        <v>1153</v>
      </c>
      <c r="U172" s="327" t="s">
        <v>1153</v>
      </c>
      <c r="V172" s="327" t="s">
        <v>1153</v>
      </c>
      <c r="W172" s="327" t="s">
        <v>1153</v>
      </c>
      <c r="X172" s="327" t="s">
        <v>1153</v>
      </c>
      <c r="Y172" s="327" t="s">
        <v>1153</v>
      </c>
      <c r="Z172" s="327" t="s">
        <v>1153</v>
      </c>
      <c r="AA172" s="327" t="s">
        <v>1153</v>
      </c>
      <c r="AB172" s="327" t="s">
        <v>1153</v>
      </c>
      <c r="AC172" s="327" t="s">
        <v>1153</v>
      </c>
      <c r="AD172" s="327" t="s">
        <v>1153</v>
      </c>
      <c r="AE172" s="327" t="s">
        <v>1153</v>
      </c>
      <c r="AF172" s="327" t="s">
        <v>1153</v>
      </c>
      <c r="AG172" s="327" t="s">
        <v>1153</v>
      </c>
      <c r="AH172" s="327" t="s">
        <v>1153</v>
      </c>
      <c r="AI172" s="327" t="s">
        <v>1153</v>
      </c>
      <c r="AJ172" s="327" t="s">
        <v>1153</v>
      </c>
      <c r="AK172" s="327" t="s">
        <v>1153</v>
      </c>
      <c r="AL172" s="327" t="s">
        <v>1153</v>
      </c>
      <c r="AM172" s="327" t="s">
        <v>1153</v>
      </c>
      <c r="AN172" s="327" t="s">
        <v>1153</v>
      </c>
      <c r="AO172" s="327" t="s">
        <v>1153</v>
      </c>
      <c r="AP172" s="327" t="s">
        <v>1153</v>
      </c>
      <c r="AQ172" s="327" t="s">
        <v>1153</v>
      </c>
      <c r="AR172" s="141" t="s">
        <v>3033</v>
      </c>
      <c r="AS172" s="141" t="s">
        <v>6372</v>
      </c>
      <c r="AT172" s="141" t="s">
        <v>4091</v>
      </c>
      <c r="AU172" s="141" t="s">
        <v>6374</v>
      </c>
      <c r="AV172" s="141" t="s">
        <v>4209</v>
      </c>
      <c r="AW172" s="141" t="s">
        <v>6375</v>
      </c>
      <c r="AX172" s="141" t="s">
        <v>5643</v>
      </c>
      <c r="AY172" s="141" t="s">
        <v>6376</v>
      </c>
      <c r="AZ172" s="141" t="s">
        <v>5061</v>
      </c>
      <c r="BA172" s="141" t="s">
        <v>6377</v>
      </c>
      <c r="BB172" s="141" t="s">
        <v>1153</v>
      </c>
      <c r="BC172" s="44" t="s">
        <v>5234</v>
      </c>
      <c r="BD172" s="141" t="s">
        <v>1153</v>
      </c>
      <c r="BE172" s="44" t="s">
        <v>5234</v>
      </c>
      <c r="BF172" s="269" t="s">
        <v>1330</v>
      </c>
      <c r="BG172" s="336">
        <v>44760</v>
      </c>
      <c r="BH172" s="269" t="s">
        <v>1810</v>
      </c>
      <c r="BI172" s="336">
        <v>44760</v>
      </c>
      <c r="BJ172" s="301" t="s">
        <v>5644</v>
      </c>
      <c r="BK172" s="332" t="s">
        <v>5630</v>
      </c>
      <c r="BL172" s="332" t="s">
        <v>1153</v>
      </c>
      <c r="BM172" s="332" t="s">
        <v>1153</v>
      </c>
      <c r="BN172" s="280" t="s">
        <v>5083</v>
      </c>
      <c r="BO172" s="340"/>
      <c r="BP172" s="297"/>
    </row>
    <row r="173" spans="2:68" s="298" customFormat="1" ht="90" customHeight="1">
      <c r="B173" s="268" t="s">
        <v>3671</v>
      </c>
      <c r="C173" s="269" t="s">
        <v>3803</v>
      </c>
      <c r="D173" s="253" t="s">
        <v>3679</v>
      </c>
      <c r="E173" s="336">
        <v>44099</v>
      </c>
      <c r="F173" s="253" t="s">
        <v>2296</v>
      </c>
      <c r="G173" s="309" t="s">
        <v>3806</v>
      </c>
      <c r="H173" s="141" t="s">
        <v>6383</v>
      </c>
      <c r="I173" s="141" t="s">
        <v>3681</v>
      </c>
      <c r="J173" s="141" t="s">
        <v>3035</v>
      </c>
      <c r="K173" s="141" t="s">
        <v>5649</v>
      </c>
      <c r="L173" s="141" t="s">
        <v>3036</v>
      </c>
      <c r="M173" s="345">
        <v>1</v>
      </c>
      <c r="N173" s="336">
        <v>44287</v>
      </c>
      <c r="O173" s="351">
        <v>45291</v>
      </c>
      <c r="P173" s="267">
        <f t="shared" ref="P173" si="8">+WEEKNUM(O173-N173)</f>
        <v>40</v>
      </c>
      <c r="Q173" s="348"/>
      <c r="R173" s="253" t="s">
        <v>112</v>
      </c>
      <c r="S173" s="141" t="s">
        <v>15</v>
      </c>
      <c r="T173" s="327" t="s">
        <v>1153</v>
      </c>
      <c r="U173" s="327" t="s">
        <v>1153</v>
      </c>
      <c r="V173" s="327" t="s">
        <v>1153</v>
      </c>
      <c r="W173" s="327" t="s">
        <v>1153</v>
      </c>
      <c r="X173" s="327" t="s">
        <v>1153</v>
      </c>
      <c r="Y173" s="327" t="s">
        <v>1153</v>
      </c>
      <c r="Z173" s="327" t="s">
        <v>1153</v>
      </c>
      <c r="AA173" s="327" t="s">
        <v>1153</v>
      </c>
      <c r="AB173" s="327" t="s">
        <v>1153</v>
      </c>
      <c r="AC173" s="327" t="s">
        <v>1153</v>
      </c>
      <c r="AD173" s="327" t="s">
        <v>1153</v>
      </c>
      <c r="AE173" s="327" t="s">
        <v>1153</v>
      </c>
      <c r="AF173" s="327" t="s">
        <v>1153</v>
      </c>
      <c r="AG173" s="327" t="s">
        <v>1153</v>
      </c>
      <c r="AH173" s="327" t="s">
        <v>1153</v>
      </c>
      <c r="AI173" s="327" t="s">
        <v>1153</v>
      </c>
      <c r="AJ173" s="327" t="s">
        <v>1153</v>
      </c>
      <c r="AK173" s="327" t="s">
        <v>1153</v>
      </c>
      <c r="AL173" s="327" t="s">
        <v>1153</v>
      </c>
      <c r="AM173" s="327" t="s">
        <v>1153</v>
      </c>
      <c r="AN173" s="327" t="s">
        <v>1153</v>
      </c>
      <c r="AO173" s="327" t="s">
        <v>1153</v>
      </c>
      <c r="AP173" s="327" t="s">
        <v>1153</v>
      </c>
      <c r="AQ173" s="327" t="s">
        <v>1153</v>
      </c>
      <c r="AR173" s="141" t="s">
        <v>3033</v>
      </c>
      <c r="AS173" s="141" t="s">
        <v>6372</v>
      </c>
      <c r="AT173" s="141" t="s">
        <v>4091</v>
      </c>
      <c r="AU173" s="141" t="s">
        <v>6374</v>
      </c>
      <c r="AV173" s="141" t="s">
        <v>4209</v>
      </c>
      <c r="AW173" s="141" t="s">
        <v>6375</v>
      </c>
      <c r="AX173" s="141" t="s">
        <v>5643</v>
      </c>
      <c r="AY173" s="141" t="s">
        <v>6376</v>
      </c>
      <c r="AZ173" s="141" t="s">
        <v>5061</v>
      </c>
      <c r="BA173" s="141" t="s">
        <v>6378</v>
      </c>
      <c r="BB173" s="141" t="s">
        <v>5645</v>
      </c>
      <c r="BC173" s="141" t="s">
        <v>6379</v>
      </c>
      <c r="BD173" s="141" t="s">
        <v>6449</v>
      </c>
      <c r="BE173" s="44" t="s">
        <v>8812</v>
      </c>
      <c r="BF173" s="269" t="s">
        <v>2588</v>
      </c>
      <c r="BG173" s="336">
        <v>44949</v>
      </c>
      <c r="BH173" s="269" t="s">
        <v>783</v>
      </c>
      <c r="BI173" s="267"/>
      <c r="BJ173" s="282"/>
      <c r="BK173" s="282"/>
      <c r="BL173" s="282"/>
      <c r="BM173" s="282"/>
      <c r="BN173" s="280" t="s">
        <v>956</v>
      </c>
      <c r="BO173" s="340"/>
      <c r="BP173" s="297"/>
    </row>
    <row r="174" spans="2:68" s="298" customFormat="1" ht="90" hidden="1" customHeight="1">
      <c r="B174" s="268" t="s">
        <v>3672</v>
      </c>
      <c r="C174" s="269" t="s">
        <v>3837</v>
      </c>
      <c r="D174" s="253" t="s">
        <v>3693</v>
      </c>
      <c r="E174" s="336">
        <v>44253</v>
      </c>
      <c r="F174" s="253" t="s">
        <v>2294</v>
      </c>
      <c r="G174" s="309" t="s">
        <v>3838</v>
      </c>
      <c r="H174" s="141" t="s">
        <v>3038</v>
      </c>
      <c r="I174" s="273" t="s">
        <v>3039</v>
      </c>
      <c r="J174" s="273" t="s">
        <v>5650</v>
      </c>
      <c r="K174" s="273" t="s">
        <v>3040</v>
      </c>
      <c r="L174" s="288" t="s">
        <v>3041</v>
      </c>
      <c r="M174" s="269">
        <v>2</v>
      </c>
      <c r="N174" s="270">
        <v>44348</v>
      </c>
      <c r="O174" s="270">
        <v>44438</v>
      </c>
      <c r="P174" s="267">
        <f t="shared" si="3"/>
        <v>13</v>
      </c>
      <c r="Q174" s="343">
        <v>2</v>
      </c>
      <c r="R174" s="285" t="s">
        <v>116</v>
      </c>
      <c r="S174" s="345"/>
      <c r="T174" s="327" t="s">
        <v>1153</v>
      </c>
      <c r="U174" s="327" t="s">
        <v>1153</v>
      </c>
      <c r="V174" s="327" t="s">
        <v>1153</v>
      </c>
      <c r="W174" s="327" t="s">
        <v>1153</v>
      </c>
      <c r="X174" s="327" t="s">
        <v>1153</v>
      </c>
      <c r="Y174" s="327" t="s">
        <v>1153</v>
      </c>
      <c r="Z174" s="327" t="s">
        <v>1153</v>
      </c>
      <c r="AA174" s="327" t="s">
        <v>1153</v>
      </c>
      <c r="AB174" s="327" t="s">
        <v>1153</v>
      </c>
      <c r="AC174" s="327" t="s">
        <v>1153</v>
      </c>
      <c r="AD174" s="327" t="s">
        <v>1153</v>
      </c>
      <c r="AE174" s="327" t="s">
        <v>1153</v>
      </c>
      <c r="AF174" s="327" t="s">
        <v>1153</v>
      </c>
      <c r="AG174" s="327" t="s">
        <v>1153</v>
      </c>
      <c r="AH174" s="327" t="s">
        <v>1153</v>
      </c>
      <c r="AI174" s="327" t="s">
        <v>1153</v>
      </c>
      <c r="AJ174" s="327" t="s">
        <v>1153</v>
      </c>
      <c r="AK174" s="327" t="s">
        <v>1153</v>
      </c>
      <c r="AL174" s="327" t="s">
        <v>1153</v>
      </c>
      <c r="AM174" s="327" t="s">
        <v>1153</v>
      </c>
      <c r="AN174" s="327" t="s">
        <v>1153</v>
      </c>
      <c r="AO174" s="327" t="s">
        <v>1153</v>
      </c>
      <c r="AP174" s="327" t="s">
        <v>1153</v>
      </c>
      <c r="AQ174" s="327" t="s">
        <v>1153</v>
      </c>
      <c r="AR174" s="141" t="s">
        <v>3037</v>
      </c>
      <c r="AS174" s="141" t="s">
        <v>6372</v>
      </c>
      <c r="AT174" s="141" t="s">
        <v>5651</v>
      </c>
      <c r="AU174" s="141" t="s">
        <v>6384</v>
      </c>
      <c r="AV174" s="141" t="s">
        <v>1153</v>
      </c>
      <c r="AW174" s="141" t="s">
        <v>4144</v>
      </c>
      <c r="AX174" s="141" t="s">
        <v>1153</v>
      </c>
      <c r="AY174" s="141" t="s">
        <v>4144</v>
      </c>
      <c r="AZ174" s="141" t="s">
        <v>1153</v>
      </c>
      <c r="BA174" s="141" t="s">
        <v>4144</v>
      </c>
      <c r="BB174" s="141" t="s">
        <v>1153</v>
      </c>
      <c r="BC174" s="141" t="s">
        <v>4144</v>
      </c>
      <c r="BD174" s="141" t="s">
        <v>1153</v>
      </c>
      <c r="BE174" s="44" t="s">
        <v>4144</v>
      </c>
      <c r="BF174" s="269" t="s">
        <v>781</v>
      </c>
      <c r="BG174" s="283">
        <v>44494</v>
      </c>
      <c r="BH174" s="269" t="s">
        <v>903</v>
      </c>
      <c r="BI174" s="267"/>
      <c r="BJ174" s="282"/>
      <c r="BK174" s="282"/>
      <c r="BL174" s="282"/>
      <c r="BM174" s="282"/>
      <c r="BN174" s="280" t="s">
        <v>956</v>
      </c>
      <c r="BO174" s="340"/>
      <c r="BP174" s="297"/>
    </row>
    <row r="175" spans="2:68" s="298" customFormat="1" ht="90" hidden="1" customHeight="1">
      <c r="B175" s="268" t="s">
        <v>3673</v>
      </c>
      <c r="C175" s="269" t="s">
        <v>3837</v>
      </c>
      <c r="D175" s="253" t="s">
        <v>3693</v>
      </c>
      <c r="E175" s="336">
        <v>44253</v>
      </c>
      <c r="F175" s="253" t="s">
        <v>2294</v>
      </c>
      <c r="G175" s="309" t="s">
        <v>3838</v>
      </c>
      <c r="H175" s="141" t="s">
        <v>3038</v>
      </c>
      <c r="I175" s="273" t="s">
        <v>3039</v>
      </c>
      <c r="J175" s="273" t="s">
        <v>5650</v>
      </c>
      <c r="K175" s="273" t="s">
        <v>3042</v>
      </c>
      <c r="L175" s="288" t="s">
        <v>3043</v>
      </c>
      <c r="M175" s="269">
        <v>1</v>
      </c>
      <c r="N175" s="270">
        <v>44440</v>
      </c>
      <c r="O175" s="270">
        <v>44530</v>
      </c>
      <c r="P175" s="267">
        <f t="shared" si="3"/>
        <v>13</v>
      </c>
      <c r="Q175" s="343">
        <v>1</v>
      </c>
      <c r="R175" s="285" t="s">
        <v>116</v>
      </c>
      <c r="S175" s="345"/>
      <c r="T175" s="327" t="s">
        <v>1153</v>
      </c>
      <c r="U175" s="327" t="s">
        <v>1153</v>
      </c>
      <c r="V175" s="327" t="s">
        <v>1153</v>
      </c>
      <c r="W175" s="327" t="s">
        <v>1153</v>
      </c>
      <c r="X175" s="327" t="s">
        <v>1153</v>
      </c>
      <c r="Y175" s="327" t="s">
        <v>1153</v>
      </c>
      <c r="Z175" s="327" t="s">
        <v>1153</v>
      </c>
      <c r="AA175" s="327" t="s">
        <v>1153</v>
      </c>
      <c r="AB175" s="327" t="s">
        <v>1153</v>
      </c>
      <c r="AC175" s="327" t="s">
        <v>1153</v>
      </c>
      <c r="AD175" s="327" t="s">
        <v>1153</v>
      </c>
      <c r="AE175" s="327" t="s">
        <v>1153</v>
      </c>
      <c r="AF175" s="327" t="s">
        <v>1153</v>
      </c>
      <c r="AG175" s="327" t="s">
        <v>1153</v>
      </c>
      <c r="AH175" s="327" t="s">
        <v>1153</v>
      </c>
      <c r="AI175" s="327" t="s">
        <v>1153</v>
      </c>
      <c r="AJ175" s="327" t="s">
        <v>1153</v>
      </c>
      <c r="AK175" s="327" t="s">
        <v>1153</v>
      </c>
      <c r="AL175" s="327" t="s">
        <v>1153</v>
      </c>
      <c r="AM175" s="327" t="s">
        <v>1153</v>
      </c>
      <c r="AN175" s="327" t="s">
        <v>1153</v>
      </c>
      <c r="AO175" s="327" t="s">
        <v>1153</v>
      </c>
      <c r="AP175" s="327" t="s">
        <v>1153</v>
      </c>
      <c r="AQ175" s="327" t="s">
        <v>1153</v>
      </c>
      <c r="AR175" s="141" t="s">
        <v>1159</v>
      </c>
      <c r="AS175" s="141" t="s">
        <v>6372</v>
      </c>
      <c r="AT175" s="141" t="s">
        <v>5651</v>
      </c>
      <c r="AU175" s="141" t="s">
        <v>6385</v>
      </c>
      <c r="AV175" s="141" t="s">
        <v>4219</v>
      </c>
      <c r="AW175" s="141" t="s">
        <v>6386</v>
      </c>
      <c r="AX175" s="273" t="s">
        <v>1153</v>
      </c>
      <c r="AY175" s="273" t="s">
        <v>4297</v>
      </c>
      <c r="AZ175" s="273" t="s">
        <v>1153</v>
      </c>
      <c r="BA175" s="273" t="s">
        <v>4297</v>
      </c>
      <c r="BB175" s="273" t="s">
        <v>1153</v>
      </c>
      <c r="BC175" s="273" t="s">
        <v>4297</v>
      </c>
      <c r="BD175" s="273" t="s">
        <v>1153</v>
      </c>
      <c r="BE175" s="44" t="s">
        <v>4297</v>
      </c>
      <c r="BF175" s="269" t="s">
        <v>781</v>
      </c>
      <c r="BG175" s="336">
        <v>44589</v>
      </c>
      <c r="BH175" s="269" t="s">
        <v>903</v>
      </c>
      <c r="BI175" s="267"/>
      <c r="BJ175" s="282"/>
      <c r="BK175" s="282"/>
      <c r="BL175" s="282"/>
      <c r="BM175" s="282"/>
      <c r="BN175" s="280" t="s">
        <v>956</v>
      </c>
      <c r="BO175" s="340"/>
      <c r="BP175" s="297"/>
    </row>
    <row r="176" spans="2:68" s="298" customFormat="1" ht="90" hidden="1" customHeight="1">
      <c r="B176" s="268" t="s">
        <v>3674</v>
      </c>
      <c r="C176" s="269" t="s">
        <v>3837</v>
      </c>
      <c r="D176" s="253" t="s">
        <v>3693</v>
      </c>
      <c r="E176" s="336">
        <v>44253</v>
      </c>
      <c r="F176" s="253" t="s">
        <v>2294</v>
      </c>
      <c r="G176" s="309" t="s">
        <v>3838</v>
      </c>
      <c r="H176" s="141" t="s">
        <v>3038</v>
      </c>
      <c r="I176" s="273" t="s">
        <v>3039</v>
      </c>
      <c r="J176" s="273" t="s">
        <v>5650</v>
      </c>
      <c r="K176" s="273" t="s">
        <v>3044</v>
      </c>
      <c r="L176" s="288" t="s">
        <v>122</v>
      </c>
      <c r="M176" s="269">
        <v>4</v>
      </c>
      <c r="N176" s="270">
        <v>44562</v>
      </c>
      <c r="O176" s="270">
        <v>44925</v>
      </c>
      <c r="P176" s="267">
        <f t="shared" si="3"/>
        <v>52</v>
      </c>
      <c r="Q176" s="343">
        <v>4</v>
      </c>
      <c r="R176" s="285" t="s">
        <v>116</v>
      </c>
      <c r="S176" s="345"/>
      <c r="T176" s="327" t="s">
        <v>1153</v>
      </c>
      <c r="U176" s="327" t="s">
        <v>1153</v>
      </c>
      <c r="V176" s="327" t="s">
        <v>1153</v>
      </c>
      <c r="W176" s="327" t="s">
        <v>1153</v>
      </c>
      <c r="X176" s="327" t="s">
        <v>1153</v>
      </c>
      <c r="Y176" s="327" t="s">
        <v>1153</v>
      </c>
      <c r="Z176" s="327" t="s">
        <v>1153</v>
      </c>
      <c r="AA176" s="327" t="s">
        <v>1153</v>
      </c>
      <c r="AB176" s="327" t="s">
        <v>1153</v>
      </c>
      <c r="AC176" s="327" t="s">
        <v>1153</v>
      </c>
      <c r="AD176" s="327" t="s">
        <v>1153</v>
      </c>
      <c r="AE176" s="327" t="s">
        <v>1153</v>
      </c>
      <c r="AF176" s="327" t="s">
        <v>1153</v>
      </c>
      <c r="AG176" s="327" t="s">
        <v>1153</v>
      </c>
      <c r="AH176" s="327" t="s">
        <v>1153</v>
      </c>
      <c r="AI176" s="327" t="s">
        <v>1153</v>
      </c>
      <c r="AJ176" s="327" t="s">
        <v>1153</v>
      </c>
      <c r="AK176" s="327" t="s">
        <v>1153</v>
      </c>
      <c r="AL176" s="327" t="s">
        <v>1153</v>
      </c>
      <c r="AM176" s="327" t="s">
        <v>1153</v>
      </c>
      <c r="AN176" s="327" t="s">
        <v>1153</v>
      </c>
      <c r="AO176" s="327" t="s">
        <v>1153</v>
      </c>
      <c r="AP176" s="327" t="s">
        <v>1153</v>
      </c>
      <c r="AQ176" s="327" t="s">
        <v>1153</v>
      </c>
      <c r="AR176" s="141" t="s">
        <v>1159</v>
      </c>
      <c r="AS176" s="141" t="s">
        <v>6372</v>
      </c>
      <c r="AT176" s="141" t="s">
        <v>4014</v>
      </c>
      <c r="AU176" s="141" t="s">
        <v>6387</v>
      </c>
      <c r="AV176" s="141" t="s">
        <v>4220</v>
      </c>
      <c r="AW176" s="141" t="s">
        <v>6388</v>
      </c>
      <c r="AX176" s="141" t="s">
        <v>5652</v>
      </c>
      <c r="AY176" s="352" t="s">
        <v>6389</v>
      </c>
      <c r="AZ176" s="329" t="s">
        <v>5653</v>
      </c>
      <c r="BA176" s="352" t="s">
        <v>6390</v>
      </c>
      <c r="BB176" s="141" t="s">
        <v>937</v>
      </c>
      <c r="BC176" s="141" t="s">
        <v>5230</v>
      </c>
      <c r="BD176" s="141" t="s">
        <v>937</v>
      </c>
      <c r="BE176" s="44" t="s">
        <v>5230</v>
      </c>
      <c r="BF176" s="269" t="s">
        <v>3069</v>
      </c>
      <c r="BG176" s="283">
        <v>44761</v>
      </c>
      <c r="BH176" s="269" t="s">
        <v>903</v>
      </c>
      <c r="BI176" s="267"/>
      <c r="BJ176" s="282"/>
      <c r="BK176" s="282"/>
      <c r="BL176" s="282"/>
      <c r="BM176" s="282"/>
      <c r="BN176" s="280" t="s">
        <v>956</v>
      </c>
      <c r="BO176" s="340"/>
      <c r="BP176" s="297"/>
    </row>
    <row r="177" spans="2:68" s="298" customFormat="1" ht="90" hidden="1" customHeight="1">
      <c r="B177" s="268" t="s">
        <v>3675</v>
      </c>
      <c r="C177" s="269" t="s">
        <v>3837</v>
      </c>
      <c r="D177" s="253" t="s">
        <v>3693</v>
      </c>
      <c r="E177" s="336">
        <v>44253</v>
      </c>
      <c r="F177" s="253" t="s">
        <v>2294</v>
      </c>
      <c r="G177" s="309" t="s">
        <v>3824</v>
      </c>
      <c r="H177" s="141" t="s">
        <v>3045</v>
      </c>
      <c r="I177" s="273" t="s">
        <v>3046</v>
      </c>
      <c r="J177" s="273" t="s">
        <v>3047</v>
      </c>
      <c r="K177" s="273" t="s">
        <v>3048</v>
      </c>
      <c r="L177" s="288" t="s">
        <v>3049</v>
      </c>
      <c r="M177" s="269">
        <v>1</v>
      </c>
      <c r="N177" s="270">
        <v>44348</v>
      </c>
      <c r="O177" s="270">
        <v>44469</v>
      </c>
      <c r="P177" s="267">
        <f t="shared" si="3"/>
        <v>18</v>
      </c>
      <c r="Q177" s="343">
        <v>0</v>
      </c>
      <c r="R177" s="285" t="s">
        <v>116</v>
      </c>
      <c r="S177" s="345"/>
      <c r="T177" s="327" t="s">
        <v>1153</v>
      </c>
      <c r="U177" s="327" t="s">
        <v>1153</v>
      </c>
      <c r="V177" s="327" t="s">
        <v>1153</v>
      </c>
      <c r="W177" s="327" t="s">
        <v>1153</v>
      </c>
      <c r="X177" s="327" t="s">
        <v>1153</v>
      </c>
      <c r="Y177" s="327" t="s">
        <v>1153</v>
      </c>
      <c r="Z177" s="327" t="s">
        <v>1153</v>
      </c>
      <c r="AA177" s="327" t="s">
        <v>1153</v>
      </c>
      <c r="AB177" s="327" t="s">
        <v>1153</v>
      </c>
      <c r="AC177" s="327" t="s">
        <v>1153</v>
      </c>
      <c r="AD177" s="327" t="s">
        <v>1153</v>
      </c>
      <c r="AE177" s="327" t="s">
        <v>1153</v>
      </c>
      <c r="AF177" s="327" t="s">
        <v>1153</v>
      </c>
      <c r="AG177" s="327" t="s">
        <v>1153</v>
      </c>
      <c r="AH177" s="327" t="s">
        <v>1153</v>
      </c>
      <c r="AI177" s="327" t="s">
        <v>1153</v>
      </c>
      <c r="AJ177" s="327" t="s">
        <v>1153</v>
      </c>
      <c r="AK177" s="327" t="s">
        <v>1153</v>
      </c>
      <c r="AL177" s="327" t="s">
        <v>1153</v>
      </c>
      <c r="AM177" s="327" t="s">
        <v>1153</v>
      </c>
      <c r="AN177" s="327" t="s">
        <v>1153</v>
      </c>
      <c r="AO177" s="327" t="s">
        <v>1153</v>
      </c>
      <c r="AP177" s="327" t="s">
        <v>1153</v>
      </c>
      <c r="AQ177" s="327" t="s">
        <v>1153</v>
      </c>
      <c r="AR177" s="141" t="s">
        <v>1159</v>
      </c>
      <c r="AS177" s="141" t="s">
        <v>6372</v>
      </c>
      <c r="AT177" s="141" t="s">
        <v>4015</v>
      </c>
      <c r="AU177" s="141" t="s">
        <v>6391</v>
      </c>
      <c r="AV177" s="141" t="s">
        <v>4221</v>
      </c>
      <c r="AW177" s="141" t="s">
        <v>6392</v>
      </c>
      <c r="AX177" s="141" t="s">
        <v>4355</v>
      </c>
      <c r="AY177" s="302" t="s">
        <v>6393</v>
      </c>
      <c r="AZ177" s="44" t="s">
        <v>5056</v>
      </c>
      <c r="BA177" s="141" t="s">
        <v>6394</v>
      </c>
      <c r="BB177" s="141" t="s">
        <v>937</v>
      </c>
      <c r="BC177" s="141" t="s">
        <v>5230</v>
      </c>
      <c r="BD177" s="141" t="s">
        <v>937</v>
      </c>
      <c r="BE177" s="44" t="s">
        <v>5230</v>
      </c>
      <c r="BF177" s="269" t="s">
        <v>902</v>
      </c>
      <c r="BG177" s="283">
        <v>44768</v>
      </c>
      <c r="BH177" s="269" t="s">
        <v>903</v>
      </c>
      <c r="BI177" s="267"/>
      <c r="BJ177" s="282"/>
      <c r="BK177" s="282"/>
      <c r="BL177" s="282"/>
      <c r="BM177" s="282"/>
      <c r="BN177" s="280" t="s">
        <v>956</v>
      </c>
      <c r="BO177" s="340"/>
      <c r="BP177" s="297"/>
    </row>
    <row r="178" spans="2:68" s="298" customFormat="1" ht="90" hidden="1" customHeight="1">
      <c r="B178" s="268" t="s">
        <v>3676</v>
      </c>
      <c r="C178" s="269" t="s">
        <v>3837</v>
      </c>
      <c r="D178" s="253" t="s">
        <v>3693</v>
      </c>
      <c r="E178" s="336">
        <v>44253</v>
      </c>
      <c r="F178" s="253" t="s">
        <v>2294</v>
      </c>
      <c r="G178" s="309" t="s">
        <v>3824</v>
      </c>
      <c r="H178" s="141" t="s">
        <v>3045</v>
      </c>
      <c r="I178" s="273" t="s">
        <v>3046</v>
      </c>
      <c r="J178" s="273" t="s">
        <v>3047</v>
      </c>
      <c r="K178" s="273" t="s">
        <v>3050</v>
      </c>
      <c r="L178" s="288" t="s">
        <v>3051</v>
      </c>
      <c r="M178" s="269">
        <v>1</v>
      </c>
      <c r="N178" s="270">
        <v>44348</v>
      </c>
      <c r="O178" s="270">
        <v>44561</v>
      </c>
      <c r="P178" s="267">
        <f t="shared" si="3"/>
        <v>31</v>
      </c>
      <c r="Q178" s="343">
        <v>0</v>
      </c>
      <c r="R178" s="285" t="s">
        <v>116</v>
      </c>
      <c r="S178" s="345"/>
      <c r="T178" s="327" t="s">
        <v>1153</v>
      </c>
      <c r="U178" s="327" t="s">
        <v>1153</v>
      </c>
      <c r="V178" s="327" t="s">
        <v>1153</v>
      </c>
      <c r="W178" s="327" t="s">
        <v>1153</v>
      </c>
      <c r="X178" s="327" t="s">
        <v>1153</v>
      </c>
      <c r="Y178" s="327" t="s">
        <v>1153</v>
      </c>
      <c r="Z178" s="327" t="s">
        <v>1153</v>
      </c>
      <c r="AA178" s="327" t="s">
        <v>1153</v>
      </c>
      <c r="AB178" s="327" t="s">
        <v>1153</v>
      </c>
      <c r="AC178" s="327" t="s">
        <v>1153</v>
      </c>
      <c r="AD178" s="327" t="s">
        <v>1153</v>
      </c>
      <c r="AE178" s="327" t="s">
        <v>1153</v>
      </c>
      <c r="AF178" s="327" t="s">
        <v>1153</v>
      </c>
      <c r="AG178" s="327" t="s">
        <v>1153</v>
      </c>
      <c r="AH178" s="327" t="s">
        <v>1153</v>
      </c>
      <c r="AI178" s="327" t="s">
        <v>1153</v>
      </c>
      <c r="AJ178" s="327" t="s">
        <v>1153</v>
      </c>
      <c r="AK178" s="327" t="s">
        <v>1153</v>
      </c>
      <c r="AL178" s="327" t="s">
        <v>1153</v>
      </c>
      <c r="AM178" s="327" t="s">
        <v>1153</v>
      </c>
      <c r="AN178" s="327" t="s">
        <v>1153</v>
      </c>
      <c r="AO178" s="327" t="s">
        <v>1153</v>
      </c>
      <c r="AP178" s="327" t="s">
        <v>1153</v>
      </c>
      <c r="AQ178" s="327" t="s">
        <v>1153</v>
      </c>
      <c r="AR178" s="141" t="s">
        <v>1159</v>
      </c>
      <c r="AS178" s="141" t="s">
        <v>6372</v>
      </c>
      <c r="AT178" s="141" t="s">
        <v>4016</v>
      </c>
      <c r="AU178" s="141" t="s">
        <v>6395</v>
      </c>
      <c r="AV178" s="141" t="s">
        <v>4222</v>
      </c>
      <c r="AW178" s="141" t="s">
        <v>6290</v>
      </c>
      <c r="AX178" s="141" t="s">
        <v>4355</v>
      </c>
      <c r="AY178" s="302" t="s">
        <v>6393</v>
      </c>
      <c r="AZ178" s="44" t="s">
        <v>5056</v>
      </c>
      <c r="BA178" s="141" t="s">
        <v>6396</v>
      </c>
      <c r="BB178" s="141" t="s">
        <v>937</v>
      </c>
      <c r="BC178" s="141" t="s">
        <v>5230</v>
      </c>
      <c r="BD178" s="141" t="s">
        <v>937</v>
      </c>
      <c r="BE178" s="44" t="s">
        <v>5230</v>
      </c>
      <c r="BF178" s="269" t="s">
        <v>902</v>
      </c>
      <c r="BG178" s="283">
        <v>44768</v>
      </c>
      <c r="BH178" s="269" t="s">
        <v>903</v>
      </c>
      <c r="BI178" s="267"/>
      <c r="BJ178" s="282"/>
      <c r="BK178" s="282"/>
      <c r="BL178" s="282"/>
      <c r="BM178" s="282"/>
      <c r="BN178" s="280" t="s">
        <v>956</v>
      </c>
      <c r="BO178" s="340"/>
      <c r="BP178" s="297"/>
    </row>
    <row r="179" spans="2:68" s="298" customFormat="1" ht="90" hidden="1" customHeight="1">
      <c r="B179" s="268" t="s">
        <v>3677</v>
      </c>
      <c r="C179" s="269" t="s">
        <v>3837</v>
      </c>
      <c r="D179" s="253" t="s">
        <v>3693</v>
      </c>
      <c r="E179" s="336">
        <v>44253</v>
      </c>
      <c r="F179" s="253" t="s">
        <v>2294</v>
      </c>
      <c r="G179" s="309" t="s">
        <v>3839</v>
      </c>
      <c r="H179" s="141" t="s">
        <v>3052</v>
      </c>
      <c r="I179" s="273" t="s">
        <v>3053</v>
      </c>
      <c r="J179" s="273" t="s">
        <v>3054</v>
      </c>
      <c r="K179" s="273" t="s">
        <v>3055</v>
      </c>
      <c r="L179" s="288" t="s">
        <v>3056</v>
      </c>
      <c r="M179" s="269">
        <v>11</v>
      </c>
      <c r="N179" s="270">
        <v>44348</v>
      </c>
      <c r="O179" s="270">
        <v>44438</v>
      </c>
      <c r="P179" s="267">
        <f t="shared" si="3"/>
        <v>13</v>
      </c>
      <c r="Q179" s="343">
        <v>11</v>
      </c>
      <c r="R179" s="285" t="s">
        <v>116</v>
      </c>
      <c r="S179" s="345"/>
      <c r="T179" s="327" t="s">
        <v>1153</v>
      </c>
      <c r="U179" s="327" t="s">
        <v>1153</v>
      </c>
      <c r="V179" s="327" t="s">
        <v>1153</v>
      </c>
      <c r="W179" s="327" t="s">
        <v>1153</v>
      </c>
      <c r="X179" s="327" t="s">
        <v>1153</v>
      </c>
      <c r="Y179" s="327" t="s">
        <v>1153</v>
      </c>
      <c r="Z179" s="327" t="s">
        <v>1153</v>
      </c>
      <c r="AA179" s="327" t="s">
        <v>1153</v>
      </c>
      <c r="AB179" s="327" t="s">
        <v>1153</v>
      </c>
      <c r="AC179" s="327" t="s">
        <v>1153</v>
      </c>
      <c r="AD179" s="327" t="s">
        <v>1153</v>
      </c>
      <c r="AE179" s="327" t="s">
        <v>1153</v>
      </c>
      <c r="AF179" s="327" t="s">
        <v>1153</v>
      </c>
      <c r="AG179" s="327" t="s">
        <v>1153</v>
      </c>
      <c r="AH179" s="327" t="s">
        <v>1153</v>
      </c>
      <c r="AI179" s="327" t="s">
        <v>1153</v>
      </c>
      <c r="AJ179" s="327" t="s">
        <v>1153</v>
      </c>
      <c r="AK179" s="327" t="s">
        <v>1153</v>
      </c>
      <c r="AL179" s="327" t="s">
        <v>1153</v>
      </c>
      <c r="AM179" s="327" t="s">
        <v>1153</v>
      </c>
      <c r="AN179" s="327" t="s">
        <v>1153</v>
      </c>
      <c r="AO179" s="327" t="s">
        <v>1153</v>
      </c>
      <c r="AP179" s="327" t="s">
        <v>1153</v>
      </c>
      <c r="AQ179" s="327" t="s">
        <v>1153</v>
      </c>
      <c r="AR179" s="141" t="s">
        <v>1159</v>
      </c>
      <c r="AS179" s="141" t="s">
        <v>6372</v>
      </c>
      <c r="AT179" s="141" t="s">
        <v>4017</v>
      </c>
      <c r="AU179" s="141" t="s">
        <v>6397</v>
      </c>
      <c r="AV179" s="141" t="s">
        <v>1153</v>
      </c>
      <c r="AW179" s="141" t="s">
        <v>4144</v>
      </c>
      <c r="AX179" s="141" t="s">
        <v>1153</v>
      </c>
      <c r="AY179" s="141" t="s">
        <v>4144</v>
      </c>
      <c r="AZ179" s="141" t="s">
        <v>1153</v>
      </c>
      <c r="BA179" s="141" t="s">
        <v>4144</v>
      </c>
      <c r="BB179" s="141" t="s">
        <v>1153</v>
      </c>
      <c r="BC179" s="141" t="s">
        <v>4144</v>
      </c>
      <c r="BD179" s="141" t="s">
        <v>1153</v>
      </c>
      <c r="BE179" s="44" t="s">
        <v>4144</v>
      </c>
      <c r="BF179" s="269" t="s">
        <v>781</v>
      </c>
      <c r="BG179" s="283">
        <v>44494</v>
      </c>
      <c r="BH179" s="269" t="s">
        <v>903</v>
      </c>
      <c r="BI179" s="267"/>
      <c r="BJ179" s="282"/>
      <c r="BK179" s="282"/>
      <c r="BL179" s="282"/>
      <c r="BM179" s="282"/>
      <c r="BN179" s="280" t="s">
        <v>956</v>
      </c>
      <c r="BO179" s="340"/>
      <c r="BP179" s="297"/>
    </row>
    <row r="180" spans="2:68" s="298" customFormat="1" ht="90" hidden="1" customHeight="1">
      <c r="B180" s="268" t="s">
        <v>3678</v>
      </c>
      <c r="C180" s="269" t="s">
        <v>3837</v>
      </c>
      <c r="D180" s="253" t="s">
        <v>3693</v>
      </c>
      <c r="E180" s="336">
        <v>44253</v>
      </c>
      <c r="F180" s="253" t="s">
        <v>2294</v>
      </c>
      <c r="G180" s="309" t="s">
        <v>3839</v>
      </c>
      <c r="H180" s="141" t="s">
        <v>3052</v>
      </c>
      <c r="I180" s="273" t="s">
        <v>3053</v>
      </c>
      <c r="J180" s="273" t="s">
        <v>3054</v>
      </c>
      <c r="K180" s="273" t="s">
        <v>3057</v>
      </c>
      <c r="L180" s="288" t="s">
        <v>473</v>
      </c>
      <c r="M180" s="269">
        <v>1</v>
      </c>
      <c r="N180" s="270">
        <v>44348</v>
      </c>
      <c r="O180" s="270">
        <v>44469</v>
      </c>
      <c r="P180" s="267">
        <f t="shared" si="3"/>
        <v>18</v>
      </c>
      <c r="Q180" s="343">
        <v>1</v>
      </c>
      <c r="R180" s="285" t="s">
        <v>116</v>
      </c>
      <c r="S180" s="345"/>
      <c r="T180" s="327" t="s">
        <v>1153</v>
      </c>
      <c r="U180" s="327" t="s">
        <v>1153</v>
      </c>
      <c r="V180" s="327" t="s">
        <v>1153</v>
      </c>
      <c r="W180" s="327" t="s">
        <v>1153</v>
      </c>
      <c r="X180" s="327" t="s">
        <v>1153</v>
      </c>
      <c r="Y180" s="327" t="s">
        <v>1153</v>
      </c>
      <c r="Z180" s="327" t="s">
        <v>1153</v>
      </c>
      <c r="AA180" s="327" t="s">
        <v>1153</v>
      </c>
      <c r="AB180" s="327" t="s">
        <v>1153</v>
      </c>
      <c r="AC180" s="327" t="s">
        <v>1153</v>
      </c>
      <c r="AD180" s="327" t="s">
        <v>1153</v>
      </c>
      <c r="AE180" s="327" t="s">
        <v>1153</v>
      </c>
      <c r="AF180" s="327" t="s">
        <v>1153</v>
      </c>
      <c r="AG180" s="327" t="s">
        <v>1153</v>
      </c>
      <c r="AH180" s="327" t="s">
        <v>1153</v>
      </c>
      <c r="AI180" s="327" t="s">
        <v>1153</v>
      </c>
      <c r="AJ180" s="327" t="s">
        <v>1153</v>
      </c>
      <c r="AK180" s="327" t="s">
        <v>1153</v>
      </c>
      <c r="AL180" s="327" t="s">
        <v>1153</v>
      </c>
      <c r="AM180" s="327" t="s">
        <v>1153</v>
      </c>
      <c r="AN180" s="327" t="s">
        <v>1153</v>
      </c>
      <c r="AO180" s="327" t="s">
        <v>1153</v>
      </c>
      <c r="AP180" s="327" t="s">
        <v>1153</v>
      </c>
      <c r="AQ180" s="327" t="s">
        <v>1153</v>
      </c>
      <c r="AR180" s="141" t="s">
        <v>1159</v>
      </c>
      <c r="AS180" s="141" t="s">
        <v>6372</v>
      </c>
      <c r="AT180" s="141" t="s">
        <v>4018</v>
      </c>
      <c r="AU180" s="141" t="s">
        <v>6398</v>
      </c>
      <c r="AV180" s="141" t="s">
        <v>4223</v>
      </c>
      <c r="AW180" s="141" t="s">
        <v>6399</v>
      </c>
      <c r="AX180" s="273" t="s">
        <v>1153</v>
      </c>
      <c r="AY180" s="273" t="s">
        <v>4297</v>
      </c>
      <c r="AZ180" s="273" t="s">
        <v>1153</v>
      </c>
      <c r="BA180" s="273" t="s">
        <v>4297</v>
      </c>
      <c r="BB180" s="273" t="s">
        <v>1153</v>
      </c>
      <c r="BC180" s="273" t="s">
        <v>4297</v>
      </c>
      <c r="BD180" s="273" t="s">
        <v>1153</v>
      </c>
      <c r="BE180" s="44" t="s">
        <v>4297</v>
      </c>
      <c r="BF180" s="269" t="s">
        <v>781</v>
      </c>
      <c r="BG180" s="336">
        <v>44589</v>
      </c>
      <c r="BH180" s="269" t="s">
        <v>903</v>
      </c>
      <c r="BI180" s="267"/>
      <c r="BJ180" s="282"/>
      <c r="BK180" s="282"/>
      <c r="BL180" s="282"/>
      <c r="BM180" s="282"/>
      <c r="BN180" s="280" t="s">
        <v>956</v>
      </c>
      <c r="BO180" s="340"/>
      <c r="BP180" s="297"/>
    </row>
    <row r="181" spans="2:68" s="298" customFormat="1" ht="90" hidden="1" customHeight="1">
      <c r="B181" s="268" t="s">
        <v>3690</v>
      </c>
      <c r="C181" s="269" t="s">
        <v>3837</v>
      </c>
      <c r="D181" s="253" t="s">
        <v>3693</v>
      </c>
      <c r="E181" s="336">
        <v>44253</v>
      </c>
      <c r="F181" s="253" t="s">
        <v>2294</v>
      </c>
      <c r="G181" s="309" t="s">
        <v>3825</v>
      </c>
      <c r="H181" s="141" t="s">
        <v>3058</v>
      </c>
      <c r="I181" s="273" t="s">
        <v>3059</v>
      </c>
      <c r="J181" s="273" t="s">
        <v>3060</v>
      </c>
      <c r="K181" s="273" t="s">
        <v>3061</v>
      </c>
      <c r="L181" s="288" t="s">
        <v>3062</v>
      </c>
      <c r="M181" s="269">
        <v>1</v>
      </c>
      <c r="N181" s="270">
        <v>44348</v>
      </c>
      <c r="O181" s="270">
        <v>44408</v>
      </c>
      <c r="P181" s="267">
        <f t="shared" si="3"/>
        <v>9</v>
      </c>
      <c r="Q181" s="343">
        <v>1</v>
      </c>
      <c r="R181" s="285" t="s">
        <v>116</v>
      </c>
      <c r="S181" s="345"/>
      <c r="T181" s="327" t="s">
        <v>1153</v>
      </c>
      <c r="U181" s="327" t="s">
        <v>1153</v>
      </c>
      <c r="V181" s="327" t="s">
        <v>1153</v>
      </c>
      <c r="W181" s="327" t="s">
        <v>1153</v>
      </c>
      <c r="X181" s="327" t="s">
        <v>1153</v>
      </c>
      <c r="Y181" s="327" t="s">
        <v>1153</v>
      </c>
      <c r="Z181" s="327" t="s">
        <v>1153</v>
      </c>
      <c r="AA181" s="327" t="s">
        <v>1153</v>
      </c>
      <c r="AB181" s="327" t="s">
        <v>1153</v>
      </c>
      <c r="AC181" s="327" t="s">
        <v>1153</v>
      </c>
      <c r="AD181" s="327" t="s">
        <v>1153</v>
      </c>
      <c r="AE181" s="327" t="s">
        <v>1153</v>
      </c>
      <c r="AF181" s="327" t="s">
        <v>1153</v>
      </c>
      <c r="AG181" s="327" t="s">
        <v>1153</v>
      </c>
      <c r="AH181" s="327" t="s">
        <v>1153</v>
      </c>
      <c r="AI181" s="327" t="s">
        <v>1153</v>
      </c>
      <c r="AJ181" s="327" t="s">
        <v>1153</v>
      </c>
      <c r="AK181" s="327" t="s">
        <v>1153</v>
      </c>
      <c r="AL181" s="327" t="s">
        <v>1153</v>
      </c>
      <c r="AM181" s="327" t="s">
        <v>1153</v>
      </c>
      <c r="AN181" s="327" t="s">
        <v>1153</v>
      </c>
      <c r="AO181" s="327" t="s">
        <v>1153</v>
      </c>
      <c r="AP181" s="327" t="s">
        <v>1153</v>
      </c>
      <c r="AQ181" s="327" t="s">
        <v>1153</v>
      </c>
      <c r="AR181" s="141" t="s">
        <v>1159</v>
      </c>
      <c r="AS181" s="141" t="s">
        <v>6372</v>
      </c>
      <c r="AT181" s="141" t="s">
        <v>4019</v>
      </c>
      <c r="AU181" s="141" t="s">
        <v>6400</v>
      </c>
      <c r="AV181" s="141" t="s">
        <v>1153</v>
      </c>
      <c r="AW181" s="141" t="s">
        <v>4144</v>
      </c>
      <c r="AX181" s="141" t="s">
        <v>1153</v>
      </c>
      <c r="AY181" s="141" t="s">
        <v>4144</v>
      </c>
      <c r="AZ181" s="141" t="s">
        <v>1153</v>
      </c>
      <c r="BA181" s="141" t="s">
        <v>4144</v>
      </c>
      <c r="BB181" s="141" t="s">
        <v>1153</v>
      </c>
      <c r="BC181" s="141" t="s">
        <v>4144</v>
      </c>
      <c r="BD181" s="141" t="s">
        <v>1153</v>
      </c>
      <c r="BE181" s="44" t="s">
        <v>4144</v>
      </c>
      <c r="BF181" s="269" t="s">
        <v>781</v>
      </c>
      <c r="BG181" s="283">
        <v>44494</v>
      </c>
      <c r="BH181" s="269" t="s">
        <v>903</v>
      </c>
      <c r="BI181" s="267"/>
      <c r="BJ181" s="282"/>
      <c r="BK181" s="282"/>
      <c r="BL181" s="282"/>
      <c r="BM181" s="282"/>
      <c r="BN181" s="280" t="s">
        <v>956</v>
      </c>
      <c r="BO181" s="340"/>
      <c r="BP181" s="297"/>
    </row>
    <row r="182" spans="2:68" s="298" customFormat="1" ht="90" hidden="1" customHeight="1">
      <c r="B182" s="268" t="s">
        <v>3691</v>
      </c>
      <c r="C182" s="269" t="s">
        <v>3837</v>
      </c>
      <c r="D182" s="253" t="s">
        <v>3693</v>
      </c>
      <c r="E182" s="336">
        <v>44253</v>
      </c>
      <c r="F182" s="253" t="s">
        <v>2294</v>
      </c>
      <c r="G182" s="309" t="s">
        <v>3826</v>
      </c>
      <c r="H182" s="141" t="s">
        <v>3063</v>
      </c>
      <c r="I182" s="273" t="s">
        <v>3064</v>
      </c>
      <c r="J182" s="273" t="s">
        <v>3065</v>
      </c>
      <c r="K182" s="273" t="s">
        <v>3066</v>
      </c>
      <c r="L182" s="288" t="s">
        <v>3067</v>
      </c>
      <c r="M182" s="353">
        <v>1</v>
      </c>
      <c r="N182" s="270">
        <v>44348</v>
      </c>
      <c r="O182" s="270">
        <v>44469</v>
      </c>
      <c r="P182" s="267">
        <f t="shared" si="3"/>
        <v>18</v>
      </c>
      <c r="Q182" s="354">
        <v>1</v>
      </c>
      <c r="R182" s="285" t="s">
        <v>116</v>
      </c>
      <c r="S182" s="345"/>
      <c r="T182" s="327" t="s">
        <v>1153</v>
      </c>
      <c r="U182" s="327" t="s">
        <v>1153</v>
      </c>
      <c r="V182" s="327" t="s">
        <v>1153</v>
      </c>
      <c r="W182" s="327" t="s">
        <v>1153</v>
      </c>
      <c r="X182" s="327" t="s">
        <v>1153</v>
      </c>
      <c r="Y182" s="327" t="s">
        <v>1153</v>
      </c>
      <c r="Z182" s="327" t="s">
        <v>1153</v>
      </c>
      <c r="AA182" s="327" t="s">
        <v>1153</v>
      </c>
      <c r="AB182" s="327" t="s">
        <v>1153</v>
      </c>
      <c r="AC182" s="327" t="s">
        <v>1153</v>
      </c>
      <c r="AD182" s="327" t="s">
        <v>1153</v>
      </c>
      <c r="AE182" s="327" t="s">
        <v>1153</v>
      </c>
      <c r="AF182" s="327" t="s">
        <v>1153</v>
      </c>
      <c r="AG182" s="327" t="s">
        <v>1153</v>
      </c>
      <c r="AH182" s="327" t="s">
        <v>1153</v>
      </c>
      <c r="AI182" s="327" t="s">
        <v>1153</v>
      </c>
      <c r="AJ182" s="327" t="s">
        <v>1153</v>
      </c>
      <c r="AK182" s="327" t="s">
        <v>1153</v>
      </c>
      <c r="AL182" s="327" t="s">
        <v>1153</v>
      </c>
      <c r="AM182" s="327" t="s">
        <v>1153</v>
      </c>
      <c r="AN182" s="327" t="s">
        <v>1153</v>
      </c>
      <c r="AO182" s="327" t="s">
        <v>1153</v>
      </c>
      <c r="AP182" s="327" t="s">
        <v>1153</v>
      </c>
      <c r="AQ182" s="327" t="s">
        <v>1153</v>
      </c>
      <c r="AR182" s="141" t="s">
        <v>1159</v>
      </c>
      <c r="AS182" s="141" t="s">
        <v>6372</v>
      </c>
      <c r="AT182" s="141" t="s">
        <v>4020</v>
      </c>
      <c r="AU182" s="141" t="s">
        <v>6401</v>
      </c>
      <c r="AV182" s="141" t="s">
        <v>1153</v>
      </c>
      <c r="AW182" s="141" t="s">
        <v>4144</v>
      </c>
      <c r="AX182" s="141" t="s">
        <v>1153</v>
      </c>
      <c r="AY182" s="141" t="s">
        <v>4144</v>
      </c>
      <c r="AZ182" s="141" t="s">
        <v>1153</v>
      </c>
      <c r="BA182" s="141" t="s">
        <v>4144</v>
      </c>
      <c r="BB182" s="141" t="s">
        <v>1153</v>
      </c>
      <c r="BC182" s="141" t="s">
        <v>4144</v>
      </c>
      <c r="BD182" s="141" t="s">
        <v>1153</v>
      </c>
      <c r="BE182" s="44" t="s">
        <v>4144</v>
      </c>
      <c r="BF182" s="269" t="s">
        <v>781</v>
      </c>
      <c r="BG182" s="336">
        <v>44483</v>
      </c>
      <c r="BH182" s="269" t="s">
        <v>4393</v>
      </c>
      <c r="BI182" s="336">
        <v>44820</v>
      </c>
      <c r="BJ182" s="280" t="s">
        <v>5608</v>
      </c>
      <c r="BK182" s="280" t="s">
        <v>5654</v>
      </c>
      <c r="BL182" s="282" t="s">
        <v>5668</v>
      </c>
      <c r="BM182" s="280" t="s">
        <v>5609</v>
      </c>
      <c r="BN182" s="280" t="s">
        <v>1889</v>
      </c>
      <c r="BO182" s="340" t="s">
        <v>2586</v>
      </c>
      <c r="BP182" s="297"/>
    </row>
    <row r="183" spans="2:68" s="298" customFormat="1" ht="90" customHeight="1">
      <c r="B183" s="268" t="s">
        <v>3692</v>
      </c>
      <c r="C183" s="269" t="s">
        <v>3837</v>
      </c>
      <c r="D183" s="253" t="s">
        <v>3693</v>
      </c>
      <c r="E183" s="336">
        <v>44253</v>
      </c>
      <c r="F183" s="253" t="s">
        <v>2294</v>
      </c>
      <c r="G183" s="309" t="s">
        <v>3826</v>
      </c>
      <c r="H183" s="141" t="s">
        <v>3063</v>
      </c>
      <c r="I183" s="273" t="s">
        <v>3064</v>
      </c>
      <c r="J183" s="273" t="s">
        <v>3065</v>
      </c>
      <c r="K183" s="273" t="s">
        <v>3068</v>
      </c>
      <c r="L183" s="288" t="s">
        <v>3067</v>
      </c>
      <c r="M183" s="353">
        <v>1</v>
      </c>
      <c r="N183" s="270">
        <v>44470</v>
      </c>
      <c r="O183" s="270">
        <v>44561</v>
      </c>
      <c r="P183" s="267">
        <f t="shared" si="3"/>
        <v>13</v>
      </c>
      <c r="Q183" s="379">
        <v>0</v>
      </c>
      <c r="R183" s="285" t="s">
        <v>116</v>
      </c>
      <c r="S183" s="345"/>
      <c r="T183" s="327" t="s">
        <v>1153</v>
      </c>
      <c r="U183" s="327" t="s">
        <v>1153</v>
      </c>
      <c r="V183" s="327" t="s">
        <v>1153</v>
      </c>
      <c r="W183" s="327" t="s">
        <v>1153</v>
      </c>
      <c r="X183" s="327" t="s">
        <v>1153</v>
      </c>
      <c r="Y183" s="327" t="s">
        <v>1153</v>
      </c>
      <c r="Z183" s="327" t="s">
        <v>1153</v>
      </c>
      <c r="AA183" s="327" t="s">
        <v>1153</v>
      </c>
      <c r="AB183" s="327" t="s">
        <v>1153</v>
      </c>
      <c r="AC183" s="327" t="s">
        <v>1153</v>
      </c>
      <c r="AD183" s="327" t="s">
        <v>1153</v>
      </c>
      <c r="AE183" s="327" t="s">
        <v>1153</v>
      </c>
      <c r="AF183" s="327" t="s">
        <v>1153</v>
      </c>
      <c r="AG183" s="327" t="s">
        <v>1153</v>
      </c>
      <c r="AH183" s="327" t="s">
        <v>1153</v>
      </c>
      <c r="AI183" s="327" t="s">
        <v>1153</v>
      </c>
      <c r="AJ183" s="327" t="s">
        <v>1153</v>
      </c>
      <c r="AK183" s="327" t="s">
        <v>1153</v>
      </c>
      <c r="AL183" s="327" t="s">
        <v>1153</v>
      </c>
      <c r="AM183" s="327" t="s">
        <v>1153</v>
      </c>
      <c r="AN183" s="327" t="s">
        <v>1153</v>
      </c>
      <c r="AO183" s="327" t="s">
        <v>1153</v>
      </c>
      <c r="AP183" s="327" t="s">
        <v>1153</v>
      </c>
      <c r="AQ183" s="327" t="s">
        <v>1153</v>
      </c>
      <c r="AR183" s="141" t="s">
        <v>1159</v>
      </c>
      <c r="AS183" s="141" t="s">
        <v>6372</v>
      </c>
      <c r="AT183" s="141" t="s">
        <v>4021</v>
      </c>
      <c r="AU183" s="141" t="s">
        <v>6402</v>
      </c>
      <c r="AV183" s="141" t="s">
        <v>4224</v>
      </c>
      <c r="AW183" s="253" t="s">
        <v>6403</v>
      </c>
      <c r="AX183" s="253" t="s">
        <v>5655</v>
      </c>
      <c r="AY183" s="253" t="s">
        <v>6404</v>
      </c>
      <c r="AZ183" s="253" t="s">
        <v>5656</v>
      </c>
      <c r="BA183" s="253" t="s">
        <v>6405</v>
      </c>
      <c r="BB183" s="253" t="s">
        <v>5577</v>
      </c>
      <c r="BC183" s="253" t="s">
        <v>6406</v>
      </c>
      <c r="BD183" s="141" t="s">
        <v>1153</v>
      </c>
      <c r="BE183" s="44" t="s">
        <v>8796</v>
      </c>
      <c r="BF183" s="269" t="s">
        <v>957</v>
      </c>
      <c r="BG183" s="283">
        <v>44908</v>
      </c>
      <c r="BH183" s="269" t="s">
        <v>1810</v>
      </c>
      <c r="BI183" s="283">
        <v>44908</v>
      </c>
      <c r="BJ183" s="301" t="s">
        <v>6553</v>
      </c>
      <c r="BK183" s="332" t="s">
        <v>6554</v>
      </c>
      <c r="BL183" s="332" t="s">
        <v>1153</v>
      </c>
      <c r="BM183" s="332" t="s">
        <v>1153</v>
      </c>
      <c r="BN183" s="271" t="s">
        <v>5083</v>
      </c>
      <c r="BO183" s="340" t="s">
        <v>2587</v>
      </c>
      <c r="BP183" s="141" t="s">
        <v>6552</v>
      </c>
    </row>
    <row r="184" spans="2:68" ht="90" hidden="1" customHeight="1">
      <c r="B184" s="268" t="s">
        <v>3780</v>
      </c>
      <c r="C184" s="269" t="s">
        <v>3803</v>
      </c>
      <c r="D184" s="253" t="s">
        <v>3776</v>
      </c>
      <c r="E184" s="270">
        <v>44347</v>
      </c>
      <c r="F184" s="273" t="s">
        <v>3708</v>
      </c>
      <c r="G184" s="272" t="s">
        <v>3824</v>
      </c>
      <c r="H184" s="273" t="s">
        <v>3697</v>
      </c>
      <c r="I184" s="273" t="s">
        <v>3709</v>
      </c>
      <c r="J184" s="273" t="s">
        <v>3728</v>
      </c>
      <c r="K184" s="273" t="s">
        <v>3729</v>
      </c>
      <c r="L184" s="288" t="s">
        <v>3762</v>
      </c>
      <c r="M184" s="355">
        <v>1</v>
      </c>
      <c r="N184" s="270">
        <v>44378</v>
      </c>
      <c r="O184" s="270">
        <v>44407</v>
      </c>
      <c r="P184" s="267">
        <f t="shared" si="3"/>
        <v>5</v>
      </c>
      <c r="Q184" s="343">
        <v>1</v>
      </c>
      <c r="R184" s="271" t="s">
        <v>158</v>
      </c>
      <c r="S184" s="270" t="s">
        <v>3775</v>
      </c>
      <c r="T184" s="327" t="s">
        <v>1153</v>
      </c>
      <c r="U184" s="327" t="s">
        <v>1153</v>
      </c>
      <c r="V184" s="327" t="s">
        <v>1153</v>
      </c>
      <c r="W184" s="327" t="s">
        <v>1153</v>
      </c>
      <c r="X184" s="327" t="s">
        <v>1153</v>
      </c>
      <c r="Y184" s="327" t="s">
        <v>1153</v>
      </c>
      <c r="Z184" s="327" t="s">
        <v>1153</v>
      </c>
      <c r="AA184" s="327" t="s">
        <v>1153</v>
      </c>
      <c r="AB184" s="327" t="s">
        <v>1153</v>
      </c>
      <c r="AC184" s="327" t="s">
        <v>1153</v>
      </c>
      <c r="AD184" s="327" t="s">
        <v>1153</v>
      </c>
      <c r="AE184" s="327" t="s">
        <v>1153</v>
      </c>
      <c r="AF184" s="327" t="s">
        <v>1153</v>
      </c>
      <c r="AG184" s="327" t="s">
        <v>1153</v>
      </c>
      <c r="AH184" s="327" t="s">
        <v>1153</v>
      </c>
      <c r="AI184" s="327" t="s">
        <v>1153</v>
      </c>
      <c r="AJ184" s="327" t="s">
        <v>1153</v>
      </c>
      <c r="AK184" s="327" t="s">
        <v>1153</v>
      </c>
      <c r="AL184" s="327" t="s">
        <v>1153</v>
      </c>
      <c r="AM184" s="327" t="s">
        <v>1153</v>
      </c>
      <c r="AN184" s="327" t="s">
        <v>1153</v>
      </c>
      <c r="AO184" s="327" t="s">
        <v>1153</v>
      </c>
      <c r="AP184" s="327" t="s">
        <v>1153</v>
      </c>
      <c r="AQ184" s="327" t="s">
        <v>1153</v>
      </c>
      <c r="AR184" s="327" t="s">
        <v>1153</v>
      </c>
      <c r="AS184" s="327" t="s">
        <v>1153</v>
      </c>
      <c r="AT184" s="141" t="s">
        <v>4022</v>
      </c>
      <c r="AU184" s="141" t="s">
        <v>6407</v>
      </c>
      <c r="AV184" s="141" t="s">
        <v>1153</v>
      </c>
      <c r="AW184" s="141" t="s">
        <v>4144</v>
      </c>
      <c r="AX184" s="141" t="s">
        <v>1153</v>
      </c>
      <c r="AY184" s="141" t="s">
        <v>4144</v>
      </c>
      <c r="AZ184" s="141" t="s">
        <v>1153</v>
      </c>
      <c r="BA184" s="141" t="s">
        <v>4144</v>
      </c>
      <c r="BB184" s="141" t="s">
        <v>1153</v>
      </c>
      <c r="BC184" s="141" t="s">
        <v>4144</v>
      </c>
      <c r="BD184" s="141" t="s">
        <v>1153</v>
      </c>
      <c r="BE184" s="44" t="s">
        <v>4144</v>
      </c>
      <c r="BF184" s="269" t="s">
        <v>781</v>
      </c>
      <c r="BG184" s="283">
        <v>44494</v>
      </c>
      <c r="BH184" s="845" t="s">
        <v>954</v>
      </c>
      <c r="BI184" s="843">
        <v>44888</v>
      </c>
      <c r="BJ184" s="842" t="s">
        <v>9545</v>
      </c>
      <c r="BK184" s="842" t="s">
        <v>9546</v>
      </c>
      <c r="BL184" s="842" t="s">
        <v>3776</v>
      </c>
      <c r="BM184" s="842" t="s">
        <v>9541</v>
      </c>
      <c r="BN184" s="842" t="s">
        <v>1888</v>
      </c>
      <c r="BO184" s="340"/>
      <c r="BP184" s="297"/>
    </row>
    <row r="185" spans="2:68" ht="90" hidden="1" customHeight="1">
      <c r="B185" s="268" t="s">
        <v>3781</v>
      </c>
      <c r="C185" s="269" t="s">
        <v>3803</v>
      </c>
      <c r="D185" s="253" t="s">
        <v>3776</v>
      </c>
      <c r="E185" s="270">
        <v>44347</v>
      </c>
      <c r="F185" s="273" t="s">
        <v>3708</v>
      </c>
      <c r="G185" s="272" t="s">
        <v>3825</v>
      </c>
      <c r="H185" s="273" t="s">
        <v>6408</v>
      </c>
      <c r="I185" s="273" t="s">
        <v>3710</v>
      </c>
      <c r="J185" s="273" t="s">
        <v>3730</v>
      </c>
      <c r="K185" s="273" t="s">
        <v>3731</v>
      </c>
      <c r="L185" s="288" t="s">
        <v>3763</v>
      </c>
      <c r="M185" s="355">
        <v>1</v>
      </c>
      <c r="N185" s="270">
        <v>44376</v>
      </c>
      <c r="O185" s="270">
        <v>44463</v>
      </c>
      <c r="P185" s="267">
        <f t="shared" si="3"/>
        <v>13</v>
      </c>
      <c r="Q185" s="343">
        <v>1</v>
      </c>
      <c r="R185" s="271" t="s">
        <v>158</v>
      </c>
      <c r="S185" s="270"/>
      <c r="T185" s="327" t="s">
        <v>1153</v>
      </c>
      <c r="U185" s="327" t="s">
        <v>1153</v>
      </c>
      <c r="V185" s="327" t="s">
        <v>1153</v>
      </c>
      <c r="W185" s="327" t="s">
        <v>1153</v>
      </c>
      <c r="X185" s="327" t="s">
        <v>1153</v>
      </c>
      <c r="Y185" s="327" t="s">
        <v>1153</v>
      </c>
      <c r="Z185" s="327" t="s">
        <v>1153</v>
      </c>
      <c r="AA185" s="327" t="s">
        <v>1153</v>
      </c>
      <c r="AB185" s="327" t="s">
        <v>1153</v>
      </c>
      <c r="AC185" s="327" t="s">
        <v>1153</v>
      </c>
      <c r="AD185" s="327" t="s">
        <v>1153</v>
      </c>
      <c r="AE185" s="327" t="s">
        <v>1153</v>
      </c>
      <c r="AF185" s="327" t="s">
        <v>1153</v>
      </c>
      <c r="AG185" s="327" t="s">
        <v>1153</v>
      </c>
      <c r="AH185" s="327" t="s">
        <v>1153</v>
      </c>
      <c r="AI185" s="327" t="s">
        <v>1153</v>
      </c>
      <c r="AJ185" s="327" t="s">
        <v>1153</v>
      </c>
      <c r="AK185" s="327" t="s">
        <v>1153</v>
      </c>
      <c r="AL185" s="327" t="s">
        <v>1153</v>
      </c>
      <c r="AM185" s="327" t="s">
        <v>1153</v>
      </c>
      <c r="AN185" s="327" t="s">
        <v>1153</v>
      </c>
      <c r="AO185" s="327" t="s">
        <v>1153</v>
      </c>
      <c r="AP185" s="327" t="s">
        <v>1153</v>
      </c>
      <c r="AQ185" s="327" t="s">
        <v>1153</v>
      </c>
      <c r="AR185" s="327" t="s">
        <v>1153</v>
      </c>
      <c r="AS185" s="327" t="s">
        <v>1153</v>
      </c>
      <c r="AT185" s="141" t="s">
        <v>6409</v>
      </c>
      <c r="AU185" s="141" t="s">
        <v>6410</v>
      </c>
      <c r="AV185" s="141" t="s">
        <v>1153</v>
      </c>
      <c r="AW185" s="141" t="s">
        <v>4144</v>
      </c>
      <c r="AX185" s="141" t="s">
        <v>1153</v>
      </c>
      <c r="AY185" s="141" t="s">
        <v>4144</v>
      </c>
      <c r="AZ185" s="141" t="s">
        <v>1153</v>
      </c>
      <c r="BA185" s="141" t="s">
        <v>4144</v>
      </c>
      <c r="BB185" s="141" t="s">
        <v>1153</v>
      </c>
      <c r="BC185" s="141" t="s">
        <v>4144</v>
      </c>
      <c r="BD185" s="141" t="s">
        <v>1153</v>
      </c>
      <c r="BE185" s="44" t="s">
        <v>4144</v>
      </c>
      <c r="BF185" s="269" t="s">
        <v>781</v>
      </c>
      <c r="BG185" s="283">
        <v>44495</v>
      </c>
      <c r="BH185" s="845" t="s">
        <v>954</v>
      </c>
      <c r="BI185" s="843">
        <v>44888</v>
      </c>
      <c r="BJ185" s="842" t="s">
        <v>9547</v>
      </c>
      <c r="BK185" s="842" t="s">
        <v>9548</v>
      </c>
      <c r="BL185" s="842" t="s">
        <v>3776</v>
      </c>
      <c r="BM185" s="842" t="s">
        <v>9541</v>
      </c>
      <c r="BN185" s="842" t="s">
        <v>1888</v>
      </c>
      <c r="BO185" s="356"/>
      <c r="BP185" s="357"/>
    </row>
    <row r="186" spans="2:68" ht="90" hidden="1" customHeight="1">
      <c r="B186" s="268" t="s">
        <v>3782</v>
      </c>
      <c r="C186" s="269" t="s">
        <v>3803</v>
      </c>
      <c r="D186" s="253" t="s">
        <v>3776</v>
      </c>
      <c r="E186" s="270">
        <v>44347</v>
      </c>
      <c r="F186" s="273" t="s">
        <v>3708</v>
      </c>
      <c r="G186" s="272" t="s">
        <v>3825</v>
      </c>
      <c r="H186" s="273" t="s">
        <v>6408</v>
      </c>
      <c r="I186" s="273" t="s">
        <v>3711</v>
      </c>
      <c r="J186" s="273" t="s">
        <v>3732</v>
      </c>
      <c r="K186" s="273" t="s">
        <v>3733</v>
      </c>
      <c r="L186" s="280" t="s">
        <v>3764</v>
      </c>
      <c r="M186" s="355">
        <v>1</v>
      </c>
      <c r="N186" s="270">
        <v>44376</v>
      </c>
      <c r="O186" s="283">
        <v>44439</v>
      </c>
      <c r="P186" s="267">
        <f t="shared" si="3"/>
        <v>9</v>
      </c>
      <c r="Q186" s="343">
        <v>1</v>
      </c>
      <c r="R186" s="271" t="s">
        <v>158</v>
      </c>
      <c r="S186" s="270"/>
      <c r="T186" s="327" t="s">
        <v>1153</v>
      </c>
      <c r="U186" s="327" t="s">
        <v>1153</v>
      </c>
      <c r="V186" s="327" t="s">
        <v>1153</v>
      </c>
      <c r="W186" s="327" t="s">
        <v>1153</v>
      </c>
      <c r="X186" s="327" t="s">
        <v>1153</v>
      </c>
      <c r="Y186" s="327" t="s">
        <v>1153</v>
      </c>
      <c r="Z186" s="327" t="s">
        <v>1153</v>
      </c>
      <c r="AA186" s="327" t="s">
        <v>1153</v>
      </c>
      <c r="AB186" s="327" t="s">
        <v>1153</v>
      </c>
      <c r="AC186" s="327" t="s">
        <v>1153</v>
      </c>
      <c r="AD186" s="327" t="s">
        <v>1153</v>
      </c>
      <c r="AE186" s="327" t="s">
        <v>1153</v>
      </c>
      <c r="AF186" s="327" t="s">
        <v>1153</v>
      </c>
      <c r="AG186" s="327" t="s">
        <v>1153</v>
      </c>
      <c r="AH186" s="327" t="s">
        <v>1153</v>
      </c>
      <c r="AI186" s="327" t="s">
        <v>1153</v>
      </c>
      <c r="AJ186" s="327" t="s">
        <v>1153</v>
      </c>
      <c r="AK186" s="327" t="s">
        <v>1153</v>
      </c>
      <c r="AL186" s="327" t="s">
        <v>1153</v>
      </c>
      <c r="AM186" s="327" t="s">
        <v>1153</v>
      </c>
      <c r="AN186" s="327" t="s">
        <v>1153</v>
      </c>
      <c r="AO186" s="327" t="s">
        <v>1153</v>
      </c>
      <c r="AP186" s="327" t="s">
        <v>1153</v>
      </c>
      <c r="AQ186" s="327" t="s">
        <v>1153</v>
      </c>
      <c r="AR186" s="327" t="s">
        <v>1153</v>
      </c>
      <c r="AS186" s="327" t="s">
        <v>1153</v>
      </c>
      <c r="AT186" s="141" t="s">
        <v>4023</v>
      </c>
      <c r="AU186" s="141" t="s">
        <v>6411</v>
      </c>
      <c r="AV186" s="141" t="s">
        <v>1153</v>
      </c>
      <c r="AW186" s="141" t="s">
        <v>4144</v>
      </c>
      <c r="AX186" s="141" t="s">
        <v>1153</v>
      </c>
      <c r="AY186" s="141" t="s">
        <v>4144</v>
      </c>
      <c r="AZ186" s="141" t="s">
        <v>1153</v>
      </c>
      <c r="BA186" s="141" t="s">
        <v>4144</v>
      </c>
      <c r="BB186" s="141" t="s">
        <v>1153</v>
      </c>
      <c r="BC186" s="141" t="s">
        <v>4144</v>
      </c>
      <c r="BD186" s="141" t="s">
        <v>1153</v>
      </c>
      <c r="BE186" s="44" t="s">
        <v>4144</v>
      </c>
      <c r="BF186" s="269" t="s">
        <v>781</v>
      </c>
      <c r="BG186" s="283">
        <v>44495</v>
      </c>
      <c r="BH186" s="845" t="s">
        <v>954</v>
      </c>
      <c r="BI186" s="843">
        <v>44888</v>
      </c>
      <c r="BJ186" s="842" t="s">
        <v>9547</v>
      </c>
      <c r="BK186" s="842" t="s">
        <v>9548</v>
      </c>
      <c r="BL186" s="842" t="s">
        <v>3776</v>
      </c>
      <c r="BM186" s="842" t="s">
        <v>9541</v>
      </c>
      <c r="BN186" s="842" t="s">
        <v>1888</v>
      </c>
      <c r="BO186" s="356"/>
      <c r="BP186" s="357"/>
    </row>
    <row r="187" spans="2:68" ht="90" hidden="1" customHeight="1">
      <c r="B187" s="268" t="s">
        <v>3783</v>
      </c>
      <c r="C187" s="269" t="s">
        <v>3803</v>
      </c>
      <c r="D187" s="253" t="s">
        <v>3776</v>
      </c>
      <c r="E187" s="270">
        <v>44347</v>
      </c>
      <c r="F187" s="273" t="s">
        <v>3708</v>
      </c>
      <c r="G187" s="272" t="s">
        <v>3826</v>
      </c>
      <c r="H187" s="273" t="s">
        <v>3698</v>
      </c>
      <c r="I187" s="273" t="s">
        <v>3712</v>
      </c>
      <c r="J187" s="273" t="s">
        <v>3734</v>
      </c>
      <c r="K187" s="273" t="s">
        <v>3735</v>
      </c>
      <c r="L187" s="288" t="s">
        <v>3765</v>
      </c>
      <c r="M187" s="355">
        <v>1</v>
      </c>
      <c r="N187" s="270">
        <v>44411</v>
      </c>
      <c r="O187" s="270">
        <v>44455</v>
      </c>
      <c r="P187" s="267">
        <f t="shared" si="3"/>
        <v>7</v>
      </c>
      <c r="Q187" s="343">
        <v>1</v>
      </c>
      <c r="R187" s="271" t="s">
        <v>158</v>
      </c>
      <c r="S187" s="270" t="s">
        <v>15</v>
      </c>
      <c r="T187" s="327" t="s">
        <v>1153</v>
      </c>
      <c r="U187" s="327" t="s">
        <v>1153</v>
      </c>
      <c r="V187" s="327" t="s">
        <v>1153</v>
      </c>
      <c r="W187" s="327" t="s">
        <v>1153</v>
      </c>
      <c r="X187" s="327" t="s">
        <v>1153</v>
      </c>
      <c r="Y187" s="327" t="s">
        <v>1153</v>
      </c>
      <c r="Z187" s="327" t="s">
        <v>1153</v>
      </c>
      <c r="AA187" s="327" t="s">
        <v>1153</v>
      </c>
      <c r="AB187" s="327" t="s">
        <v>1153</v>
      </c>
      <c r="AC187" s="327" t="s">
        <v>1153</v>
      </c>
      <c r="AD187" s="327" t="s">
        <v>1153</v>
      </c>
      <c r="AE187" s="327" t="s">
        <v>1153</v>
      </c>
      <c r="AF187" s="327" t="s">
        <v>1153</v>
      </c>
      <c r="AG187" s="327" t="s">
        <v>1153</v>
      </c>
      <c r="AH187" s="327" t="s">
        <v>1153</v>
      </c>
      <c r="AI187" s="327" t="s">
        <v>1153</v>
      </c>
      <c r="AJ187" s="327" t="s">
        <v>1153</v>
      </c>
      <c r="AK187" s="327" t="s">
        <v>1153</v>
      </c>
      <c r="AL187" s="327" t="s">
        <v>1153</v>
      </c>
      <c r="AM187" s="327" t="s">
        <v>1153</v>
      </c>
      <c r="AN187" s="327" t="s">
        <v>1153</v>
      </c>
      <c r="AO187" s="327" t="s">
        <v>1153</v>
      </c>
      <c r="AP187" s="327" t="s">
        <v>1153</v>
      </c>
      <c r="AQ187" s="327" t="s">
        <v>1153</v>
      </c>
      <c r="AR187" s="327" t="s">
        <v>1153</v>
      </c>
      <c r="AS187" s="327" t="s">
        <v>1153</v>
      </c>
      <c r="AT187" s="141" t="s">
        <v>4023</v>
      </c>
      <c r="AU187" s="141" t="s">
        <v>6412</v>
      </c>
      <c r="AV187" s="141" t="s">
        <v>1153</v>
      </c>
      <c r="AW187" s="141" t="s">
        <v>4144</v>
      </c>
      <c r="AX187" s="141" t="s">
        <v>1153</v>
      </c>
      <c r="AY187" s="141" t="s">
        <v>4144</v>
      </c>
      <c r="AZ187" s="141" t="s">
        <v>1153</v>
      </c>
      <c r="BA187" s="141" t="s">
        <v>4144</v>
      </c>
      <c r="BB187" s="141" t="s">
        <v>1153</v>
      </c>
      <c r="BC187" s="141" t="s">
        <v>4144</v>
      </c>
      <c r="BD187" s="141" t="s">
        <v>1153</v>
      </c>
      <c r="BE187" s="44" t="s">
        <v>4144</v>
      </c>
      <c r="BF187" s="269" t="s">
        <v>781</v>
      </c>
      <c r="BG187" s="283">
        <v>44494</v>
      </c>
      <c r="BH187" s="845" t="s">
        <v>954</v>
      </c>
      <c r="BI187" s="843">
        <v>44888</v>
      </c>
      <c r="BJ187" s="842" t="s">
        <v>9549</v>
      </c>
      <c r="BK187" s="842" t="s">
        <v>9548</v>
      </c>
      <c r="BL187" s="842" t="s">
        <v>3776</v>
      </c>
      <c r="BM187" s="842" t="s">
        <v>9541</v>
      </c>
      <c r="BN187" s="842" t="s">
        <v>1888</v>
      </c>
      <c r="BO187" s="356"/>
      <c r="BP187" s="357"/>
    </row>
    <row r="188" spans="2:68" ht="90" hidden="1" customHeight="1">
      <c r="B188" s="268" t="s">
        <v>3784</v>
      </c>
      <c r="C188" s="269" t="s">
        <v>3803</v>
      </c>
      <c r="D188" s="253" t="s">
        <v>3776</v>
      </c>
      <c r="E188" s="270">
        <v>44347</v>
      </c>
      <c r="F188" s="273" t="s">
        <v>3708</v>
      </c>
      <c r="G188" s="272" t="s">
        <v>3827</v>
      </c>
      <c r="H188" s="273" t="s">
        <v>3699</v>
      </c>
      <c r="I188" s="273" t="s">
        <v>3713</v>
      </c>
      <c r="J188" s="273" t="s">
        <v>3736</v>
      </c>
      <c r="K188" s="273" t="s">
        <v>3737</v>
      </c>
      <c r="L188" s="288" t="s">
        <v>93</v>
      </c>
      <c r="M188" s="355">
        <v>1</v>
      </c>
      <c r="N188" s="286">
        <v>44622</v>
      </c>
      <c r="O188" s="286">
        <v>44651</v>
      </c>
      <c r="P188" s="267">
        <f t="shared" si="3"/>
        <v>5</v>
      </c>
      <c r="Q188" s="343">
        <v>1</v>
      </c>
      <c r="R188" s="271" t="s">
        <v>158</v>
      </c>
      <c r="S188" s="294"/>
      <c r="T188" s="327" t="s">
        <v>1153</v>
      </c>
      <c r="U188" s="327" t="s">
        <v>1153</v>
      </c>
      <c r="V188" s="327" t="s">
        <v>1153</v>
      </c>
      <c r="W188" s="327" t="s">
        <v>1153</v>
      </c>
      <c r="X188" s="327" t="s">
        <v>1153</v>
      </c>
      <c r="Y188" s="327" t="s">
        <v>1153</v>
      </c>
      <c r="Z188" s="327" t="s">
        <v>1153</v>
      </c>
      <c r="AA188" s="327" t="s">
        <v>1153</v>
      </c>
      <c r="AB188" s="327" t="s">
        <v>1153</v>
      </c>
      <c r="AC188" s="327" t="s">
        <v>1153</v>
      </c>
      <c r="AD188" s="327" t="s">
        <v>1153</v>
      </c>
      <c r="AE188" s="327" t="s">
        <v>1153</v>
      </c>
      <c r="AF188" s="327" t="s">
        <v>1153</v>
      </c>
      <c r="AG188" s="327" t="s">
        <v>1153</v>
      </c>
      <c r="AH188" s="327" t="s">
        <v>1153</v>
      </c>
      <c r="AI188" s="327" t="s">
        <v>1153</v>
      </c>
      <c r="AJ188" s="327" t="s">
        <v>1153</v>
      </c>
      <c r="AK188" s="327" t="s">
        <v>1153</v>
      </c>
      <c r="AL188" s="327" t="s">
        <v>1153</v>
      </c>
      <c r="AM188" s="327" t="s">
        <v>1153</v>
      </c>
      <c r="AN188" s="327" t="s">
        <v>1153</v>
      </c>
      <c r="AO188" s="327" t="s">
        <v>1153</v>
      </c>
      <c r="AP188" s="327" t="s">
        <v>1153</v>
      </c>
      <c r="AQ188" s="327" t="s">
        <v>1153</v>
      </c>
      <c r="AR188" s="327" t="s">
        <v>1153</v>
      </c>
      <c r="AS188" s="327" t="s">
        <v>1153</v>
      </c>
      <c r="AT188" s="141" t="s">
        <v>4024</v>
      </c>
      <c r="AU188" s="141" t="s">
        <v>6413</v>
      </c>
      <c r="AV188" s="141" t="s">
        <v>4024</v>
      </c>
      <c r="AW188" s="141" t="s">
        <v>6414</v>
      </c>
      <c r="AX188" s="358" t="s">
        <v>5597</v>
      </c>
      <c r="AY188" s="141" t="s">
        <v>6415</v>
      </c>
      <c r="AZ188" s="44" t="s">
        <v>1153</v>
      </c>
      <c r="BA188" s="44" t="s">
        <v>4921</v>
      </c>
      <c r="BB188" s="44" t="s">
        <v>1153</v>
      </c>
      <c r="BC188" s="44" t="s">
        <v>4921</v>
      </c>
      <c r="BD188" s="44" t="s">
        <v>1153</v>
      </c>
      <c r="BE188" s="44" t="s">
        <v>4921</v>
      </c>
      <c r="BF188" s="269" t="s">
        <v>781</v>
      </c>
      <c r="BG188" s="283">
        <v>44676</v>
      </c>
      <c r="BH188" s="845" t="s">
        <v>954</v>
      </c>
      <c r="BI188" s="843">
        <v>44888</v>
      </c>
      <c r="BJ188" s="842" t="s">
        <v>9550</v>
      </c>
      <c r="BK188" s="842" t="s">
        <v>9548</v>
      </c>
      <c r="BL188" s="842" t="s">
        <v>3776</v>
      </c>
      <c r="BM188" s="842" t="s">
        <v>9541</v>
      </c>
      <c r="BN188" s="842" t="s">
        <v>1888</v>
      </c>
      <c r="BO188" s="356"/>
      <c r="BP188" s="357"/>
    </row>
    <row r="189" spans="2:68" ht="90" hidden="1" customHeight="1">
      <c r="B189" s="268" t="s">
        <v>3785</v>
      </c>
      <c r="C189" s="269" t="s">
        <v>3803</v>
      </c>
      <c r="D189" s="253" t="s">
        <v>3776</v>
      </c>
      <c r="E189" s="270">
        <v>44347</v>
      </c>
      <c r="F189" s="273" t="s">
        <v>3708</v>
      </c>
      <c r="G189" s="272" t="s">
        <v>3827</v>
      </c>
      <c r="H189" s="273" t="s">
        <v>3699</v>
      </c>
      <c r="I189" s="273" t="s">
        <v>3714</v>
      </c>
      <c r="J189" s="273" t="s">
        <v>3736</v>
      </c>
      <c r="K189" s="273" t="s">
        <v>3738</v>
      </c>
      <c r="L189" s="288" t="s">
        <v>3762</v>
      </c>
      <c r="M189" s="355">
        <v>1</v>
      </c>
      <c r="N189" s="286">
        <v>44622</v>
      </c>
      <c r="O189" s="286">
        <v>44651</v>
      </c>
      <c r="P189" s="267">
        <f t="shared" si="3"/>
        <v>5</v>
      </c>
      <c r="Q189" s="343">
        <v>1</v>
      </c>
      <c r="R189" s="271" t="s">
        <v>158</v>
      </c>
      <c r="S189" s="294"/>
      <c r="T189" s="327" t="s">
        <v>1153</v>
      </c>
      <c r="U189" s="327" t="s">
        <v>1153</v>
      </c>
      <c r="V189" s="327" t="s">
        <v>1153</v>
      </c>
      <c r="W189" s="327" t="s">
        <v>1153</v>
      </c>
      <c r="X189" s="327" t="s">
        <v>1153</v>
      </c>
      <c r="Y189" s="327" t="s">
        <v>1153</v>
      </c>
      <c r="Z189" s="327" t="s">
        <v>1153</v>
      </c>
      <c r="AA189" s="327" t="s">
        <v>1153</v>
      </c>
      <c r="AB189" s="327" t="s">
        <v>1153</v>
      </c>
      <c r="AC189" s="327" t="s">
        <v>1153</v>
      </c>
      <c r="AD189" s="327" t="s">
        <v>1153</v>
      </c>
      <c r="AE189" s="327" t="s">
        <v>1153</v>
      </c>
      <c r="AF189" s="327" t="s">
        <v>1153</v>
      </c>
      <c r="AG189" s="327" t="s">
        <v>1153</v>
      </c>
      <c r="AH189" s="327" t="s">
        <v>1153</v>
      </c>
      <c r="AI189" s="327" t="s">
        <v>1153</v>
      </c>
      <c r="AJ189" s="327" t="s">
        <v>1153</v>
      </c>
      <c r="AK189" s="327" t="s">
        <v>1153</v>
      </c>
      <c r="AL189" s="327" t="s">
        <v>1153</v>
      </c>
      <c r="AM189" s="327" t="s">
        <v>1153</v>
      </c>
      <c r="AN189" s="327" t="s">
        <v>1153</v>
      </c>
      <c r="AO189" s="327" t="s">
        <v>1153</v>
      </c>
      <c r="AP189" s="327" t="s">
        <v>1153</v>
      </c>
      <c r="AQ189" s="327" t="s">
        <v>1153</v>
      </c>
      <c r="AR189" s="327" t="s">
        <v>1153</v>
      </c>
      <c r="AS189" s="327" t="s">
        <v>1153</v>
      </c>
      <c r="AT189" s="141" t="s">
        <v>4024</v>
      </c>
      <c r="AU189" s="141" t="s">
        <v>6413</v>
      </c>
      <c r="AV189" s="141" t="s">
        <v>4024</v>
      </c>
      <c r="AW189" s="141" t="s">
        <v>6414</v>
      </c>
      <c r="AX189" s="141" t="s">
        <v>4356</v>
      </c>
      <c r="AY189" s="141" t="s">
        <v>6416</v>
      </c>
      <c r="AZ189" s="44" t="s">
        <v>1153</v>
      </c>
      <c r="BA189" s="44" t="s">
        <v>4921</v>
      </c>
      <c r="BB189" s="44" t="s">
        <v>1153</v>
      </c>
      <c r="BC189" s="44" t="s">
        <v>4921</v>
      </c>
      <c r="BD189" s="44" t="s">
        <v>1153</v>
      </c>
      <c r="BE189" s="44" t="s">
        <v>4921</v>
      </c>
      <c r="BF189" s="269" t="s">
        <v>781</v>
      </c>
      <c r="BG189" s="283">
        <v>44676</v>
      </c>
      <c r="BH189" s="845" t="s">
        <v>954</v>
      </c>
      <c r="BI189" s="843">
        <v>44888</v>
      </c>
      <c r="BJ189" s="842" t="s">
        <v>9550</v>
      </c>
      <c r="BK189" s="842" t="s">
        <v>9548</v>
      </c>
      <c r="BL189" s="842" t="s">
        <v>3776</v>
      </c>
      <c r="BM189" s="842" t="s">
        <v>9541</v>
      </c>
      <c r="BN189" s="842" t="s">
        <v>1888</v>
      </c>
      <c r="BO189" s="356"/>
      <c r="BP189" s="357"/>
    </row>
    <row r="190" spans="2:68" ht="90" hidden="1" customHeight="1">
      <c r="B190" s="268" t="s">
        <v>3786</v>
      </c>
      <c r="C190" s="269" t="s">
        <v>3803</v>
      </c>
      <c r="D190" s="253" t="s">
        <v>3776</v>
      </c>
      <c r="E190" s="270">
        <v>44347</v>
      </c>
      <c r="F190" s="273" t="s">
        <v>3708</v>
      </c>
      <c r="G190" s="272" t="s">
        <v>3827</v>
      </c>
      <c r="H190" s="273" t="s">
        <v>3699</v>
      </c>
      <c r="I190" s="273" t="s">
        <v>3715</v>
      </c>
      <c r="J190" s="273" t="s">
        <v>3736</v>
      </c>
      <c r="K190" s="273" t="s">
        <v>3739</v>
      </c>
      <c r="L190" s="288" t="s">
        <v>3766</v>
      </c>
      <c r="M190" s="355">
        <v>1</v>
      </c>
      <c r="N190" s="286">
        <v>44655</v>
      </c>
      <c r="O190" s="286">
        <v>44684</v>
      </c>
      <c r="P190" s="267">
        <f t="shared" si="3"/>
        <v>5</v>
      </c>
      <c r="Q190" s="343">
        <v>1</v>
      </c>
      <c r="R190" s="271" t="s">
        <v>158</v>
      </c>
      <c r="S190" s="294"/>
      <c r="T190" s="327" t="s">
        <v>1153</v>
      </c>
      <c r="U190" s="327" t="s">
        <v>1153</v>
      </c>
      <c r="V190" s="327" t="s">
        <v>1153</v>
      </c>
      <c r="W190" s="327" t="s">
        <v>1153</v>
      </c>
      <c r="X190" s="327" t="s">
        <v>1153</v>
      </c>
      <c r="Y190" s="327" t="s">
        <v>1153</v>
      </c>
      <c r="Z190" s="327" t="s">
        <v>1153</v>
      </c>
      <c r="AA190" s="327" t="s">
        <v>1153</v>
      </c>
      <c r="AB190" s="327" t="s">
        <v>1153</v>
      </c>
      <c r="AC190" s="327" t="s">
        <v>1153</v>
      </c>
      <c r="AD190" s="327" t="s">
        <v>1153</v>
      </c>
      <c r="AE190" s="327" t="s">
        <v>1153</v>
      </c>
      <c r="AF190" s="327" t="s">
        <v>1153</v>
      </c>
      <c r="AG190" s="327" t="s">
        <v>1153</v>
      </c>
      <c r="AH190" s="327" t="s">
        <v>1153</v>
      </c>
      <c r="AI190" s="327" t="s">
        <v>1153</v>
      </c>
      <c r="AJ190" s="327" t="s">
        <v>1153</v>
      </c>
      <c r="AK190" s="327" t="s">
        <v>1153</v>
      </c>
      <c r="AL190" s="327" t="s">
        <v>1153</v>
      </c>
      <c r="AM190" s="327" t="s">
        <v>1153</v>
      </c>
      <c r="AN190" s="327" t="s">
        <v>1153</v>
      </c>
      <c r="AO190" s="327" t="s">
        <v>1153</v>
      </c>
      <c r="AP190" s="327" t="s">
        <v>1153</v>
      </c>
      <c r="AQ190" s="327" t="s">
        <v>1153</v>
      </c>
      <c r="AR190" s="327" t="s">
        <v>1153</v>
      </c>
      <c r="AS190" s="327" t="s">
        <v>1153</v>
      </c>
      <c r="AT190" s="141" t="s">
        <v>4024</v>
      </c>
      <c r="AU190" s="141" t="s">
        <v>6413</v>
      </c>
      <c r="AV190" s="141" t="s">
        <v>4024</v>
      </c>
      <c r="AW190" s="141" t="s">
        <v>6417</v>
      </c>
      <c r="AX190" s="141" t="s">
        <v>4357</v>
      </c>
      <c r="AY190" s="141" t="s">
        <v>6418</v>
      </c>
      <c r="AZ190" s="141" t="s">
        <v>5598</v>
      </c>
      <c r="BA190" s="141" t="s">
        <v>6419</v>
      </c>
      <c r="BB190" s="141" t="s">
        <v>937</v>
      </c>
      <c r="BC190" s="141" t="s">
        <v>5230</v>
      </c>
      <c r="BD190" s="141" t="s">
        <v>937</v>
      </c>
      <c r="BE190" s="44" t="s">
        <v>5230</v>
      </c>
      <c r="BF190" s="269" t="s">
        <v>781</v>
      </c>
      <c r="BG190" s="283">
        <v>44761</v>
      </c>
      <c r="BH190" s="845" t="s">
        <v>954</v>
      </c>
      <c r="BI190" s="843">
        <v>44888</v>
      </c>
      <c r="BJ190" s="842" t="s">
        <v>9550</v>
      </c>
      <c r="BK190" s="842" t="s">
        <v>9548</v>
      </c>
      <c r="BL190" s="842" t="s">
        <v>3776</v>
      </c>
      <c r="BM190" s="844"/>
      <c r="BN190" s="842" t="s">
        <v>1888</v>
      </c>
      <c r="BO190" s="356"/>
      <c r="BP190" s="357"/>
    </row>
    <row r="191" spans="2:68" ht="90" hidden="1" customHeight="1">
      <c r="B191" s="268" t="s">
        <v>3787</v>
      </c>
      <c r="C191" s="269" t="s">
        <v>3803</v>
      </c>
      <c r="D191" s="253" t="s">
        <v>3776</v>
      </c>
      <c r="E191" s="270">
        <v>44347</v>
      </c>
      <c r="F191" s="273" t="s">
        <v>3708</v>
      </c>
      <c r="G191" s="272" t="s">
        <v>3828</v>
      </c>
      <c r="H191" s="273" t="s">
        <v>3700</v>
      </c>
      <c r="I191" s="273" t="s">
        <v>3716</v>
      </c>
      <c r="J191" s="273" t="s">
        <v>3740</v>
      </c>
      <c r="K191" s="273" t="s">
        <v>4029</v>
      </c>
      <c r="L191" s="288" t="s">
        <v>3767</v>
      </c>
      <c r="M191" s="355">
        <v>1</v>
      </c>
      <c r="N191" s="270">
        <v>44409</v>
      </c>
      <c r="O191" s="270">
        <v>44651</v>
      </c>
      <c r="P191" s="267">
        <f t="shared" si="3"/>
        <v>35</v>
      </c>
      <c r="Q191" s="343"/>
      <c r="R191" s="271" t="s">
        <v>158</v>
      </c>
      <c r="S191" s="294"/>
      <c r="T191" s="327" t="s">
        <v>1153</v>
      </c>
      <c r="U191" s="327" t="s">
        <v>1153</v>
      </c>
      <c r="V191" s="327" t="s">
        <v>1153</v>
      </c>
      <c r="W191" s="327" t="s">
        <v>1153</v>
      </c>
      <c r="X191" s="327" t="s">
        <v>1153</v>
      </c>
      <c r="Y191" s="327" t="s">
        <v>1153</v>
      </c>
      <c r="Z191" s="327" t="s">
        <v>1153</v>
      </c>
      <c r="AA191" s="327" t="s">
        <v>1153</v>
      </c>
      <c r="AB191" s="327" t="s">
        <v>1153</v>
      </c>
      <c r="AC191" s="327" t="s">
        <v>1153</v>
      </c>
      <c r="AD191" s="327" t="s">
        <v>1153</v>
      </c>
      <c r="AE191" s="327" t="s">
        <v>1153</v>
      </c>
      <c r="AF191" s="327" t="s">
        <v>1153</v>
      </c>
      <c r="AG191" s="327" t="s">
        <v>1153</v>
      </c>
      <c r="AH191" s="327" t="s">
        <v>1153</v>
      </c>
      <c r="AI191" s="327" t="s">
        <v>1153</v>
      </c>
      <c r="AJ191" s="327" t="s">
        <v>1153</v>
      </c>
      <c r="AK191" s="327" t="s">
        <v>1153</v>
      </c>
      <c r="AL191" s="327" t="s">
        <v>1153</v>
      </c>
      <c r="AM191" s="327" t="s">
        <v>1153</v>
      </c>
      <c r="AN191" s="327" t="s">
        <v>1153</v>
      </c>
      <c r="AO191" s="327" t="s">
        <v>1153</v>
      </c>
      <c r="AP191" s="327" t="s">
        <v>1153</v>
      </c>
      <c r="AQ191" s="327" t="s">
        <v>1153</v>
      </c>
      <c r="AR191" s="327" t="s">
        <v>1153</v>
      </c>
      <c r="AS191" s="327" t="s">
        <v>1153</v>
      </c>
      <c r="AT191" s="141" t="s">
        <v>4024</v>
      </c>
      <c r="AU191" s="141" t="s">
        <v>6413</v>
      </c>
      <c r="AV191" s="141" t="s">
        <v>4024</v>
      </c>
      <c r="AW191" s="141" t="s">
        <v>6414</v>
      </c>
      <c r="AX191" s="141" t="s">
        <v>4358</v>
      </c>
      <c r="AY191" s="141" t="s">
        <v>6420</v>
      </c>
      <c r="AZ191" s="44" t="s">
        <v>1153</v>
      </c>
      <c r="BA191" s="44" t="s">
        <v>4921</v>
      </c>
      <c r="BB191" s="44" t="s">
        <v>1153</v>
      </c>
      <c r="BC191" s="44" t="s">
        <v>4921</v>
      </c>
      <c r="BD191" s="44" t="s">
        <v>1153</v>
      </c>
      <c r="BE191" s="44" t="s">
        <v>4921</v>
      </c>
      <c r="BF191" s="269" t="s">
        <v>781</v>
      </c>
      <c r="BG191" s="283">
        <v>44676</v>
      </c>
      <c r="BH191" s="269" t="s">
        <v>903</v>
      </c>
      <c r="BI191" s="267"/>
      <c r="BJ191" s="282"/>
      <c r="BK191" s="282"/>
      <c r="BL191" s="282"/>
      <c r="BM191" s="282"/>
      <c r="BN191" s="280" t="s">
        <v>956</v>
      </c>
      <c r="BO191" s="356"/>
      <c r="BP191" s="357"/>
    </row>
    <row r="192" spans="2:68" ht="90" hidden="1" customHeight="1">
      <c r="B192" s="268" t="s">
        <v>3788</v>
      </c>
      <c r="C192" s="269" t="s">
        <v>3803</v>
      </c>
      <c r="D192" s="253" t="s">
        <v>3776</v>
      </c>
      <c r="E192" s="270">
        <v>44347</v>
      </c>
      <c r="F192" s="273" t="s">
        <v>3708</v>
      </c>
      <c r="G192" s="272" t="s">
        <v>3829</v>
      </c>
      <c r="H192" s="273" t="s">
        <v>3701</v>
      </c>
      <c r="I192" s="273" t="s">
        <v>3717</v>
      </c>
      <c r="J192" s="273" t="s">
        <v>3741</v>
      </c>
      <c r="K192" s="273" t="s">
        <v>3742</v>
      </c>
      <c r="L192" s="291" t="s">
        <v>3062</v>
      </c>
      <c r="M192" s="359">
        <v>1</v>
      </c>
      <c r="N192" s="286">
        <v>44384</v>
      </c>
      <c r="O192" s="286">
        <v>44439</v>
      </c>
      <c r="P192" s="267">
        <f t="shared" si="3"/>
        <v>8</v>
      </c>
      <c r="Q192" s="343">
        <v>1</v>
      </c>
      <c r="R192" s="271" t="s">
        <v>158</v>
      </c>
      <c r="S192" s="269"/>
      <c r="T192" s="327" t="s">
        <v>1153</v>
      </c>
      <c r="U192" s="327" t="s">
        <v>1153</v>
      </c>
      <c r="V192" s="327" t="s">
        <v>1153</v>
      </c>
      <c r="W192" s="327" t="s">
        <v>1153</v>
      </c>
      <c r="X192" s="327" t="s">
        <v>1153</v>
      </c>
      <c r="Y192" s="327" t="s">
        <v>1153</v>
      </c>
      <c r="Z192" s="327" t="s">
        <v>1153</v>
      </c>
      <c r="AA192" s="327" t="s">
        <v>1153</v>
      </c>
      <c r="AB192" s="327" t="s">
        <v>1153</v>
      </c>
      <c r="AC192" s="327" t="s">
        <v>1153</v>
      </c>
      <c r="AD192" s="327" t="s">
        <v>1153</v>
      </c>
      <c r="AE192" s="327" t="s">
        <v>1153</v>
      </c>
      <c r="AF192" s="327" t="s">
        <v>1153</v>
      </c>
      <c r="AG192" s="327" t="s">
        <v>1153</v>
      </c>
      <c r="AH192" s="327" t="s">
        <v>1153</v>
      </c>
      <c r="AI192" s="327" t="s">
        <v>1153</v>
      </c>
      <c r="AJ192" s="327" t="s">
        <v>1153</v>
      </c>
      <c r="AK192" s="327" t="s">
        <v>1153</v>
      </c>
      <c r="AL192" s="327" t="s">
        <v>1153</v>
      </c>
      <c r="AM192" s="327" t="s">
        <v>1153</v>
      </c>
      <c r="AN192" s="327" t="s">
        <v>1153</v>
      </c>
      <c r="AO192" s="327" t="s">
        <v>1153</v>
      </c>
      <c r="AP192" s="327" t="s">
        <v>1153</v>
      </c>
      <c r="AQ192" s="327" t="s">
        <v>1153</v>
      </c>
      <c r="AR192" s="327" t="s">
        <v>1153</v>
      </c>
      <c r="AS192" s="327" t="s">
        <v>1153</v>
      </c>
      <c r="AT192" s="141" t="s">
        <v>4025</v>
      </c>
      <c r="AU192" s="141" t="s">
        <v>6421</v>
      </c>
      <c r="AV192" s="141" t="s">
        <v>1153</v>
      </c>
      <c r="AW192" s="141" t="s">
        <v>4144</v>
      </c>
      <c r="AX192" s="141" t="s">
        <v>1153</v>
      </c>
      <c r="AY192" s="141" t="s">
        <v>4144</v>
      </c>
      <c r="AZ192" s="141" t="s">
        <v>1153</v>
      </c>
      <c r="BA192" s="141" t="s">
        <v>4144</v>
      </c>
      <c r="BB192" s="141" t="s">
        <v>1153</v>
      </c>
      <c r="BC192" s="141" t="s">
        <v>4144</v>
      </c>
      <c r="BD192" s="141" t="s">
        <v>1153</v>
      </c>
      <c r="BE192" s="44" t="s">
        <v>4144</v>
      </c>
      <c r="BF192" s="269" t="s">
        <v>781</v>
      </c>
      <c r="BG192" s="283">
        <v>44494</v>
      </c>
      <c r="BH192" s="845" t="s">
        <v>954</v>
      </c>
      <c r="BI192" s="843">
        <v>44888</v>
      </c>
      <c r="BJ192" s="842" t="s">
        <v>9551</v>
      </c>
      <c r="BK192" s="842" t="s">
        <v>9548</v>
      </c>
      <c r="BL192" s="842" t="s">
        <v>3776</v>
      </c>
      <c r="BM192" s="842" t="s">
        <v>9541</v>
      </c>
      <c r="BN192" s="842" t="s">
        <v>1888</v>
      </c>
      <c r="BO192" s="356"/>
      <c r="BP192" s="357"/>
    </row>
    <row r="193" spans="2:68" ht="90" hidden="1" customHeight="1">
      <c r="B193" s="268" t="s">
        <v>3789</v>
      </c>
      <c r="C193" s="269" t="s">
        <v>3803</v>
      </c>
      <c r="D193" s="253" t="s">
        <v>3776</v>
      </c>
      <c r="E193" s="270">
        <v>44347</v>
      </c>
      <c r="F193" s="273" t="s">
        <v>3708</v>
      </c>
      <c r="G193" s="272" t="s">
        <v>3830</v>
      </c>
      <c r="H193" s="273" t="s">
        <v>3702</v>
      </c>
      <c r="I193" s="273" t="s">
        <v>3718</v>
      </c>
      <c r="J193" s="273" t="s">
        <v>3743</v>
      </c>
      <c r="K193" s="273" t="s">
        <v>3744</v>
      </c>
      <c r="L193" s="288" t="s">
        <v>3768</v>
      </c>
      <c r="M193" s="355">
        <v>1</v>
      </c>
      <c r="N193" s="270">
        <v>44376</v>
      </c>
      <c r="O193" s="270">
        <v>44561</v>
      </c>
      <c r="P193" s="267">
        <f t="shared" si="3"/>
        <v>27</v>
      </c>
      <c r="Q193" s="343">
        <v>1</v>
      </c>
      <c r="R193" s="271" t="s">
        <v>158</v>
      </c>
      <c r="S193" s="294"/>
      <c r="T193" s="327" t="s">
        <v>1153</v>
      </c>
      <c r="U193" s="327" t="s">
        <v>1153</v>
      </c>
      <c r="V193" s="327" t="s">
        <v>1153</v>
      </c>
      <c r="W193" s="327" t="s">
        <v>1153</v>
      </c>
      <c r="X193" s="327" t="s">
        <v>1153</v>
      </c>
      <c r="Y193" s="327" t="s">
        <v>1153</v>
      </c>
      <c r="Z193" s="327" t="s">
        <v>1153</v>
      </c>
      <c r="AA193" s="327" t="s">
        <v>1153</v>
      </c>
      <c r="AB193" s="327" t="s">
        <v>1153</v>
      </c>
      <c r="AC193" s="327" t="s">
        <v>1153</v>
      </c>
      <c r="AD193" s="327" t="s">
        <v>1153</v>
      </c>
      <c r="AE193" s="327" t="s">
        <v>1153</v>
      </c>
      <c r="AF193" s="327" t="s">
        <v>1153</v>
      </c>
      <c r="AG193" s="327" t="s">
        <v>1153</v>
      </c>
      <c r="AH193" s="327" t="s">
        <v>1153</v>
      </c>
      <c r="AI193" s="327" t="s">
        <v>1153</v>
      </c>
      <c r="AJ193" s="327" t="s">
        <v>1153</v>
      </c>
      <c r="AK193" s="327" t="s">
        <v>1153</v>
      </c>
      <c r="AL193" s="327" t="s">
        <v>1153</v>
      </c>
      <c r="AM193" s="327" t="s">
        <v>1153</v>
      </c>
      <c r="AN193" s="327" t="s">
        <v>1153</v>
      </c>
      <c r="AO193" s="327" t="s">
        <v>1153</v>
      </c>
      <c r="AP193" s="327" t="s">
        <v>1153</v>
      </c>
      <c r="AQ193" s="327" t="s">
        <v>1153</v>
      </c>
      <c r="AR193" s="327" t="s">
        <v>1153</v>
      </c>
      <c r="AS193" s="327" t="s">
        <v>1153</v>
      </c>
      <c r="AT193" s="141" t="s">
        <v>4024</v>
      </c>
      <c r="AU193" s="141" t="s">
        <v>6413</v>
      </c>
      <c r="AV193" s="141" t="s">
        <v>4225</v>
      </c>
      <c r="AW193" s="141" t="s">
        <v>6422</v>
      </c>
      <c r="AX193" s="273" t="s">
        <v>1153</v>
      </c>
      <c r="AY193" s="273" t="s">
        <v>4297</v>
      </c>
      <c r="AZ193" s="273" t="s">
        <v>1153</v>
      </c>
      <c r="BA193" s="273" t="s">
        <v>4297</v>
      </c>
      <c r="BB193" s="273" t="s">
        <v>1153</v>
      </c>
      <c r="BC193" s="273" t="s">
        <v>4297</v>
      </c>
      <c r="BD193" s="273" t="s">
        <v>1153</v>
      </c>
      <c r="BE193" s="44" t="s">
        <v>4297</v>
      </c>
      <c r="BF193" s="269" t="s">
        <v>781</v>
      </c>
      <c r="BG193" s="336">
        <v>44592</v>
      </c>
      <c r="BH193" s="269" t="s">
        <v>903</v>
      </c>
      <c r="BI193" s="267"/>
      <c r="BJ193" s="282"/>
      <c r="BK193" s="282"/>
      <c r="BL193" s="282"/>
      <c r="BM193" s="282"/>
      <c r="BN193" s="280" t="s">
        <v>956</v>
      </c>
      <c r="BO193" s="356"/>
      <c r="BP193" s="357"/>
    </row>
    <row r="194" spans="2:68" ht="90" hidden="1" customHeight="1">
      <c r="B194" s="268" t="s">
        <v>3790</v>
      </c>
      <c r="C194" s="269" t="s">
        <v>3803</v>
      </c>
      <c r="D194" s="253" t="s">
        <v>3776</v>
      </c>
      <c r="E194" s="270">
        <v>44347</v>
      </c>
      <c r="F194" s="273" t="s">
        <v>3708</v>
      </c>
      <c r="G194" s="272" t="s">
        <v>3831</v>
      </c>
      <c r="H194" s="273" t="s">
        <v>3703</v>
      </c>
      <c r="I194" s="273" t="s">
        <v>3719</v>
      </c>
      <c r="J194" s="273" t="s">
        <v>3745</v>
      </c>
      <c r="K194" s="273" t="s">
        <v>3746</v>
      </c>
      <c r="L194" s="288" t="s">
        <v>3769</v>
      </c>
      <c r="M194" s="355">
        <v>1</v>
      </c>
      <c r="N194" s="270">
        <v>44370</v>
      </c>
      <c r="O194" s="270">
        <v>44463</v>
      </c>
      <c r="P194" s="267">
        <f t="shared" si="3"/>
        <v>14</v>
      </c>
      <c r="Q194" s="343">
        <v>1</v>
      </c>
      <c r="R194" s="271" t="s">
        <v>158</v>
      </c>
      <c r="S194" s="270"/>
      <c r="T194" s="327" t="s">
        <v>1153</v>
      </c>
      <c r="U194" s="327" t="s">
        <v>1153</v>
      </c>
      <c r="V194" s="327" t="s">
        <v>1153</v>
      </c>
      <c r="W194" s="327" t="s">
        <v>1153</v>
      </c>
      <c r="X194" s="327" t="s">
        <v>1153</v>
      </c>
      <c r="Y194" s="327" t="s">
        <v>1153</v>
      </c>
      <c r="Z194" s="327" t="s">
        <v>1153</v>
      </c>
      <c r="AA194" s="327" t="s">
        <v>1153</v>
      </c>
      <c r="AB194" s="327" t="s">
        <v>1153</v>
      </c>
      <c r="AC194" s="327" t="s">
        <v>1153</v>
      </c>
      <c r="AD194" s="327" t="s">
        <v>1153</v>
      </c>
      <c r="AE194" s="327" t="s">
        <v>1153</v>
      </c>
      <c r="AF194" s="327" t="s">
        <v>1153</v>
      </c>
      <c r="AG194" s="327" t="s">
        <v>1153</v>
      </c>
      <c r="AH194" s="327" t="s">
        <v>1153</v>
      </c>
      <c r="AI194" s="327" t="s">
        <v>1153</v>
      </c>
      <c r="AJ194" s="327" t="s">
        <v>1153</v>
      </c>
      <c r="AK194" s="327" t="s">
        <v>1153</v>
      </c>
      <c r="AL194" s="327" t="s">
        <v>1153</v>
      </c>
      <c r="AM194" s="327" t="s">
        <v>1153</v>
      </c>
      <c r="AN194" s="327" t="s">
        <v>1153</v>
      </c>
      <c r="AO194" s="327" t="s">
        <v>1153</v>
      </c>
      <c r="AP194" s="327" t="s">
        <v>1153</v>
      </c>
      <c r="AQ194" s="327" t="s">
        <v>1153</v>
      </c>
      <c r="AR194" s="327" t="s">
        <v>1153</v>
      </c>
      <c r="AS194" s="327" t="s">
        <v>1153</v>
      </c>
      <c r="AT194" s="360" t="s">
        <v>6423</v>
      </c>
      <c r="AU194" s="141" t="s">
        <v>6424</v>
      </c>
      <c r="AV194" s="141" t="s">
        <v>1153</v>
      </c>
      <c r="AW194" s="141" t="s">
        <v>4144</v>
      </c>
      <c r="AX194" s="141" t="s">
        <v>1153</v>
      </c>
      <c r="AY194" s="141" t="s">
        <v>4144</v>
      </c>
      <c r="AZ194" s="141" t="s">
        <v>1153</v>
      </c>
      <c r="BA194" s="141" t="s">
        <v>4144</v>
      </c>
      <c r="BB194" s="141" t="s">
        <v>1153</v>
      </c>
      <c r="BC194" s="141" t="s">
        <v>4144</v>
      </c>
      <c r="BD194" s="141" t="s">
        <v>1153</v>
      </c>
      <c r="BE194" s="44" t="s">
        <v>4144</v>
      </c>
      <c r="BF194" s="269" t="s">
        <v>781</v>
      </c>
      <c r="BG194" s="283">
        <v>44494</v>
      </c>
      <c r="BH194" s="845" t="s">
        <v>954</v>
      </c>
      <c r="BI194" s="843">
        <v>44888</v>
      </c>
      <c r="BJ194" s="842" t="s">
        <v>9552</v>
      </c>
      <c r="BK194" s="842" t="s">
        <v>9548</v>
      </c>
      <c r="BL194" s="842" t="s">
        <v>3776</v>
      </c>
      <c r="BM194" s="842" t="s">
        <v>9541</v>
      </c>
      <c r="BN194" s="842" t="s">
        <v>1888</v>
      </c>
      <c r="BO194" s="356"/>
      <c r="BP194" s="357"/>
    </row>
    <row r="195" spans="2:68" ht="90" hidden="1" customHeight="1">
      <c r="B195" s="268" t="s">
        <v>3791</v>
      </c>
      <c r="C195" s="269" t="s">
        <v>3803</v>
      </c>
      <c r="D195" s="253" t="s">
        <v>3776</v>
      </c>
      <c r="E195" s="270">
        <v>44347</v>
      </c>
      <c r="F195" s="273" t="s">
        <v>3708</v>
      </c>
      <c r="G195" s="272" t="s">
        <v>3832</v>
      </c>
      <c r="H195" s="273" t="s">
        <v>5878</v>
      </c>
      <c r="I195" s="273" t="s">
        <v>3720</v>
      </c>
      <c r="J195" s="273" t="s">
        <v>3747</v>
      </c>
      <c r="K195" s="273" t="s">
        <v>3748</v>
      </c>
      <c r="L195" s="288" t="s">
        <v>3770</v>
      </c>
      <c r="M195" s="359">
        <v>3</v>
      </c>
      <c r="N195" s="270">
        <v>44378</v>
      </c>
      <c r="O195" s="270">
        <v>44500</v>
      </c>
      <c r="P195" s="267">
        <f t="shared" si="3"/>
        <v>18</v>
      </c>
      <c r="Q195" s="343">
        <v>3</v>
      </c>
      <c r="R195" s="271" t="s">
        <v>158</v>
      </c>
      <c r="S195" s="294"/>
      <c r="T195" s="327" t="s">
        <v>1153</v>
      </c>
      <c r="U195" s="327" t="s">
        <v>1153</v>
      </c>
      <c r="V195" s="327" t="s">
        <v>1153</v>
      </c>
      <c r="W195" s="327" t="s">
        <v>1153</v>
      </c>
      <c r="X195" s="327" t="s">
        <v>1153</v>
      </c>
      <c r="Y195" s="327" t="s">
        <v>1153</v>
      </c>
      <c r="Z195" s="327" t="s">
        <v>1153</v>
      </c>
      <c r="AA195" s="327" t="s">
        <v>1153</v>
      </c>
      <c r="AB195" s="327" t="s">
        <v>1153</v>
      </c>
      <c r="AC195" s="327" t="s">
        <v>1153</v>
      </c>
      <c r="AD195" s="327" t="s">
        <v>1153</v>
      </c>
      <c r="AE195" s="327" t="s">
        <v>1153</v>
      </c>
      <c r="AF195" s="327" t="s">
        <v>1153</v>
      </c>
      <c r="AG195" s="327" t="s">
        <v>1153</v>
      </c>
      <c r="AH195" s="327" t="s">
        <v>1153</v>
      </c>
      <c r="AI195" s="327" t="s">
        <v>1153</v>
      </c>
      <c r="AJ195" s="327" t="s">
        <v>1153</v>
      </c>
      <c r="AK195" s="327" t="s">
        <v>1153</v>
      </c>
      <c r="AL195" s="327" t="s">
        <v>1153</v>
      </c>
      <c r="AM195" s="327" t="s">
        <v>1153</v>
      </c>
      <c r="AN195" s="327" t="s">
        <v>1153</v>
      </c>
      <c r="AO195" s="327" t="s">
        <v>1153</v>
      </c>
      <c r="AP195" s="327" t="s">
        <v>1153</v>
      </c>
      <c r="AQ195" s="327" t="s">
        <v>1153</v>
      </c>
      <c r="AR195" s="327" t="s">
        <v>1153</v>
      </c>
      <c r="AS195" s="327" t="s">
        <v>1153</v>
      </c>
      <c r="AT195" s="141" t="s">
        <v>4024</v>
      </c>
      <c r="AU195" s="141" t="s">
        <v>6413</v>
      </c>
      <c r="AV195" s="141" t="s">
        <v>4226</v>
      </c>
      <c r="AW195" s="141" t="s">
        <v>6425</v>
      </c>
      <c r="AX195" s="273" t="s">
        <v>1153</v>
      </c>
      <c r="AY195" s="273" t="s">
        <v>4297</v>
      </c>
      <c r="AZ195" s="273" t="s">
        <v>1153</v>
      </c>
      <c r="BA195" s="273" t="s">
        <v>4297</v>
      </c>
      <c r="BB195" s="273" t="s">
        <v>1153</v>
      </c>
      <c r="BC195" s="273" t="s">
        <v>4297</v>
      </c>
      <c r="BD195" s="273" t="s">
        <v>1153</v>
      </c>
      <c r="BE195" s="44" t="s">
        <v>4297</v>
      </c>
      <c r="BF195" s="269" t="s">
        <v>781</v>
      </c>
      <c r="BG195" s="336">
        <v>44592</v>
      </c>
      <c r="BH195" s="845" t="s">
        <v>954</v>
      </c>
      <c r="BI195" s="843">
        <v>44888</v>
      </c>
      <c r="BJ195" s="842" t="s">
        <v>9553</v>
      </c>
      <c r="BK195" s="842" t="s">
        <v>9548</v>
      </c>
      <c r="BL195" s="842" t="s">
        <v>3776</v>
      </c>
      <c r="BM195" s="842" t="s">
        <v>9541</v>
      </c>
      <c r="BN195" s="842" t="s">
        <v>1888</v>
      </c>
      <c r="BO195" s="356"/>
      <c r="BP195" s="357"/>
    </row>
    <row r="196" spans="2:68" ht="90" hidden="1" customHeight="1">
      <c r="B196" s="268" t="s">
        <v>3792</v>
      </c>
      <c r="C196" s="269" t="s">
        <v>3803</v>
      </c>
      <c r="D196" s="253" t="s">
        <v>3776</v>
      </c>
      <c r="E196" s="270">
        <v>44347</v>
      </c>
      <c r="F196" s="273" t="s">
        <v>3708</v>
      </c>
      <c r="G196" s="272" t="s">
        <v>3832</v>
      </c>
      <c r="H196" s="273" t="s">
        <v>5878</v>
      </c>
      <c r="I196" s="273" t="s">
        <v>3721</v>
      </c>
      <c r="J196" s="273" t="s">
        <v>3749</v>
      </c>
      <c r="K196" s="273" t="s">
        <v>3750</v>
      </c>
      <c r="L196" s="288" t="s">
        <v>3770</v>
      </c>
      <c r="M196" s="359">
        <v>5</v>
      </c>
      <c r="N196" s="270">
        <v>44378</v>
      </c>
      <c r="O196" s="270">
        <v>44561</v>
      </c>
      <c r="P196" s="267">
        <f t="shared" si="3"/>
        <v>27</v>
      </c>
      <c r="Q196" s="343">
        <v>5</v>
      </c>
      <c r="R196" s="271" t="s">
        <v>158</v>
      </c>
      <c r="S196" s="294"/>
      <c r="T196" s="327" t="s">
        <v>1153</v>
      </c>
      <c r="U196" s="327" t="s">
        <v>1153</v>
      </c>
      <c r="V196" s="327" t="s">
        <v>1153</v>
      </c>
      <c r="W196" s="327" t="s">
        <v>1153</v>
      </c>
      <c r="X196" s="327" t="s">
        <v>1153</v>
      </c>
      <c r="Y196" s="327" t="s">
        <v>1153</v>
      </c>
      <c r="Z196" s="327" t="s">
        <v>1153</v>
      </c>
      <c r="AA196" s="327" t="s">
        <v>1153</v>
      </c>
      <c r="AB196" s="327" t="s">
        <v>1153</v>
      </c>
      <c r="AC196" s="327" t="s">
        <v>1153</v>
      </c>
      <c r="AD196" s="327" t="s">
        <v>1153</v>
      </c>
      <c r="AE196" s="327" t="s">
        <v>1153</v>
      </c>
      <c r="AF196" s="327" t="s">
        <v>1153</v>
      </c>
      <c r="AG196" s="327" t="s">
        <v>1153</v>
      </c>
      <c r="AH196" s="327" t="s">
        <v>1153</v>
      </c>
      <c r="AI196" s="327" t="s">
        <v>1153</v>
      </c>
      <c r="AJ196" s="327" t="s">
        <v>1153</v>
      </c>
      <c r="AK196" s="327" t="s">
        <v>1153</v>
      </c>
      <c r="AL196" s="327" t="s">
        <v>1153</v>
      </c>
      <c r="AM196" s="327" t="s">
        <v>1153</v>
      </c>
      <c r="AN196" s="327" t="s">
        <v>1153</v>
      </c>
      <c r="AO196" s="327" t="s">
        <v>1153</v>
      </c>
      <c r="AP196" s="327" t="s">
        <v>1153</v>
      </c>
      <c r="AQ196" s="327" t="s">
        <v>1153</v>
      </c>
      <c r="AR196" s="327" t="s">
        <v>1153</v>
      </c>
      <c r="AS196" s="327" t="s">
        <v>1153</v>
      </c>
      <c r="AT196" s="141" t="s">
        <v>4024</v>
      </c>
      <c r="AU196" s="141" t="s">
        <v>6413</v>
      </c>
      <c r="AV196" s="141" t="s">
        <v>4226</v>
      </c>
      <c r="AW196" s="141" t="s">
        <v>6426</v>
      </c>
      <c r="AX196" s="273" t="s">
        <v>1153</v>
      </c>
      <c r="AY196" s="273" t="s">
        <v>4297</v>
      </c>
      <c r="AZ196" s="273" t="s">
        <v>1153</v>
      </c>
      <c r="BA196" s="273" t="s">
        <v>4297</v>
      </c>
      <c r="BB196" s="273" t="s">
        <v>1153</v>
      </c>
      <c r="BC196" s="273" t="s">
        <v>4297</v>
      </c>
      <c r="BD196" s="273" t="s">
        <v>1153</v>
      </c>
      <c r="BE196" s="44" t="s">
        <v>4297</v>
      </c>
      <c r="BF196" s="269" t="s">
        <v>781</v>
      </c>
      <c r="BG196" s="336">
        <v>44592</v>
      </c>
      <c r="BH196" s="845" t="s">
        <v>954</v>
      </c>
      <c r="BI196" s="843">
        <v>44888</v>
      </c>
      <c r="BJ196" s="842" t="s">
        <v>9553</v>
      </c>
      <c r="BK196" s="842" t="s">
        <v>9548</v>
      </c>
      <c r="BL196" s="842" t="s">
        <v>3776</v>
      </c>
      <c r="BM196" s="842" t="s">
        <v>9541</v>
      </c>
      <c r="BN196" s="842" t="s">
        <v>1888</v>
      </c>
      <c r="BO196" s="356"/>
      <c r="BP196" s="357"/>
    </row>
    <row r="197" spans="2:68" ht="90" hidden="1" customHeight="1">
      <c r="B197" s="268" t="s">
        <v>3793</v>
      </c>
      <c r="C197" s="269" t="s">
        <v>3803</v>
      </c>
      <c r="D197" s="253" t="s">
        <v>3776</v>
      </c>
      <c r="E197" s="270">
        <v>44347</v>
      </c>
      <c r="F197" s="273" t="s">
        <v>3708</v>
      </c>
      <c r="G197" s="272" t="s">
        <v>3833</v>
      </c>
      <c r="H197" s="273" t="s">
        <v>3704</v>
      </c>
      <c r="I197" s="273" t="s">
        <v>6427</v>
      </c>
      <c r="J197" s="273" t="s">
        <v>3751</v>
      </c>
      <c r="K197" s="273" t="s">
        <v>3752</v>
      </c>
      <c r="L197" s="288" t="s">
        <v>3771</v>
      </c>
      <c r="M197" s="355">
        <v>1</v>
      </c>
      <c r="N197" s="270">
        <v>44502</v>
      </c>
      <c r="O197" s="270">
        <v>44559</v>
      </c>
      <c r="P197" s="267">
        <f t="shared" si="3"/>
        <v>9</v>
      </c>
      <c r="Q197" s="343">
        <v>1</v>
      </c>
      <c r="R197" s="271" t="s">
        <v>158</v>
      </c>
      <c r="S197" s="294"/>
      <c r="T197" s="327" t="s">
        <v>1153</v>
      </c>
      <c r="U197" s="327" t="s">
        <v>1153</v>
      </c>
      <c r="V197" s="327" t="s">
        <v>1153</v>
      </c>
      <c r="W197" s="327" t="s">
        <v>1153</v>
      </c>
      <c r="X197" s="327" t="s">
        <v>1153</v>
      </c>
      <c r="Y197" s="327" t="s">
        <v>1153</v>
      </c>
      <c r="Z197" s="327" t="s">
        <v>1153</v>
      </c>
      <c r="AA197" s="327" t="s">
        <v>1153</v>
      </c>
      <c r="AB197" s="327" t="s">
        <v>1153</v>
      </c>
      <c r="AC197" s="327" t="s">
        <v>1153</v>
      </c>
      <c r="AD197" s="327" t="s">
        <v>1153</v>
      </c>
      <c r="AE197" s="327" t="s">
        <v>1153</v>
      </c>
      <c r="AF197" s="327" t="s">
        <v>1153</v>
      </c>
      <c r="AG197" s="327" t="s">
        <v>1153</v>
      </c>
      <c r="AH197" s="327" t="s">
        <v>1153</v>
      </c>
      <c r="AI197" s="327" t="s">
        <v>1153</v>
      </c>
      <c r="AJ197" s="327" t="s">
        <v>1153</v>
      </c>
      <c r="AK197" s="327" t="s">
        <v>1153</v>
      </c>
      <c r="AL197" s="327" t="s">
        <v>1153</v>
      </c>
      <c r="AM197" s="327" t="s">
        <v>1153</v>
      </c>
      <c r="AN197" s="327" t="s">
        <v>1153</v>
      </c>
      <c r="AO197" s="327" t="s">
        <v>1153</v>
      </c>
      <c r="AP197" s="327" t="s">
        <v>1153</v>
      </c>
      <c r="AQ197" s="327" t="s">
        <v>1153</v>
      </c>
      <c r="AR197" s="327" t="s">
        <v>1153</v>
      </c>
      <c r="AS197" s="327" t="s">
        <v>1153</v>
      </c>
      <c r="AT197" s="141" t="s">
        <v>4024</v>
      </c>
      <c r="AU197" s="141" t="s">
        <v>6413</v>
      </c>
      <c r="AV197" s="141" t="s">
        <v>4227</v>
      </c>
      <c r="AW197" s="141" t="s">
        <v>6428</v>
      </c>
      <c r="AX197" s="141" t="s">
        <v>5657</v>
      </c>
      <c r="AY197" s="141" t="s">
        <v>6429</v>
      </c>
      <c r="AZ197" s="44" t="s">
        <v>1153</v>
      </c>
      <c r="BA197" s="44" t="s">
        <v>4921</v>
      </c>
      <c r="BB197" s="44" t="s">
        <v>1153</v>
      </c>
      <c r="BC197" s="44" t="s">
        <v>4921</v>
      </c>
      <c r="BD197" s="44" t="s">
        <v>1153</v>
      </c>
      <c r="BE197" s="44" t="s">
        <v>4921</v>
      </c>
      <c r="BF197" s="269" t="s">
        <v>902</v>
      </c>
      <c r="BG197" s="283">
        <v>44676</v>
      </c>
      <c r="BH197" s="269" t="s">
        <v>903</v>
      </c>
      <c r="BI197" s="267"/>
      <c r="BJ197" s="282"/>
      <c r="BK197" s="282"/>
      <c r="BL197" s="282"/>
      <c r="BM197" s="282"/>
      <c r="BN197" s="280" t="s">
        <v>956</v>
      </c>
      <c r="BO197" s="356"/>
      <c r="BP197" s="357"/>
    </row>
    <row r="198" spans="2:68" ht="90" hidden="1" customHeight="1">
      <c r="B198" s="268" t="s">
        <v>3794</v>
      </c>
      <c r="C198" s="269" t="s">
        <v>3803</v>
      </c>
      <c r="D198" s="253" t="s">
        <v>3776</v>
      </c>
      <c r="E198" s="270">
        <v>44347</v>
      </c>
      <c r="F198" s="273" t="s">
        <v>3708</v>
      </c>
      <c r="G198" s="272" t="s">
        <v>3834</v>
      </c>
      <c r="H198" s="273" t="s">
        <v>3705</v>
      </c>
      <c r="I198" s="273" t="s">
        <v>3722</v>
      </c>
      <c r="J198" s="273" t="s">
        <v>3753</v>
      </c>
      <c r="K198" s="273" t="s">
        <v>3754</v>
      </c>
      <c r="L198" s="288" t="s">
        <v>3772</v>
      </c>
      <c r="M198" s="355">
        <v>1</v>
      </c>
      <c r="N198" s="286">
        <v>44409</v>
      </c>
      <c r="O198" s="286">
        <v>44559</v>
      </c>
      <c r="P198" s="267">
        <f t="shared" si="3"/>
        <v>22</v>
      </c>
      <c r="Q198" s="343">
        <v>1</v>
      </c>
      <c r="R198" s="271" t="s">
        <v>158</v>
      </c>
      <c r="S198" s="294"/>
      <c r="T198" s="327" t="s">
        <v>1153</v>
      </c>
      <c r="U198" s="327" t="s">
        <v>1153</v>
      </c>
      <c r="V198" s="327" t="s">
        <v>1153</v>
      </c>
      <c r="W198" s="327" t="s">
        <v>1153</v>
      </c>
      <c r="X198" s="327" t="s">
        <v>1153</v>
      </c>
      <c r="Y198" s="327" t="s">
        <v>1153</v>
      </c>
      <c r="Z198" s="327" t="s">
        <v>1153</v>
      </c>
      <c r="AA198" s="327" t="s">
        <v>1153</v>
      </c>
      <c r="AB198" s="327" t="s">
        <v>1153</v>
      </c>
      <c r="AC198" s="327" t="s">
        <v>1153</v>
      </c>
      <c r="AD198" s="327" t="s">
        <v>1153</v>
      </c>
      <c r="AE198" s="327" t="s">
        <v>1153</v>
      </c>
      <c r="AF198" s="327" t="s">
        <v>1153</v>
      </c>
      <c r="AG198" s="327" t="s">
        <v>1153</v>
      </c>
      <c r="AH198" s="327" t="s">
        <v>1153</v>
      </c>
      <c r="AI198" s="327" t="s">
        <v>1153</v>
      </c>
      <c r="AJ198" s="327" t="s">
        <v>1153</v>
      </c>
      <c r="AK198" s="327" t="s">
        <v>1153</v>
      </c>
      <c r="AL198" s="327" t="s">
        <v>1153</v>
      </c>
      <c r="AM198" s="327" t="s">
        <v>1153</v>
      </c>
      <c r="AN198" s="327" t="s">
        <v>1153</v>
      </c>
      <c r="AO198" s="327" t="s">
        <v>1153</v>
      </c>
      <c r="AP198" s="327" t="s">
        <v>1153</v>
      </c>
      <c r="AQ198" s="327" t="s">
        <v>1153</v>
      </c>
      <c r="AR198" s="327" t="s">
        <v>1153</v>
      </c>
      <c r="AS198" s="327" t="s">
        <v>1153</v>
      </c>
      <c r="AT198" s="141" t="s">
        <v>4024</v>
      </c>
      <c r="AU198" s="141" t="s">
        <v>6413</v>
      </c>
      <c r="AV198" s="278" t="s">
        <v>4228</v>
      </c>
      <c r="AW198" s="141" t="s">
        <v>6430</v>
      </c>
      <c r="AX198" s="273" t="s">
        <v>1153</v>
      </c>
      <c r="AY198" s="273" t="s">
        <v>4297</v>
      </c>
      <c r="AZ198" s="273" t="s">
        <v>1153</v>
      </c>
      <c r="BA198" s="273" t="s">
        <v>4297</v>
      </c>
      <c r="BB198" s="273" t="s">
        <v>1153</v>
      </c>
      <c r="BC198" s="273" t="s">
        <v>4297</v>
      </c>
      <c r="BD198" s="273" t="s">
        <v>1153</v>
      </c>
      <c r="BE198" s="44" t="s">
        <v>4297</v>
      </c>
      <c r="BF198" s="269" t="s">
        <v>781</v>
      </c>
      <c r="BG198" s="336">
        <v>44592</v>
      </c>
      <c r="BH198" s="269" t="s">
        <v>903</v>
      </c>
      <c r="BI198" s="267"/>
      <c r="BJ198" s="282"/>
      <c r="BK198" s="282"/>
      <c r="BL198" s="282"/>
      <c r="BM198" s="282"/>
      <c r="BN198" s="280" t="s">
        <v>956</v>
      </c>
      <c r="BO198" s="356"/>
      <c r="BP198" s="357"/>
    </row>
    <row r="199" spans="2:68" ht="90" hidden="1" customHeight="1">
      <c r="B199" s="268" t="s">
        <v>3795</v>
      </c>
      <c r="C199" s="269" t="s">
        <v>3803</v>
      </c>
      <c r="D199" s="253" t="s">
        <v>3776</v>
      </c>
      <c r="E199" s="270">
        <v>44347</v>
      </c>
      <c r="F199" s="273" t="s">
        <v>3708</v>
      </c>
      <c r="G199" s="272" t="s">
        <v>3835</v>
      </c>
      <c r="H199" s="273" t="s">
        <v>3706</v>
      </c>
      <c r="I199" s="273" t="s">
        <v>3723</v>
      </c>
      <c r="J199" s="273" t="s">
        <v>3755</v>
      </c>
      <c r="K199" s="273" t="s">
        <v>3756</v>
      </c>
      <c r="L199" s="280"/>
      <c r="M199" s="355">
        <v>1</v>
      </c>
      <c r="N199" s="286">
        <v>44378</v>
      </c>
      <c r="O199" s="286">
        <v>44407</v>
      </c>
      <c r="P199" s="267">
        <f t="shared" si="3"/>
        <v>5</v>
      </c>
      <c r="Q199" s="343">
        <v>1</v>
      </c>
      <c r="R199" s="271" t="s">
        <v>158</v>
      </c>
      <c r="S199" s="270"/>
      <c r="T199" s="327" t="s">
        <v>1153</v>
      </c>
      <c r="U199" s="327" t="s">
        <v>1153</v>
      </c>
      <c r="V199" s="327" t="s">
        <v>1153</v>
      </c>
      <c r="W199" s="327" t="s">
        <v>1153</v>
      </c>
      <c r="X199" s="327" t="s">
        <v>1153</v>
      </c>
      <c r="Y199" s="327" t="s">
        <v>1153</v>
      </c>
      <c r="Z199" s="327" t="s">
        <v>1153</v>
      </c>
      <c r="AA199" s="327" t="s">
        <v>1153</v>
      </c>
      <c r="AB199" s="327" t="s">
        <v>1153</v>
      </c>
      <c r="AC199" s="327" t="s">
        <v>1153</v>
      </c>
      <c r="AD199" s="327" t="s">
        <v>1153</v>
      </c>
      <c r="AE199" s="327" t="s">
        <v>1153</v>
      </c>
      <c r="AF199" s="327" t="s">
        <v>1153</v>
      </c>
      <c r="AG199" s="327" t="s">
        <v>1153</v>
      </c>
      <c r="AH199" s="327" t="s">
        <v>1153</v>
      </c>
      <c r="AI199" s="327" t="s">
        <v>1153</v>
      </c>
      <c r="AJ199" s="327" t="s">
        <v>1153</v>
      </c>
      <c r="AK199" s="327" t="s">
        <v>1153</v>
      </c>
      <c r="AL199" s="327" t="s">
        <v>1153</v>
      </c>
      <c r="AM199" s="327" t="s">
        <v>1153</v>
      </c>
      <c r="AN199" s="327" t="s">
        <v>1153</v>
      </c>
      <c r="AO199" s="327" t="s">
        <v>1153</v>
      </c>
      <c r="AP199" s="327" t="s">
        <v>1153</v>
      </c>
      <c r="AQ199" s="327" t="s">
        <v>1153</v>
      </c>
      <c r="AR199" s="327" t="s">
        <v>1153</v>
      </c>
      <c r="AS199" s="327" t="s">
        <v>1153</v>
      </c>
      <c r="AT199" s="141" t="s">
        <v>4026</v>
      </c>
      <c r="AU199" s="141" t="s">
        <v>6431</v>
      </c>
      <c r="AV199" s="141" t="s">
        <v>1153</v>
      </c>
      <c r="AW199" s="141" t="s">
        <v>4144</v>
      </c>
      <c r="AX199" s="141" t="s">
        <v>1153</v>
      </c>
      <c r="AY199" s="141" t="s">
        <v>4144</v>
      </c>
      <c r="AZ199" s="141" t="s">
        <v>1153</v>
      </c>
      <c r="BA199" s="141" t="s">
        <v>4144</v>
      </c>
      <c r="BB199" s="141" t="s">
        <v>1153</v>
      </c>
      <c r="BC199" s="141" t="s">
        <v>4144</v>
      </c>
      <c r="BD199" s="141" t="s">
        <v>1153</v>
      </c>
      <c r="BE199" s="44" t="s">
        <v>4144</v>
      </c>
      <c r="BF199" s="269" t="s">
        <v>781</v>
      </c>
      <c r="BG199" s="283">
        <v>44494</v>
      </c>
      <c r="BH199" s="269" t="s">
        <v>903</v>
      </c>
      <c r="BI199" s="267"/>
      <c r="BJ199" s="282"/>
      <c r="BK199" s="282"/>
      <c r="BL199" s="282"/>
      <c r="BM199" s="282"/>
      <c r="BN199" s="280" t="s">
        <v>956</v>
      </c>
      <c r="BO199" s="356"/>
      <c r="BP199" s="357"/>
    </row>
    <row r="200" spans="2:68" ht="90" hidden="1" customHeight="1">
      <c r="B200" s="268" t="s">
        <v>3796</v>
      </c>
      <c r="C200" s="269" t="s">
        <v>3803</v>
      </c>
      <c r="D200" s="253" t="s">
        <v>3776</v>
      </c>
      <c r="E200" s="270">
        <v>44347</v>
      </c>
      <c r="F200" s="273" t="s">
        <v>3708</v>
      </c>
      <c r="G200" s="272" t="s">
        <v>3804</v>
      </c>
      <c r="H200" s="273" t="s">
        <v>5879</v>
      </c>
      <c r="I200" s="273" t="s">
        <v>3724</v>
      </c>
      <c r="J200" s="273" t="s">
        <v>6432</v>
      </c>
      <c r="K200" s="273" t="s">
        <v>3757</v>
      </c>
      <c r="L200" s="288" t="s">
        <v>3763</v>
      </c>
      <c r="M200" s="355">
        <v>1</v>
      </c>
      <c r="N200" s="286">
        <v>44370</v>
      </c>
      <c r="O200" s="286">
        <v>44463</v>
      </c>
      <c r="P200" s="267">
        <f t="shared" si="3"/>
        <v>14</v>
      </c>
      <c r="Q200" s="343">
        <v>1</v>
      </c>
      <c r="R200" s="271" t="s">
        <v>158</v>
      </c>
      <c r="S200" s="270"/>
      <c r="T200" s="327" t="s">
        <v>1153</v>
      </c>
      <c r="U200" s="327" t="s">
        <v>1153</v>
      </c>
      <c r="V200" s="327" t="s">
        <v>1153</v>
      </c>
      <c r="W200" s="327" t="s">
        <v>1153</v>
      </c>
      <c r="X200" s="327" t="s">
        <v>1153</v>
      </c>
      <c r="Y200" s="327" t="s">
        <v>1153</v>
      </c>
      <c r="Z200" s="327" t="s">
        <v>1153</v>
      </c>
      <c r="AA200" s="327" t="s">
        <v>1153</v>
      </c>
      <c r="AB200" s="327" t="s">
        <v>1153</v>
      </c>
      <c r="AC200" s="327" t="s">
        <v>1153</v>
      </c>
      <c r="AD200" s="327" t="s">
        <v>1153</v>
      </c>
      <c r="AE200" s="327" t="s">
        <v>1153</v>
      </c>
      <c r="AF200" s="327" t="s">
        <v>1153</v>
      </c>
      <c r="AG200" s="327" t="s">
        <v>1153</v>
      </c>
      <c r="AH200" s="327" t="s">
        <v>1153</v>
      </c>
      <c r="AI200" s="327" t="s">
        <v>1153</v>
      </c>
      <c r="AJ200" s="327" t="s">
        <v>1153</v>
      </c>
      <c r="AK200" s="327" t="s">
        <v>1153</v>
      </c>
      <c r="AL200" s="327" t="s">
        <v>1153</v>
      </c>
      <c r="AM200" s="327" t="s">
        <v>1153</v>
      </c>
      <c r="AN200" s="327" t="s">
        <v>1153</v>
      </c>
      <c r="AO200" s="327" t="s">
        <v>1153</v>
      </c>
      <c r="AP200" s="327" t="s">
        <v>1153</v>
      </c>
      <c r="AQ200" s="327" t="s">
        <v>1153</v>
      </c>
      <c r="AR200" s="327" t="s">
        <v>1153</v>
      </c>
      <c r="AS200" s="327" t="s">
        <v>1153</v>
      </c>
      <c r="AT200" s="141" t="s">
        <v>6433</v>
      </c>
      <c r="AU200" s="141" t="s">
        <v>6434</v>
      </c>
      <c r="AV200" s="141" t="s">
        <v>1153</v>
      </c>
      <c r="AW200" s="141" t="s">
        <v>4144</v>
      </c>
      <c r="AX200" s="141" t="s">
        <v>1153</v>
      </c>
      <c r="AY200" s="141" t="s">
        <v>4144</v>
      </c>
      <c r="AZ200" s="141" t="s">
        <v>1153</v>
      </c>
      <c r="BA200" s="141" t="s">
        <v>4144</v>
      </c>
      <c r="BB200" s="141" t="s">
        <v>1153</v>
      </c>
      <c r="BC200" s="141" t="s">
        <v>4144</v>
      </c>
      <c r="BD200" s="141" t="s">
        <v>1153</v>
      </c>
      <c r="BE200" s="44" t="s">
        <v>4144</v>
      </c>
      <c r="BF200" s="269" t="s">
        <v>781</v>
      </c>
      <c r="BG200" s="283">
        <v>44495</v>
      </c>
      <c r="BH200" s="269" t="s">
        <v>903</v>
      </c>
      <c r="BI200" s="267"/>
      <c r="BJ200" s="282"/>
      <c r="BK200" s="282"/>
      <c r="BL200" s="282"/>
      <c r="BM200" s="282"/>
      <c r="BN200" s="280" t="s">
        <v>956</v>
      </c>
      <c r="BO200" s="356"/>
      <c r="BP200" s="357"/>
    </row>
    <row r="201" spans="2:68" ht="90" hidden="1" customHeight="1">
      <c r="B201" s="268" t="s">
        <v>3797</v>
      </c>
      <c r="C201" s="269" t="s">
        <v>3803</v>
      </c>
      <c r="D201" s="253" t="s">
        <v>3776</v>
      </c>
      <c r="E201" s="270">
        <v>44347</v>
      </c>
      <c r="F201" s="273" t="s">
        <v>3708</v>
      </c>
      <c r="G201" s="272" t="s">
        <v>3805</v>
      </c>
      <c r="H201" s="273" t="s">
        <v>3707</v>
      </c>
      <c r="I201" s="273" t="s">
        <v>3725</v>
      </c>
      <c r="J201" s="273" t="s">
        <v>3758</v>
      </c>
      <c r="K201" s="273" t="s">
        <v>3758</v>
      </c>
      <c r="L201" s="280" t="s">
        <v>1254</v>
      </c>
      <c r="M201" s="359">
        <v>2</v>
      </c>
      <c r="N201" s="286">
        <v>44378</v>
      </c>
      <c r="O201" s="286">
        <v>44561</v>
      </c>
      <c r="P201" s="267">
        <f t="shared" si="3"/>
        <v>27</v>
      </c>
      <c r="Q201" s="343">
        <v>2</v>
      </c>
      <c r="R201" s="271" t="s">
        <v>158</v>
      </c>
      <c r="S201" s="294"/>
      <c r="T201" s="327" t="s">
        <v>1153</v>
      </c>
      <c r="U201" s="327" t="s">
        <v>1153</v>
      </c>
      <c r="V201" s="327" t="s">
        <v>1153</v>
      </c>
      <c r="W201" s="327" t="s">
        <v>1153</v>
      </c>
      <c r="X201" s="327" t="s">
        <v>1153</v>
      </c>
      <c r="Y201" s="327" t="s">
        <v>1153</v>
      </c>
      <c r="Z201" s="327" t="s">
        <v>1153</v>
      </c>
      <c r="AA201" s="327" t="s">
        <v>1153</v>
      </c>
      <c r="AB201" s="327" t="s">
        <v>1153</v>
      </c>
      <c r="AC201" s="327" t="s">
        <v>1153</v>
      </c>
      <c r="AD201" s="327" t="s">
        <v>1153</v>
      </c>
      <c r="AE201" s="327" t="s">
        <v>1153</v>
      </c>
      <c r="AF201" s="327" t="s">
        <v>1153</v>
      </c>
      <c r="AG201" s="327" t="s">
        <v>1153</v>
      </c>
      <c r="AH201" s="327" t="s">
        <v>1153</v>
      </c>
      <c r="AI201" s="327" t="s">
        <v>1153</v>
      </c>
      <c r="AJ201" s="327" t="s">
        <v>1153</v>
      </c>
      <c r="AK201" s="327" t="s">
        <v>1153</v>
      </c>
      <c r="AL201" s="327" t="s">
        <v>1153</v>
      </c>
      <c r="AM201" s="327" t="s">
        <v>1153</v>
      </c>
      <c r="AN201" s="327" t="s">
        <v>1153</v>
      </c>
      <c r="AO201" s="327" t="s">
        <v>1153</v>
      </c>
      <c r="AP201" s="327" t="s">
        <v>1153</v>
      </c>
      <c r="AQ201" s="327" t="s">
        <v>1153</v>
      </c>
      <c r="AR201" s="327" t="s">
        <v>1153</v>
      </c>
      <c r="AS201" s="327" t="s">
        <v>1153</v>
      </c>
      <c r="AT201" s="141" t="s">
        <v>4024</v>
      </c>
      <c r="AU201" s="141" t="s">
        <v>6413</v>
      </c>
      <c r="AV201" s="141" t="s">
        <v>4229</v>
      </c>
      <c r="AW201" s="141" t="s">
        <v>6435</v>
      </c>
      <c r="AX201" s="141" t="s">
        <v>4359</v>
      </c>
      <c r="AY201" s="141" t="s">
        <v>4360</v>
      </c>
      <c r="AZ201" s="44" t="s">
        <v>1153</v>
      </c>
      <c r="BA201" s="44" t="s">
        <v>4921</v>
      </c>
      <c r="BB201" s="44" t="s">
        <v>1153</v>
      </c>
      <c r="BC201" s="44" t="s">
        <v>4921</v>
      </c>
      <c r="BD201" s="44" t="s">
        <v>1153</v>
      </c>
      <c r="BE201" s="44" t="s">
        <v>4921</v>
      </c>
      <c r="BF201" s="269" t="s">
        <v>902</v>
      </c>
      <c r="BG201" s="283">
        <v>44676</v>
      </c>
      <c r="BH201" s="269" t="s">
        <v>903</v>
      </c>
      <c r="BI201" s="267"/>
      <c r="BJ201" s="282"/>
      <c r="BK201" s="282"/>
      <c r="BL201" s="282"/>
      <c r="BM201" s="282"/>
      <c r="BN201" s="280" t="s">
        <v>956</v>
      </c>
      <c r="BO201" s="356"/>
      <c r="BP201" s="357"/>
    </row>
    <row r="202" spans="2:68" ht="90" hidden="1" customHeight="1">
      <c r="B202" s="268" t="s">
        <v>3798</v>
      </c>
      <c r="C202" s="269" t="s">
        <v>3803</v>
      </c>
      <c r="D202" s="253" t="s">
        <v>3776</v>
      </c>
      <c r="E202" s="270">
        <v>44347</v>
      </c>
      <c r="F202" s="273" t="s">
        <v>3708</v>
      </c>
      <c r="G202" s="272" t="s">
        <v>3806</v>
      </c>
      <c r="H202" s="273" t="s">
        <v>5658</v>
      </c>
      <c r="I202" s="273" t="s">
        <v>3726</v>
      </c>
      <c r="J202" s="273" t="s">
        <v>3759</v>
      </c>
      <c r="K202" s="273" t="s">
        <v>4030</v>
      </c>
      <c r="L202" s="361" t="s">
        <v>3773</v>
      </c>
      <c r="M202" s="355">
        <v>1</v>
      </c>
      <c r="N202" s="270">
        <v>44378</v>
      </c>
      <c r="O202" s="270">
        <v>44561</v>
      </c>
      <c r="P202" s="267">
        <f t="shared" ref="P202:P205" si="9">+WEEKNUM(O202-N202)</f>
        <v>27</v>
      </c>
      <c r="Q202" s="343">
        <v>1</v>
      </c>
      <c r="R202" s="271" t="s">
        <v>158</v>
      </c>
      <c r="S202" s="294" t="s">
        <v>3775</v>
      </c>
      <c r="T202" s="327" t="s">
        <v>1153</v>
      </c>
      <c r="U202" s="327" t="s">
        <v>1153</v>
      </c>
      <c r="V202" s="327" t="s">
        <v>1153</v>
      </c>
      <c r="W202" s="327" t="s">
        <v>1153</v>
      </c>
      <c r="X202" s="327" t="s">
        <v>1153</v>
      </c>
      <c r="Y202" s="327" t="s">
        <v>1153</v>
      </c>
      <c r="Z202" s="327" t="s">
        <v>1153</v>
      </c>
      <c r="AA202" s="327" t="s">
        <v>1153</v>
      </c>
      <c r="AB202" s="327" t="s">
        <v>1153</v>
      </c>
      <c r="AC202" s="327" t="s">
        <v>1153</v>
      </c>
      <c r="AD202" s="327" t="s">
        <v>1153</v>
      </c>
      <c r="AE202" s="327" t="s">
        <v>1153</v>
      </c>
      <c r="AF202" s="327" t="s">
        <v>1153</v>
      </c>
      <c r="AG202" s="327" t="s">
        <v>1153</v>
      </c>
      <c r="AH202" s="327" t="s">
        <v>1153</v>
      </c>
      <c r="AI202" s="327" t="s">
        <v>1153</v>
      </c>
      <c r="AJ202" s="327" t="s">
        <v>1153</v>
      </c>
      <c r="AK202" s="327" t="s">
        <v>1153</v>
      </c>
      <c r="AL202" s="327" t="s">
        <v>1153</v>
      </c>
      <c r="AM202" s="327" t="s">
        <v>1153</v>
      </c>
      <c r="AN202" s="327" t="s">
        <v>1153</v>
      </c>
      <c r="AO202" s="327" t="s">
        <v>1153</v>
      </c>
      <c r="AP202" s="327" t="s">
        <v>1153</v>
      </c>
      <c r="AQ202" s="327" t="s">
        <v>1153</v>
      </c>
      <c r="AR202" s="327" t="s">
        <v>1153</v>
      </c>
      <c r="AS202" s="327" t="s">
        <v>1153</v>
      </c>
      <c r="AT202" s="141" t="s">
        <v>4024</v>
      </c>
      <c r="AU202" s="141" t="s">
        <v>6413</v>
      </c>
      <c r="AV202" s="141" t="s">
        <v>4230</v>
      </c>
      <c r="AW202" s="141" t="s">
        <v>6436</v>
      </c>
      <c r="AX202" s="273" t="s">
        <v>1153</v>
      </c>
      <c r="AY202" s="273" t="s">
        <v>4297</v>
      </c>
      <c r="AZ202" s="273" t="s">
        <v>1153</v>
      </c>
      <c r="BA202" s="273" t="s">
        <v>4297</v>
      </c>
      <c r="BB202" s="273" t="s">
        <v>1153</v>
      </c>
      <c r="BC202" s="273" t="s">
        <v>4297</v>
      </c>
      <c r="BD202" s="273" t="s">
        <v>1153</v>
      </c>
      <c r="BE202" s="44" t="s">
        <v>4297</v>
      </c>
      <c r="BF202" s="269" t="s">
        <v>781</v>
      </c>
      <c r="BG202" s="336">
        <v>44592</v>
      </c>
      <c r="BH202" s="269" t="s">
        <v>903</v>
      </c>
      <c r="BI202" s="267"/>
      <c r="BJ202" s="282"/>
      <c r="BK202" s="282"/>
      <c r="BL202" s="282"/>
      <c r="BM202" s="282"/>
      <c r="BN202" s="280" t="s">
        <v>956</v>
      </c>
      <c r="BO202" s="356"/>
      <c r="BP202" s="357"/>
    </row>
    <row r="203" spans="2:68" ht="90" hidden="1" customHeight="1">
      <c r="B203" s="268" t="s">
        <v>3799</v>
      </c>
      <c r="C203" s="269" t="s">
        <v>3803</v>
      </c>
      <c r="D203" s="253" t="s">
        <v>3776</v>
      </c>
      <c r="E203" s="270">
        <v>44347</v>
      </c>
      <c r="F203" s="273" t="s">
        <v>3708</v>
      </c>
      <c r="G203" s="272" t="s">
        <v>3806</v>
      </c>
      <c r="H203" s="273" t="s">
        <v>5658</v>
      </c>
      <c r="I203" s="273" t="s">
        <v>3727</v>
      </c>
      <c r="J203" s="292" t="s">
        <v>3760</v>
      </c>
      <c r="K203" s="273" t="s">
        <v>3761</v>
      </c>
      <c r="L203" s="288" t="s">
        <v>3774</v>
      </c>
      <c r="M203" s="355">
        <v>1</v>
      </c>
      <c r="N203" s="270">
        <v>44378</v>
      </c>
      <c r="O203" s="270">
        <v>44561</v>
      </c>
      <c r="P203" s="267">
        <f t="shared" si="9"/>
        <v>27</v>
      </c>
      <c r="Q203" s="343">
        <v>1</v>
      </c>
      <c r="R203" s="271" t="s">
        <v>158</v>
      </c>
      <c r="S203" s="294" t="s">
        <v>3775</v>
      </c>
      <c r="T203" s="327" t="s">
        <v>1153</v>
      </c>
      <c r="U203" s="327" t="s">
        <v>1153</v>
      </c>
      <c r="V203" s="327" t="s">
        <v>1153</v>
      </c>
      <c r="W203" s="327" t="s">
        <v>1153</v>
      </c>
      <c r="X203" s="327" t="s">
        <v>1153</v>
      </c>
      <c r="Y203" s="327" t="s">
        <v>1153</v>
      </c>
      <c r="Z203" s="327" t="s">
        <v>1153</v>
      </c>
      <c r="AA203" s="327" t="s">
        <v>1153</v>
      </c>
      <c r="AB203" s="327" t="s">
        <v>1153</v>
      </c>
      <c r="AC203" s="327" t="s">
        <v>1153</v>
      </c>
      <c r="AD203" s="327" t="s">
        <v>1153</v>
      </c>
      <c r="AE203" s="327" t="s">
        <v>1153</v>
      </c>
      <c r="AF203" s="327" t="s">
        <v>1153</v>
      </c>
      <c r="AG203" s="327" t="s">
        <v>1153</v>
      </c>
      <c r="AH203" s="327" t="s">
        <v>1153</v>
      </c>
      <c r="AI203" s="327" t="s">
        <v>1153</v>
      </c>
      <c r="AJ203" s="327" t="s">
        <v>1153</v>
      </c>
      <c r="AK203" s="327" t="s">
        <v>1153</v>
      </c>
      <c r="AL203" s="327" t="s">
        <v>1153</v>
      </c>
      <c r="AM203" s="327" t="s">
        <v>1153</v>
      </c>
      <c r="AN203" s="327" t="s">
        <v>1153</v>
      </c>
      <c r="AO203" s="327" t="s">
        <v>1153</v>
      </c>
      <c r="AP203" s="327" t="s">
        <v>1153</v>
      </c>
      <c r="AQ203" s="327" t="s">
        <v>1153</v>
      </c>
      <c r="AR203" s="327" t="s">
        <v>1153</v>
      </c>
      <c r="AS203" s="327" t="s">
        <v>1153</v>
      </c>
      <c r="AT203" s="141" t="s">
        <v>4024</v>
      </c>
      <c r="AU203" s="141" t="s">
        <v>6413</v>
      </c>
      <c r="AV203" s="141" t="s">
        <v>4231</v>
      </c>
      <c r="AW203" s="141" t="s">
        <v>6436</v>
      </c>
      <c r="AX203" s="273" t="s">
        <v>1153</v>
      </c>
      <c r="AY203" s="273" t="s">
        <v>4297</v>
      </c>
      <c r="AZ203" s="273" t="s">
        <v>1153</v>
      </c>
      <c r="BA203" s="273" t="s">
        <v>4297</v>
      </c>
      <c r="BB203" s="273" t="s">
        <v>1153</v>
      </c>
      <c r="BC203" s="273" t="s">
        <v>4297</v>
      </c>
      <c r="BD203" s="273" t="s">
        <v>1153</v>
      </c>
      <c r="BE203" s="44" t="s">
        <v>4297</v>
      </c>
      <c r="BF203" s="269" t="s">
        <v>781</v>
      </c>
      <c r="BG203" s="336">
        <v>44592</v>
      </c>
      <c r="BH203" s="269" t="s">
        <v>903</v>
      </c>
      <c r="BI203" s="267"/>
      <c r="BJ203" s="282"/>
      <c r="BK203" s="282"/>
      <c r="BL203" s="282"/>
      <c r="BM203" s="282"/>
      <c r="BN203" s="280" t="s">
        <v>956</v>
      </c>
      <c r="BO203" s="356"/>
      <c r="BP203" s="357"/>
    </row>
    <row r="204" spans="2:68" ht="90" customHeight="1">
      <c r="B204" s="268" t="s">
        <v>5680</v>
      </c>
      <c r="C204" s="269" t="s">
        <v>3803</v>
      </c>
      <c r="D204" s="253" t="s">
        <v>5669</v>
      </c>
      <c r="E204" s="270">
        <v>44767</v>
      </c>
      <c r="F204" s="273" t="s">
        <v>2296</v>
      </c>
      <c r="G204" s="272" t="s">
        <v>1020</v>
      </c>
      <c r="H204" s="273" t="s">
        <v>5670</v>
      </c>
      <c r="I204" s="273" t="s">
        <v>5671</v>
      </c>
      <c r="J204" s="292" t="s">
        <v>5672</v>
      </c>
      <c r="K204" s="273" t="s">
        <v>5673</v>
      </c>
      <c r="L204" s="288" t="s">
        <v>473</v>
      </c>
      <c r="M204" s="355">
        <v>1</v>
      </c>
      <c r="N204" s="270">
        <v>44809</v>
      </c>
      <c r="O204" s="270">
        <v>45107</v>
      </c>
      <c r="P204" s="267">
        <f t="shared" si="9"/>
        <v>43</v>
      </c>
      <c r="Q204" s="343">
        <v>1</v>
      </c>
      <c r="R204" s="271" t="s">
        <v>112</v>
      </c>
      <c r="S204" s="294" t="s">
        <v>5674</v>
      </c>
      <c r="T204" s="327" t="s">
        <v>1153</v>
      </c>
      <c r="U204" s="327" t="s">
        <v>1153</v>
      </c>
      <c r="V204" s="327" t="s">
        <v>1153</v>
      </c>
      <c r="W204" s="327" t="s">
        <v>1153</v>
      </c>
      <c r="X204" s="327" t="s">
        <v>1153</v>
      </c>
      <c r="Y204" s="327" t="s">
        <v>1153</v>
      </c>
      <c r="Z204" s="327" t="s">
        <v>1153</v>
      </c>
      <c r="AA204" s="327" t="s">
        <v>1153</v>
      </c>
      <c r="AB204" s="327" t="s">
        <v>1153</v>
      </c>
      <c r="AC204" s="327" t="s">
        <v>1153</v>
      </c>
      <c r="AD204" s="327" t="s">
        <v>1153</v>
      </c>
      <c r="AE204" s="327" t="s">
        <v>1153</v>
      </c>
      <c r="AF204" s="327" t="s">
        <v>1153</v>
      </c>
      <c r="AG204" s="327" t="s">
        <v>1153</v>
      </c>
      <c r="AH204" s="327" t="s">
        <v>1153</v>
      </c>
      <c r="AI204" s="327" t="s">
        <v>1153</v>
      </c>
      <c r="AJ204" s="327" t="s">
        <v>1153</v>
      </c>
      <c r="AK204" s="327" t="s">
        <v>1153</v>
      </c>
      <c r="AL204" s="327" t="s">
        <v>1153</v>
      </c>
      <c r="AM204" s="327" t="s">
        <v>1153</v>
      </c>
      <c r="AN204" s="327" t="s">
        <v>1153</v>
      </c>
      <c r="AO204" s="327" t="s">
        <v>1153</v>
      </c>
      <c r="AP204" s="327" t="s">
        <v>1153</v>
      </c>
      <c r="AQ204" s="327" t="s">
        <v>1153</v>
      </c>
      <c r="AR204" s="327" t="s">
        <v>1153</v>
      </c>
      <c r="AS204" s="327" t="s">
        <v>1153</v>
      </c>
      <c r="AT204" s="327" t="s">
        <v>1153</v>
      </c>
      <c r="AU204" s="327" t="s">
        <v>1153</v>
      </c>
      <c r="AV204" s="327" t="s">
        <v>1153</v>
      </c>
      <c r="AW204" s="327" t="s">
        <v>1153</v>
      </c>
      <c r="AX204" s="327" t="s">
        <v>1153</v>
      </c>
      <c r="AY204" s="327" t="s">
        <v>1153</v>
      </c>
      <c r="AZ204" s="327" t="s">
        <v>1153</v>
      </c>
      <c r="BA204" s="327" t="s">
        <v>1153</v>
      </c>
      <c r="BB204" s="327" t="s">
        <v>1153</v>
      </c>
      <c r="BC204" s="273" t="s">
        <v>6437</v>
      </c>
      <c r="BD204" s="273" t="s">
        <v>6450</v>
      </c>
      <c r="BE204" s="44" t="s">
        <v>8815</v>
      </c>
      <c r="BF204" s="269" t="s">
        <v>3069</v>
      </c>
      <c r="BG204" s="336">
        <v>44949</v>
      </c>
      <c r="BH204" s="269" t="s">
        <v>903</v>
      </c>
      <c r="BI204" s="267"/>
      <c r="BJ204" s="282"/>
      <c r="BK204" s="282"/>
      <c r="BL204" s="282"/>
      <c r="BM204" s="282"/>
      <c r="BN204" s="280" t="s">
        <v>956</v>
      </c>
      <c r="BO204" s="356"/>
      <c r="BP204" s="357"/>
    </row>
    <row r="205" spans="2:68" ht="90" customHeight="1">
      <c r="B205" s="268" t="s">
        <v>5679</v>
      </c>
      <c r="C205" s="269" t="s">
        <v>3803</v>
      </c>
      <c r="D205" s="253" t="s">
        <v>5669</v>
      </c>
      <c r="E205" s="270">
        <v>44767</v>
      </c>
      <c r="F205" s="273" t="s">
        <v>2296</v>
      </c>
      <c r="G205" s="272" t="s">
        <v>1108</v>
      </c>
      <c r="H205" s="273" t="s">
        <v>5675</v>
      </c>
      <c r="I205" s="273" t="s">
        <v>5676</v>
      </c>
      <c r="J205" s="292" t="s">
        <v>5677</v>
      </c>
      <c r="K205" s="273" t="s">
        <v>5678</v>
      </c>
      <c r="L205" s="288" t="s">
        <v>468</v>
      </c>
      <c r="M205" s="355">
        <v>1</v>
      </c>
      <c r="N205" s="270">
        <v>44928</v>
      </c>
      <c r="O205" s="270">
        <v>45138</v>
      </c>
      <c r="P205" s="267">
        <f t="shared" si="9"/>
        <v>30</v>
      </c>
      <c r="Q205" s="348">
        <v>0</v>
      </c>
      <c r="R205" s="271" t="s">
        <v>112</v>
      </c>
      <c r="S205" s="294" t="s">
        <v>5674</v>
      </c>
      <c r="T205" s="327" t="s">
        <v>1153</v>
      </c>
      <c r="U205" s="327" t="s">
        <v>1153</v>
      </c>
      <c r="V205" s="327" t="s">
        <v>1153</v>
      </c>
      <c r="W205" s="327" t="s">
        <v>1153</v>
      </c>
      <c r="X205" s="327" t="s">
        <v>1153</v>
      </c>
      <c r="Y205" s="327" t="s">
        <v>1153</v>
      </c>
      <c r="Z205" s="327" t="s">
        <v>1153</v>
      </c>
      <c r="AA205" s="327" t="s">
        <v>1153</v>
      </c>
      <c r="AB205" s="327" t="s">
        <v>1153</v>
      </c>
      <c r="AC205" s="327" t="s">
        <v>1153</v>
      </c>
      <c r="AD205" s="327" t="s">
        <v>1153</v>
      </c>
      <c r="AE205" s="327" t="s">
        <v>1153</v>
      </c>
      <c r="AF205" s="327" t="s">
        <v>1153</v>
      </c>
      <c r="AG205" s="327" t="s">
        <v>1153</v>
      </c>
      <c r="AH205" s="327" t="s">
        <v>1153</v>
      </c>
      <c r="AI205" s="327" t="s">
        <v>1153</v>
      </c>
      <c r="AJ205" s="327" t="s">
        <v>1153</v>
      </c>
      <c r="AK205" s="327" t="s">
        <v>1153</v>
      </c>
      <c r="AL205" s="327" t="s">
        <v>1153</v>
      </c>
      <c r="AM205" s="327" t="s">
        <v>1153</v>
      </c>
      <c r="AN205" s="327" t="s">
        <v>1153</v>
      </c>
      <c r="AO205" s="327" t="s">
        <v>1153</v>
      </c>
      <c r="AP205" s="327" t="s">
        <v>1153</v>
      </c>
      <c r="AQ205" s="327" t="s">
        <v>1153</v>
      </c>
      <c r="AR205" s="327" t="s">
        <v>1153</v>
      </c>
      <c r="AS205" s="327" t="s">
        <v>1153</v>
      </c>
      <c r="AT205" s="327" t="s">
        <v>1153</v>
      </c>
      <c r="AU205" s="327" t="s">
        <v>1153</v>
      </c>
      <c r="AV205" s="327" t="s">
        <v>1153</v>
      </c>
      <c r="AW205" s="327" t="s">
        <v>1153</v>
      </c>
      <c r="AX205" s="327" t="s">
        <v>1153</v>
      </c>
      <c r="AY205" s="327" t="s">
        <v>1153</v>
      </c>
      <c r="AZ205" s="327" t="s">
        <v>1153</v>
      </c>
      <c r="BA205" s="327" t="s">
        <v>1153</v>
      </c>
      <c r="BB205" s="327" t="s">
        <v>1153</v>
      </c>
      <c r="BC205" s="273" t="s">
        <v>6437</v>
      </c>
      <c r="BD205" s="273" t="s">
        <v>6449</v>
      </c>
      <c r="BE205" s="44" t="s">
        <v>8813</v>
      </c>
      <c r="BF205" s="269" t="s">
        <v>2588</v>
      </c>
      <c r="BG205" s="336">
        <v>44949</v>
      </c>
      <c r="BH205" s="269" t="s">
        <v>783</v>
      </c>
      <c r="BI205" s="267"/>
      <c r="BJ205" s="282"/>
      <c r="BK205" s="282"/>
      <c r="BL205" s="282"/>
      <c r="BM205" s="282"/>
      <c r="BN205" s="280" t="s">
        <v>956</v>
      </c>
      <c r="BO205" s="356"/>
      <c r="BP205" s="357"/>
    </row>
    <row r="206" spans="2:68" ht="90" customHeight="1">
      <c r="B206" s="268" t="s">
        <v>5714</v>
      </c>
      <c r="C206" s="269" t="s">
        <v>3803</v>
      </c>
      <c r="D206" s="253" t="s">
        <v>5724</v>
      </c>
      <c r="E206" s="270">
        <v>44712</v>
      </c>
      <c r="F206" s="273" t="s">
        <v>2581</v>
      </c>
      <c r="G206" s="272" t="s">
        <v>1020</v>
      </c>
      <c r="H206" s="273" t="s">
        <v>5681</v>
      </c>
      <c r="I206" s="273" t="s">
        <v>5682</v>
      </c>
      <c r="J206" s="292" t="s">
        <v>5683</v>
      </c>
      <c r="K206" s="273" t="s">
        <v>5684</v>
      </c>
      <c r="L206" s="288" t="s">
        <v>5685</v>
      </c>
      <c r="M206" s="355">
        <v>1</v>
      </c>
      <c r="N206" s="270">
        <v>44866</v>
      </c>
      <c r="O206" s="270">
        <v>45231</v>
      </c>
      <c r="P206" s="267">
        <f>+WEEKNUM(O206-N206)</f>
        <v>53</v>
      </c>
      <c r="Q206" s="348">
        <v>0</v>
      </c>
      <c r="R206" s="271" t="s">
        <v>3849</v>
      </c>
      <c r="S206" s="271" t="s">
        <v>708</v>
      </c>
      <c r="T206" s="327" t="s">
        <v>1153</v>
      </c>
      <c r="U206" s="327" t="s">
        <v>1153</v>
      </c>
      <c r="V206" s="327" t="s">
        <v>1153</v>
      </c>
      <c r="W206" s="327" t="s">
        <v>1153</v>
      </c>
      <c r="X206" s="327" t="s">
        <v>1153</v>
      </c>
      <c r="Y206" s="327" t="s">
        <v>1153</v>
      </c>
      <c r="Z206" s="327" t="s">
        <v>1153</v>
      </c>
      <c r="AA206" s="327" t="s">
        <v>1153</v>
      </c>
      <c r="AB206" s="327" t="s">
        <v>1153</v>
      </c>
      <c r="AC206" s="327" t="s">
        <v>1153</v>
      </c>
      <c r="AD206" s="327" t="s">
        <v>1153</v>
      </c>
      <c r="AE206" s="327" t="s">
        <v>1153</v>
      </c>
      <c r="AF206" s="327" t="s">
        <v>1153</v>
      </c>
      <c r="AG206" s="327" t="s">
        <v>1153</v>
      </c>
      <c r="AH206" s="327" t="s">
        <v>1153</v>
      </c>
      <c r="AI206" s="327" t="s">
        <v>1153</v>
      </c>
      <c r="AJ206" s="327" t="s">
        <v>1153</v>
      </c>
      <c r="AK206" s="327" t="s">
        <v>1153</v>
      </c>
      <c r="AL206" s="327" t="s">
        <v>1153</v>
      </c>
      <c r="AM206" s="327" t="s">
        <v>1153</v>
      </c>
      <c r="AN206" s="327" t="s">
        <v>1153</v>
      </c>
      <c r="AO206" s="327" t="s">
        <v>1153</v>
      </c>
      <c r="AP206" s="327" t="s">
        <v>1153</v>
      </c>
      <c r="AQ206" s="327" t="s">
        <v>1153</v>
      </c>
      <c r="AR206" s="327" t="s">
        <v>1153</v>
      </c>
      <c r="AS206" s="327" t="s">
        <v>1153</v>
      </c>
      <c r="AT206" s="327" t="s">
        <v>1153</v>
      </c>
      <c r="AU206" s="327" t="s">
        <v>1153</v>
      </c>
      <c r="AV206" s="327" t="s">
        <v>1153</v>
      </c>
      <c r="AW206" s="327" t="s">
        <v>1153</v>
      </c>
      <c r="AX206" s="327" t="s">
        <v>1153</v>
      </c>
      <c r="AY206" s="327" t="s">
        <v>1153</v>
      </c>
      <c r="AZ206" s="327" t="s">
        <v>1153</v>
      </c>
      <c r="BA206" s="327" t="s">
        <v>1153</v>
      </c>
      <c r="BB206" s="327" t="s">
        <v>1153</v>
      </c>
      <c r="BC206" s="273" t="s">
        <v>6438</v>
      </c>
      <c r="BD206" s="273" t="s">
        <v>6465</v>
      </c>
      <c r="BE206" s="44" t="s">
        <v>8795</v>
      </c>
      <c r="BF206" s="269" t="s">
        <v>2588</v>
      </c>
      <c r="BG206" s="336">
        <v>44946</v>
      </c>
      <c r="BH206" s="269" t="s">
        <v>903</v>
      </c>
      <c r="BI206" s="267"/>
      <c r="BJ206" s="282"/>
      <c r="BK206" s="282"/>
      <c r="BL206" s="282"/>
      <c r="BM206" s="282"/>
      <c r="BN206" s="280" t="s">
        <v>956</v>
      </c>
      <c r="BO206" s="356"/>
      <c r="BP206" s="357"/>
    </row>
    <row r="207" spans="2:68" ht="90" customHeight="1">
      <c r="B207" s="268" t="s">
        <v>5715</v>
      </c>
      <c r="C207" s="269" t="s">
        <v>3803</v>
      </c>
      <c r="D207" s="253" t="s">
        <v>5724</v>
      </c>
      <c r="E207" s="270">
        <v>44712</v>
      </c>
      <c r="F207" s="273" t="s">
        <v>2581</v>
      </c>
      <c r="G207" s="272" t="s">
        <v>1020</v>
      </c>
      <c r="H207" s="273" t="s">
        <v>5681</v>
      </c>
      <c r="I207" s="273" t="s">
        <v>5682</v>
      </c>
      <c r="J207" s="292" t="s">
        <v>5686</v>
      </c>
      <c r="K207" s="273" t="s">
        <v>5687</v>
      </c>
      <c r="L207" s="288" t="s">
        <v>5688</v>
      </c>
      <c r="M207" s="355">
        <v>1</v>
      </c>
      <c r="N207" s="270">
        <v>45231</v>
      </c>
      <c r="O207" s="270">
        <v>45474</v>
      </c>
      <c r="P207" s="267">
        <f>+WEEKNUM(O207-N207)</f>
        <v>35</v>
      </c>
      <c r="Q207" s="348">
        <v>0</v>
      </c>
      <c r="R207" s="271" t="s">
        <v>3849</v>
      </c>
      <c r="S207" s="271"/>
      <c r="T207" s="327" t="s">
        <v>1153</v>
      </c>
      <c r="U207" s="327" t="s">
        <v>1153</v>
      </c>
      <c r="V207" s="327" t="s">
        <v>1153</v>
      </c>
      <c r="W207" s="327" t="s">
        <v>1153</v>
      </c>
      <c r="X207" s="327" t="s">
        <v>1153</v>
      </c>
      <c r="Y207" s="327" t="s">
        <v>1153</v>
      </c>
      <c r="Z207" s="327" t="s">
        <v>1153</v>
      </c>
      <c r="AA207" s="327" t="s">
        <v>1153</v>
      </c>
      <c r="AB207" s="327" t="s">
        <v>1153</v>
      </c>
      <c r="AC207" s="327" t="s">
        <v>1153</v>
      </c>
      <c r="AD207" s="327" t="s">
        <v>1153</v>
      </c>
      <c r="AE207" s="327" t="s">
        <v>1153</v>
      </c>
      <c r="AF207" s="327" t="s">
        <v>1153</v>
      </c>
      <c r="AG207" s="327" t="s">
        <v>1153</v>
      </c>
      <c r="AH207" s="327" t="s">
        <v>1153</v>
      </c>
      <c r="AI207" s="327" t="s">
        <v>1153</v>
      </c>
      <c r="AJ207" s="327" t="s">
        <v>1153</v>
      </c>
      <c r="AK207" s="327" t="s">
        <v>1153</v>
      </c>
      <c r="AL207" s="327" t="s">
        <v>1153</v>
      </c>
      <c r="AM207" s="327" t="s">
        <v>1153</v>
      </c>
      <c r="AN207" s="327" t="s">
        <v>1153</v>
      </c>
      <c r="AO207" s="327" t="s">
        <v>1153</v>
      </c>
      <c r="AP207" s="327" t="s">
        <v>1153</v>
      </c>
      <c r="AQ207" s="327" t="s">
        <v>1153</v>
      </c>
      <c r="AR207" s="327" t="s">
        <v>1153</v>
      </c>
      <c r="AS207" s="327" t="s">
        <v>1153</v>
      </c>
      <c r="AT207" s="327" t="s">
        <v>1153</v>
      </c>
      <c r="AU207" s="327" t="s">
        <v>1153</v>
      </c>
      <c r="AV207" s="327" t="s">
        <v>1153</v>
      </c>
      <c r="AW207" s="327" t="s">
        <v>1153</v>
      </c>
      <c r="AX207" s="327" t="s">
        <v>1153</v>
      </c>
      <c r="AY207" s="327" t="s">
        <v>1153</v>
      </c>
      <c r="AZ207" s="327" t="s">
        <v>1153</v>
      </c>
      <c r="BA207" s="327" t="s">
        <v>1153</v>
      </c>
      <c r="BB207" s="327" t="s">
        <v>1153</v>
      </c>
      <c r="BC207" s="273" t="s">
        <v>6438</v>
      </c>
      <c r="BD207" s="273" t="s">
        <v>6466</v>
      </c>
      <c r="BE207" s="44" t="s">
        <v>8772</v>
      </c>
      <c r="BF207" s="269" t="s">
        <v>2588</v>
      </c>
      <c r="BG207" s="336">
        <v>44946</v>
      </c>
      <c r="BH207" s="269" t="s">
        <v>903</v>
      </c>
      <c r="BI207" s="267"/>
      <c r="BJ207" s="282"/>
      <c r="BK207" s="282"/>
      <c r="BL207" s="282"/>
      <c r="BM207" s="282"/>
      <c r="BN207" s="280" t="s">
        <v>956</v>
      </c>
      <c r="BO207" s="356"/>
      <c r="BP207" s="357"/>
    </row>
    <row r="208" spans="2:68" ht="90" customHeight="1">
      <c r="B208" s="268" t="s">
        <v>5716</v>
      </c>
      <c r="C208" s="269" t="s">
        <v>3803</v>
      </c>
      <c r="D208" s="253" t="s">
        <v>5724</v>
      </c>
      <c r="E208" s="270">
        <v>44712</v>
      </c>
      <c r="F208" s="273" t="s">
        <v>2581</v>
      </c>
      <c r="G208" s="272" t="s">
        <v>1108</v>
      </c>
      <c r="H208" s="273" t="s">
        <v>5689</v>
      </c>
      <c r="I208" s="273" t="s">
        <v>5690</v>
      </c>
      <c r="J208" s="292" t="s">
        <v>5691</v>
      </c>
      <c r="K208" s="273" t="s">
        <v>5684</v>
      </c>
      <c r="L208" s="288" t="s">
        <v>5692</v>
      </c>
      <c r="M208" s="355">
        <v>1</v>
      </c>
      <c r="N208" s="270">
        <v>44866</v>
      </c>
      <c r="O208" s="270">
        <v>45016</v>
      </c>
      <c r="P208" s="267">
        <f t="shared" ref="P208:P215" si="10">+WEEKNUM(O208-N208)</f>
        <v>22</v>
      </c>
      <c r="Q208" s="348">
        <v>0</v>
      </c>
      <c r="R208" s="271" t="s">
        <v>3849</v>
      </c>
      <c r="S208" s="271" t="s">
        <v>708</v>
      </c>
      <c r="T208" s="327" t="s">
        <v>1153</v>
      </c>
      <c r="U208" s="327" t="s">
        <v>1153</v>
      </c>
      <c r="V208" s="327" t="s">
        <v>1153</v>
      </c>
      <c r="W208" s="327" t="s">
        <v>1153</v>
      </c>
      <c r="X208" s="327" t="s">
        <v>1153</v>
      </c>
      <c r="Y208" s="327" t="s">
        <v>1153</v>
      </c>
      <c r="Z208" s="327" t="s">
        <v>1153</v>
      </c>
      <c r="AA208" s="327" t="s">
        <v>1153</v>
      </c>
      <c r="AB208" s="327" t="s">
        <v>1153</v>
      </c>
      <c r="AC208" s="327" t="s">
        <v>1153</v>
      </c>
      <c r="AD208" s="327" t="s">
        <v>1153</v>
      </c>
      <c r="AE208" s="327" t="s">
        <v>1153</v>
      </c>
      <c r="AF208" s="327" t="s">
        <v>1153</v>
      </c>
      <c r="AG208" s="327" t="s">
        <v>1153</v>
      </c>
      <c r="AH208" s="327" t="s">
        <v>1153</v>
      </c>
      <c r="AI208" s="327" t="s">
        <v>1153</v>
      </c>
      <c r="AJ208" s="327" t="s">
        <v>1153</v>
      </c>
      <c r="AK208" s="327" t="s">
        <v>1153</v>
      </c>
      <c r="AL208" s="327" t="s">
        <v>1153</v>
      </c>
      <c r="AM208" s="327" t="s">
        <v>1153</v>
      </c>
      <c r="AN208" s="327" t="s">
        <v>1153</v>
      </c>
      <c r="AO208" s="327" t="s">
        <v>1153</v>
      </c>
      <c r="AP208" s="327" t="s">
        <v>1153</v>
      </c>
      <c r="AQ208" s="327" t="s">
        <v>1153</v>
      </c>
      <c r="AR208" s="327" t="s">
        <v>1153</v>
      </c>
      <c r="AS208" s="327" t="s">
        <v>1153</v>
      </c>
      <c r="AT208" s="327" t="s">
        <v>1153</v>
      </c>
      <c r="AU208" s="327" t="s">
        <v>1153</v>
      </c>
      <c r="AV208" s="327" t="s">
        <v>1153</v>
      </c>
      <c r="AW208" s="327" t="s">
        <v>1153</v>
      </c>
      <c r="AX208" s="327" t="s">
        <v>1153</v>
      </c>
      <c r="AY208" s="327" t="s">
        <v>1153</v>
      </c>
      <c r="AZ208" s="327" t="s">
        <v>1153</v>
      </c>
      <c r="BA208" s="327" t="s">
        <v>1153</v>
      </c>
      <c r="BB208" s="327" t="s">
        <v>1153</v>
      </c>
      <c r="BC208" s="273" t="s">
        <v>6438</v>
      </c>
      <c r="BD208" s="273" t="s">
        <v>6467</v>
      </c>
      <c r="BE208" s="44" t="s">
        <v>8797</v>
      </c>
      <c r="BF208" s="269" t="s">
        <v>2588</v>
      </c>
      <c r="BG208" s="336">
        <v>44946</v>
      </c>
      <c r="BH208" s="269" t="s">
        <v>903</v>
      </c>
      <c r="BI208" s="267"/>
      <c r="BJ208" s="282"/>
      <c r="BK208" s="282"/>
      <c r="BL208" s="282"/>
      <c r="BM208" s="282"/>
      <c r="BN208" s="280" t="s">
        <v>956</v>
      </c>
      <c r="BO208" s="356"/>
      <c r="BP208" s="357"/>
    </row>
    <row r="209" spans="2:68" ht="90" customHeight="1">
      <c r="B209" s="268" t="s">
        <v>5717</v>
      </c>
      <c r="C209" s="269" t="s">
        <v>3803</v>
      </c>
      <c r="D209" s="253" t="s">
        <v>5724</v>
      </c>
      <c r="E209" s="270">
        <v>44712</v>
      </c>
      <c r="F209" s="273" t="s">
        <v>2581</v>
      </c>
      <c r="G209" s="272" t="s">
        <v>1108</v>
      </c>
      <c r="H209" s="273" t="s">
        <v>5689</v>
      </c>
      <c r="I209" s="273" t="s">
        <v>5690</v>
      </c>
      <c r="J209" s="292" t="s">
        <v>5725</v>
      </c>
      <c r="K209" s="273" t="s">
        <v>5693</v>
      </c>
      <c r="L209" s="288" t="s">
        <v>5694</v>
      </c>
      <c r="M209" s="355">
        <v>1</v>
      </c>
      <c r="N209" s="270">
        <v>44866</v>
      </c>
      <c r="O209" s="270">
        <v>45108</v>
      </c>
      <c r="P209" s="267">
        <f t="shared" si="10"/>
        <v>35</v>
      </c>
      <c r="Q209" s="348">
        <v>0</v>
      </c>
      <c r="R209" s="271" t="s">
        <v>3849</v>
      </c>
      <c r="S209" s="271"/>
      <c r="T209" s="327" t="s">
        <v>1153</v>
      </c>
      <c r="U209" s="327" t="s">
        <v>1153</v>
      </c>
      <c r="V209" s="327" t="s">
        <v>1153</v>
      </c>
      <c r="W209" s="327" t="s">
        <v>1153</v>
      </c>
      <c r="X209" s="327" t="s">
        <v>1153</v>
      </c>
      <c r="Y209" s="327" t="s">
        <v>1153</v>
      </c>
      <c r="Z209" s="327" t="s">
        <v>1153</v>
      </c>
      <c r="AA209" s="327" t="s">
        <v>1153</v>
      </c>
      <c r="AB209" s="327" t="s">
        <v>1153</v>
      </c>
      <c r="AC209" s="327" t="s">
        <v>1153</v>
      </c>
      <c r="AD209" s="327" t="s">
        <v>1153</v>
      </c>
      <c r="AE209" s="327" t="s">
        <v>1153</v>
      </c>
      <c r="AF209" s="327" t="s">
        <v>1153</v>
      </c>
      <c r="AG209" s="327" t="s">
        <v>1153</v>
      </c>
      <c r="AH209" s="327" t="s">
        <v>1153</v>
      </c>
      <c r="AI209" s="327" t="s">
        <v>1153</v>
      </c>
      <c r="AJ209" s="327" t="s">
        <v>1153</v>
      </c>
      <c r="AK209" s="327" t="s">
        <v>1153</v>
      </c>
      <c r="AL209" s="327" t="s">
        <v>1153</v>
      </c>
      <c r="AM209" s="327" t="s">
        <v>1153</v>
      </c>
      <c r="AN209" s="327" t="s">
        <v>1153</v>
      </c>
      <c r="AO209" s="327" t="s">
        <v>1153</v>
      </c>
      <c r="AP209" s="327" t="s">
        <v>1153</v>
      </c>
      <c r="AQ209" s="327" t="s">
        <v>1153</v>
      </c>
      <c r="AR209" s="327" t="s">
        <v>1153</v>
      </c>
      <c r="AS209" s="327" t="s">
        <v>1153</v>
      </c>
      <c r="AT209" s="327" t="s">
        <v>1153</v>
      </c>
      <c r="AU209" s="327" t="s">
        <v>1153</v>
      </c>
      <c r="AV209" s="327" t="s">
        <v>1153</v>
      </c>
      <c r="AW209" s="327" t="s">
        <v>1153</v>
      </c>
      <c r="AX209" s="327" t="s">
        <v>1153</v>
      </c>
      <c r="AY209" s="327" t="s">
        <v>1153</v>
      </c>
      <c r="AZ209" s="327" t="s">
        <v>1153</v>
      </c>
      <c r="BA209" s="327" t="s">
        <v>1153</v>
      </c>
      <c r="BB209" s="327" t="s">
        <v>1153</v>
      </c>
      <c r="BC209" s="273" t="s">
        <v>6438</v>
      </c>
      <c r="BD209" s="273" t="s">
        <v>6468</v>
      </c>
      <c r="BE209" s="44" t="s">
        <v>8793</v>
      </c>
      <c r="BF209" s="269" t="s">
        <v>2588</v>
      </c>
      <c r="BG209" s="336">
        <v>44946</v>
      </c>
      <c r="BH209" s="269" t="s">
        <v>903</v>
      </c>
      <c r="BI209" s="267"/>
      <c r="BJ209" s="282"/>
      <c r="BK209" s="282"/>
      <c r="BL209" s="282"/>
      <c r="BM209" s="282"/>
      <c r="BN209" s="280" t="s">
        <v>956</v>
      </c>
      <c r="BO209" s="356"/>
      <c r="BP209" s="357"/>
    </row>
    <row r="210" spans="2:68" ht="90" customHeight="1">
      <c r="B210" s="268" t="s">
        <v>5718</v>
      </c>
      <c r="C210" s="269" t="s">
        <v>3803</v>
      </c>
      <c r="D210" s="253" t="s">
        <v>5724</v>
      </c>
      <c r="E210" s="270">
        <v>44712</v>
      </c>
      <c r="F210" s="273" t="s">
        <v>2581</v>
      </c>
      <c r="G210" s="272" t="s">
        <v>1108</v>
      </c>
      <c r="H210" s="273" t="s">
        <v>5689</v>
      </c>
      <c r="I210" s="273" t="s">
        <v>5695</v>
      </c>
      <c r="J210" s="292" t="s">
        <v>5683</v>
      </c>
      <c r="K210" s="273" t="s">
        <v>5684</v>
      </c>
      <c r="L210" s="288" t="s">
        <v>5685</v>
      </c>
      <c r="M210" s="355">
        <v>1</v>
      </c>
      <c r="N210" s="270">
        <v>44866</v>
      </c>
      <c r="O210" s="270">
        <v>45231</v>
      </c>
      <c r="P210" s="267">
        <f t="shared" si="10"/>
        <v>53</v>
      </c>
      <c r="Q210" s="348">
        <v>0</v>
      </c>
      <c r="R210" s="271" t="s">
        <v>3849</v>
      </c>
      <c r="S210" s="271" t="s">
        <v>708</v>
      </c>
      <c r="T210" s="327" t="s">
        <v>1153</v>
      </c>
      <c r="U210" s="327" t="s">
        <v>1153</v>
      </c>
      <c r="V210" s="327" t="s">
        <v>1153</v>
      </c>
      <c r="W210" s="327" t="s">
        <v>1153</v>
      </c>
      <c r="X210" s="327" t="s">
        <v>1153</v>
      </c>
      <c r="Y210" s="327" t="s">
        <v>1153</v>
      </c>
      <c r="Z210" s="327" t="s">
        <v>1153</v>
      </c>
      <c r="AA210" s="327" t="s">
        <v>1153</v>
      </c>
      <c r="AB210" s="327" t="s">
        <v>1153</v>
      </c>
      <c r="AC210" s="327" t="s">
        <v>1153</v>
      </c>
      <c r="AD210" s="327" t="s">
        <v>1153</v>
      </c>
      <c r="AE210" s="327" t="s">
        <v>1153</v>
      </c>
      <c r="AF210" s="327" t="s">
        <v>1153</v>
      </c>
      <c r="AG210" s="327" t="s">
        <v>1153</v>
      </c>
      <c r="AH210" s="327" t="s">
        <v>1153</v>
      </c>
      <c r="AI210" s="327" t="s">
        <v>1153</v>
      </c>
      <c r="AJ210" s="327" t="s">
        <v>1153</v>
      </c>
      <c r="AK210" s="327" t="s">
        <v>1153</v>
      </c>
      <c r="AL210" s="327" t="s">
        <v>1153</v>
      </c>
      <c r="AM210" s="327" t="s">
        <v>1153</v>
      </c>
      <c r="AN210" s="327" t="s">
        <v>1153</v>
      </c>
      <c r="AO210" s="327" t="s">
        <v>1153</v>
      </c>
      <c r="AP210" s="327" t="s">
        <v>1153</v>
      </c>
      <c r="AQ210" s="327" t="s">
        <v>1153</v>
      </c>
      <c r="AR210" s="327" t="s">
        <v>1153</v>
      </c>
      <c r="AS210" s="327" t="s">
        <v>1153</v>
      </c>
      <c r="AT210" s="327" t="s">
        <v>1153</v>
      </c>
      <c r="AU210" s="327" t="s">
        <v>1153</v>
      </c>
      <c r="AV210" s="327" t="s">
        <v>1153</v>
      </c>
      <c r="AW210" s="327" t="s">
        <v>1153</v>
      </c>
      <c r="AX210" s="327" t="s">
        <v>1153</v>
      </c>
      <c r="AY210" s="327" t="s">
        <v>1153</v>
      </c>
      <c r="AZ210" s="327" t="s">
        <v>1153</v>
      </c>
      <c r="BA210" s="327" t="s">
        <v>1153</v>
      </c>
      <c r="BB210" s="327" t="s">
        <v>1153</v>
      </c>
      <c r="BC210" s="273" t="s">
        <v>6438</v>
      </c>
      <c r="BD210" s="273" t="s">
        <v>6465</v>
      </c>
      <c r="BE210" s="44" t="s">
        <v>8795</v>
      </c>
      <c r="BF210" s="269" t="s">
        <v>2588</v>
      </c>
      <c r="BG210" s="336">
        <v>44946</v>
      </c>
      <c r="BH210" s="269" t="s">
        <v>903</v>
      </c>
      <c r="BI210" s="267"/>
      <c r="BJ210" s="282"/>
      <c r="BK210" s="282"/>
      <c r="BL210" s="282"/>
      <c r="BM210" s="282"/>
      <c r="BN210" s="280" t="s">
        <v>956</v>
      </c>
      <c r="BO210" s="356"/>
      <c r="BP210" s="357"/>
    </row>
    <row r="211" spans="2:68" ht="90" customHeight="1">
      <c r="B211" s="268" t="s">
        <v>5719</v>
      </c>
      <c r="C211" s="269" t="s">
        <v>3803</v>
      </c>
      <c r="D211" s="253" t="s">
        <v>5724</v>
      </c>
      <c r="E211" s="270">
        <v>44712</v>
      </c>
      <c r="F211" s="273" t="s">
        <v>2581</v>
      </c>
      <c r="G211" s="272" t="s">
        <v>1037</v>
      </c>
      <c r="H211" s="273" t="s">
        <v>5696</v>
      </c>
      <c r="I211" s="273" t="s">
        <v>5697</v>
      </c>
      <c r="J211" s="292" t="s">
        <v>5698</v>
      </c>
      <c r="K211" s="273" t="s">
        <v>5699</v>
      </c>
      <c r="L211" s="288" t="s">
        <v>5694</v>
      </c>
      <c r="M211" s="355">
        <v>1</v>
      </c>
      <c r="N211" s="270">
        <v>44866</v>
      </c>
      <c r="O211" s="270">
        <v>45108</v>
      </c>
      <c r="P211" s="267">
        <f t="shared" si="10"/>
        <v>35</v>
      </c>
      <c r="Q211" s="348">
        <v>0</v>
      </c>
      <c r="R211" s="271" t="s">
        <v>3849</v>
      </c>
      <c r="S211" s="271"/>
      <c r="T211" s="327" t="s">
        <v>1153</v>
      </c>
      <c r="U211" s="327" t="s">
        <v>1153</v>
      </c>
      <c r="V211" s="327" t="s">
        <v>1153</v>
      </c>
      <c r="W211" s="327" t="s">
        <v>1153</v>
      </c>
      <c r="X211" s="327" t="s">
        <v>1153</v>
      </c>
      <c r="Y211" s="327" t="s">
        <v>1153</v>
      </c>
      <c r="Z211" s="327" t="s">
        <v>1153</v>
      </c>
      <c r="AA211" s="327" t="s">
        <v>1153</v>
      </c>
      <c r="AB211" s="327" t="s">
        <v>1153</v>
      </c>
      <c r="AC211" s="327" t="s">
        <v>1153</v>
      </c>
      <c r="AD211" s="327" t="s">
        <v>1153</v>
      </c>
      <c r="AE211" s="327" t="s">
        <v>1153</v>
      </c>
      <c r="AF211" s="327" t="s">
        <v>1153</v>
      </c>
      <c r="AG211" s="327" t="s">
        <v>1153</v>
      </c>
      <c r="AH211" s="327" t="s">
        <v>1153</v>
      </c>
      <c r="AI211" s="327" t="s">
        <v>1153</v>
      </c>
      <c r="AJ211" s="327" t="s">
        <v>1153</v>
      </c>
      <c r="AK211" s="327" t="s">
        <v>1153</v>
      </c>
      <c r="AL211" s="327" t="s">
        <v>1153</v>
      </c>
      <c r="AM211" s="327" t="s">
        <v>1153</v>
      </c>
      <c r="AN211" s="327" t="s">
        <v>1153</v>
      </c>
      <c r="AO211" s="327" t="s">
        <v>1153</v>
      </c>
      <c r="AP211" s="327" t="s">
        <v>1153</v>
      </c>
      <c r="AQ211" s="327" t="s">
        <v>1153</v>
      </c>
      <c r="AR211" s="327" t="s">
        <v>1153</v>
      </c>
      <c r="AS211" s="327" t="s">
        <v>1153</v>
      </c>
      <c r="AT211" s="327" t="s">
        <v>1153</v>
      </c>
      <c r="AU211" s="327" t="s">
        <v>1153</v>
      </c>
      <c r="AV211" s="327" t="s">
        <v>1153</v>
      </c>
      <c r="AW211" s="327" t="s">
        <v>1153</v>
      </c>
      <c r="AX211" s="327" t="s">
        <v>1153</v>
      </c>
      <c r="AY211" s="327" t="s">
        <v>1153</v>
      </c>
      <c r="AZ211" s="327" t="s">
        <v>1153</v>
      </c>
      <c r="BA211" s="327" t="s">
        <v>1153</v>
      </c>
      <c r="BB211" s="327" t="s">
        <v>1153</v>
      </c>
      <c r="BC211" s="273" t="s">
        <v>6438</v>
      </c>
      <c r="BD211" s="273" t="s">
        <v>6468</v>
      </c>
      <c r="BE211" s="44" t="s">
        <v>8793</v>
      </c>
      <c r="BF211" s="269" t="s">
        <v>2588</v>
      </c>
      <c r="BG211" s="336">
        <v>44946</v>
      </c>
      <c r="BH211" s="269" t="s">
        <v>903</v>
      </c>
      <c r="BI211" s="267"/>
      <c r="BJ211" s="282"/>
      <c r="BK211" s="282"/>
      <c r="BL211" s="282"/>
      <c r="BM211" s="282"/>
      <c r="BN211" s="280" t="s">
        <v>956</v>
      </c>
      <c r="BO211" s="356"/>
      <c r="BP211" s="357"/>
    </row>
    <row r="212" spans="2:68" ht="90" customHeight="1">
      <c r="B212" s="268" t="s">
        <v>5720</v>
      </c>
      <c r="C212" s="269" t="s">
        <v>3803</v>
      </c>
      <c r="D212" s="253" t="s">
        <v>5724</v>
      </c>
      <c r="E212" s="270">
        <v>44712</v>
      </c>
      <c r="F212" s="273" t="s">
        <v>2581</v>
      </c>
      <c r="G212" s="272" t="s">
        <v>1027</v>
      </c>
      <c r="H212" s="273" t="s">
        <v>5700</v>
      </c>
      <c r="I212" s="273" t="s">
        <v>5726</v>
      </c>
      <c r="J212" s="292" t="s">
        <v>5701</v>
      </c>
      <c r="K212" s="273" t="s">
        <v>5699</v>
      </c>
      <c r="L212" s="288" t="s">
        <v>5694</v>
      </c>
      <c r="M212" s="355">
        <v>1</v>
      </c>
      <c r="N212" s="270">
        <v>44866</v>
      </c>
      <c r="O212" s="270">
        <v>45108</v>
      </c>
      <c r="P212" s="267">
        <f t="shared" si="10"/>
        <v>35</v>
      </c>
      <c r="Q212" s="348">
        <v>0</v>
      </c>
      <c r="R212" s="271" t="s">
        <v>3849</v>
      </c>
      <c r="S212" s="271"/>
      <c r="T212" s="327" t="s">
        <v>1153</v>
      </c>
      <c r="U212" s="327" t="s">
        <v>1153</v>
      </c>
      <c r="V212" s="327" t="s">
        <v>1153</v>
      </c>
      <c r="W212" s="327" t="s">
        <v>1153</v>
      </c>
      <c r="X212" s="327" t="s">
        <v>1153</v>
      </c>
      <c r="Y212" s="327" t="s">
        <v>1153</v>
      </c>
      <c r="Z212" s="327" t="s">
        <v>1153</v>
      </c>
      <c r="AA212" s="327" t="s">
        <v>1153</v>
      </c>
      <c r="AB212" s="327" t="s">
        <v>1153</v>
      </c>
      <c r="AC212" s="327" t="s">
        <v>1153</v>
      </c>
      <c r="AD212" s="327" t="s">
        <v>1153</v>
      </c>
      <c r="AE212" s="327" t="s">
        <v>1153</v>
      </c>
      <c r="AF212" s="327" t="s">
        <v>1153</v>
      </c>
      <c r="AG212" s="327" t="s">
        <v>1153</v>
      </c>
      <c r="AH212" s="327" t="s">
        <v>1153</v>
      </c>
      <c r="AI212" s="327" t="s">
        <v>1153</v>
      </c>
      <c r="AJ212" s="327" t="s">
        <v>1153</v>
      </c>
      <c r="AK212" s="327" t="s">
        <v>1153</v>
      </c>
      <c r="AL212" s="327" t="s">
        <v>1153</v>
      </c>
      <c r="AM212" s="327" t="s">
        <v>1153</v>
      </c>
      <c r="AN212" s="327" t="s">
        <v>1153</v>
      </c>
      <c r="AO212" s="327" t="s">
        <v>1153</v>
      </c>
      <c r="AP212" s="327" t="s">
        <v>1153</v>
      </c>
      <c r="AQ212" s="327" t="s">
        <v>1153</v>
      </c>
      <c r="AR212" s="327" t="s">
        <v>1153</v>
      </c>
      <c r="AS212" s="327" t="s">
        <v>1153</v>
      </c>
      <c r="AT212" s="327" t="s">
        <v>1153</v>
      </c>
      <c r="AU212" s="327" t="s">
        <v>1153</v>
      </c>
      <c r="AV212" s="327" t="s">
        <v>1153</v>
      </c>
      <c r="AW212" s="327" t="s">
        <v>1153</v>
      </c>
      <c r="AX212" s="327" t="s">
        <v>1153</v>
      </c>
      <c r="AY212" s="327" t="s">
        <v>1153</v>
      </c>
      <c r="AZ212" s="327" t="s">
        <v>1153</v>
      </c>
      <c r="BA212" s="327" t="s">
        <v>1153</v>
      </c>
      <c r="BB212" s="327" t="s">
        <v>1153</v>
      </c>
      <c r="BC212" s="273" t="s">
        <v>6438</v>
      </c>
      <c r="BD212" s="273" t="s">
        <v>6468</v>
      </c>
      <c r="BE212" s="44" t="s">
        <v>8793</v>
      </c>
      <c r="BF212" s="269" t="s">
        <v>2588</v>
      </c>
      <c r="BG212" s="336">
        <v>44946</v>
      </c>
      <c r="BH212" s="269" t="s">
        <v>903</v>
      </c>
      <c r="BI212" s="267"/>
      <c r="BJ212" s="282"/>
      <c r="BK212" s="282"/>
      <c r="BL212" s="282"/>
      <c r="BM212" s="282"/>
      <c r="BN212" s="280" t="s">
        <v>956</v>
      </c>
      <c r="BO212" s="356"/>
      <c r="BP212" s="357"/>
    </row>
    <row r="213" spans="2:68" ht="90" customHeight="1">
      <c r="B213" s="268" t="s">
        <v>5721</v>
      </c>
      <c r="C213" s="269" t="s">
        <v>3803</v>
      </c>
      <c r="D213" s="253" t="s">
        <v>5724</v>
      </c>
      <c r="E213" s="270">
        <v>44712</v>
      </c>
      <c r="F213" s="273" t="s">
        <v>2581</v>
      </c>
      <c r="G213" s="272" t="s">
        <v>1025</v>
      </c>
      <c r="H213" s="273" t="s">
        <v>5702</v>
      </c>
      <c r="I213" s="273" t="s">
        <v>5703</v>
      </c>
      <c r="J213" s="292" t="s">
        <v>5727</v>
      </c>
      <c r="K213" s="273" t="s">
        <v>5704</v>
      </c>
      <c r="L213" s="288" t="s">
        <v>5705</v>
      </c>
      <c r="M213" s="355">
        <v>1</v>
      </c>
      <c r="N213" s="270">
        <v>44866</v>
      </c>
      <c r="O213" s="270">
        <v>44926</v>
      </c>
      <c r="P213" s="267">
        <f t="shared" si="10"/>
        <v>9</v>
      </c>
      <c r="Q213" s="343">
        <v>1</v>
      </c>
      <c r="R213" s="271" t="s">
        <v>3849</v>
      </c>
      <c r="S213" s="271"/>
      <c r="T213" s="327" t="s">
        <v>1153</v>
      </c>
      <c r="U213" s="327" t="s">
        <v>1153</v>
      </c>
      <c r="V213" s="327" t="s">
        <v>1153</v>
      </c>
      <c r="W213" s="327" t="s">
        <v>1153</v>
      </c>
      <c r="X213" s="327" t="s">
        <v>1153</v>
      </c>
      <c r="Y213" s="327" t="s">
        <v>1153</v>
      </c>
      <c r="Z213" s="327" t="s">
        <v>1153</v>
      </c>
      <c r="AA213" s="327" t="s">
        <v>1153</v>
      </c>
      <c r="AB213" s="327" t="s">
        <v>1153</v>
      </c>
      <c r="AC213" s="327" t="s">
        <v>1153</v>
      </c>
      <c r="AD213" s="327" t="s">
        <v>1153</v>
      </c>
      <c r="AE213" s="327" t="s">
        <v>1153</v>
      </c>
      <c r="AF213" s="327" t="s">
        <v>1153</v>
      </c>
      <c r="AG213" s="327" t="s">
        <v>1153</v>
      </c>
      <c r="AH213" s="327" t="s">
        <v>1153</v>
      </c>
      <c r="AI213" s="327" t="s">
        <v>1153</v>
      </c>
      <c r="AJ213" s="327" t="s">
        <v>1153</v>
      </c>
      <c r="AK213" s="327" t="s">
        <v>1153</v>
      </c>
      <c r="AL213" s="327" t="s">
        <v>1153</v>
      </c>
      <c r="AM213" s="327" t="s">
        <v>1153</v>
      </c>
      <c r="AN213" s="327" t="s">
        <v>1153</v>
      </c>
      <c r="AO213" s="327" t="s">
        <v>1153</v>
      </c>
      <c r="AP213" s="327" t="s">
        <v>1153</v>
      </c>
      <c r="AQ213" s="327" t="s">
        <v>1153</v>
      </c>
      <c r="AR213" s="327" t="s">
        <v>1153</v>
      </c>
      <c r="AS213" s="327" t="s">
        <v>1153</v>
      </c>
      <c r="AT213" s="327" t="s">
        <v>1153</v>
      </c>
      <c r="AU213" s="327" t="s">
        <v>1153</v>
      </c>
      <c r="AV213" s="327" t="s">
        <v>1153</v>
      </c>
      <c r="AW213" s="327" t="s">
        <v>1153</v>
      </c>
      <c r="AX213" s="327" t="s">
        <v>1153</v>
      </c>
      <c r="AY213" s="327" t="s">
        <v>1153</v>
      </c>
      <c r="AZ213" s="327" t="s">
        <v>1153</v>
      </c>
      <c r="BA213" s="327" t="s">
        <v>1153</v>
      </c>
      <c r="BB213" s="327" t="s">
        <v>1153</v>
      </c>
      <c r="BC213" s="273" t="s">
        <v>6438</v>
      </c>
      <c r="BD213" s="273" t="s">
        <v>6469</v>
      </c>
      <c r="BE213" s="44" t="s">
        <v>9513</v>
      </c>
      <c r="BF213" s="269" t="s">
        <v>781</v>
      </c>
      <c r="BG213" s="336">
        <v>44953</v>
      </c>
      <c r="BH213" s="269" t="s">
        <v>903</v>
      </c>
      <c r="BI213" s="267"/>
      <c r="BJ213" s="282"/>
      <c r="BK213" s="282"/>
      <c r="BL213" s="282"/>
      <c r="BM213" s="282"/>
      <c r="BN213" s="280" t="s">
        <v>956</v>
      </c>
      <c r="BO213" s="356"/>
      <c r="BP213" s="357"/>
    </row>
    <row r="214" spans="2:68" ht="90" customHeight="1">
      <c r="B214" s="268" t="s">
        <v>5722</v>
      </c>
      <c r="C214" s="269" t="s">
        <v>3803</v>
      </c>
      <c r="D214" s="253" t="s">
        <v>5724</v>
      </c>
      <c r="E214" s="270">
        <v>44712</v>
      </c>
      <c r="F214" s="273" t="s">
        <v>2581</v>
      </c>
      <c r="G214" s="272" t="s">
        <v>1025</v>
      </c>
      <c r="H214" s="273" t="s">
        <v>5702</v>
      </c>
      <c r="I214" s="273" t="s">
        <v>5703</v>
      </c>
      <c r="J214" s="292" t="s">
        <v>5706</v>
      </c>
      <c r="K214" s="273" t="s">
        <v>5707</v>
      </c>
      <c r="L214" s="288" t="s">
        <v>5708</v>
      </c>
      <c r="M214" s="355">
        <v>1</v>
      </c>
      <c r="N214" s="270">
        <v>44928</v>
      </c>
      <c r="O214" s="270">
        <v>45017</v>
      </c>
      <c r="P214" s="267">
        <f t="shared" si="10"/>
        <v>13</v>
      </c>
      <c r="Q214" s="348">
        <v>0</v>
      </c>
      <c r="R214" s="271" t="s">
        <v>3849</v>
      </c>
      <c r="S214" s="271"/>
      <c r="T214" s="327" t="s">
        <v>1153</v>
      </c>
      <c r="U214" s="327" t="s">
        <v>1153</v>
      </c>
      <c r="V214" s="327" t="s">
        <v>1153</v>
      </c>
      <c r="W214" s="327" t="s">
        <v>1153</v>
      </c>
      <c r="X214" s="327" t="s">
        <v>1153</v>
      </c>
      <c r="Y214" s="327" t="s">
        <v>1153</v>
      </c>
      <c r="Z214" s="327" t="s">
        <v>1153</v>
      </c>
      <c r="AA214" s="327" t="s">
        <v>1153</v>
      </c>
      <c r="AB214" s="327" t="s">
        <v>1153</v>
      </c>
      <c r="AC214" s="327" t="s">
        <v>1153</v>
      </c>
      <c r="AD214" s="327" t="s">
        <v>1153</v>
      </c>
      <c r="AE214" s="327" t="s">
        <v>1153</v>
      </c>
      <c r="AF214" s="327" t="s">
        <v>1153</v>
      </c>
      <c r="AG214" s="327" t="s">
        <v>1153</v>
      </c>
      <c r="AH214" s="327" t="s">
        <v>1153</v>
      </c>
      <c r="AI214" s="327" t="s">
        <v>1153</v>
      </c>
      <c r="AJ214" s="327" t="s">
        <v>1153</v>
      </c>
      <c r="AK214" s="327" t="s">
        <v>1153</v>
      </c>
      <c r="AL214" s="327" t="s">
        <v>1153</v>
      </c>
      <c r="AM214" s="327" t="s">
        <v>1153</v>
      </c>
      <c r="AN214" s="327" t="s">
        <v>1153</v>
      </c>
      <c r="AO214" s="327" t="s">
        <v>1153</v>
      </c>
      <c r="AP214" s="327" t="s">
        <v>1153</v>
      </c>
      <c r="AQ214" s="327" t="s">
        <v>1153</v>
      </c>
      <c r="AR214" s="327" t="s">
        <v>1153</v>
      </c>
      <c r="AS214" s="327" t="s">
        <v>1153</v>
      </c>
      <c r="AT214" s="327" t="s">
        <v>1153</v>
      </c>
      <c r="AU214" s="327" t="s">
        <v>1153</v>
      </c>
      <c r="AV214" s="327" t="s">
        <v>1153</v>
      </c>
      <c r="AW214" s="327" t="s">
        <v>1153</v>
      </c>
      <c r="AX214" s="327" t="s">
        <v>1153</v>
      </c>
      <c r="AY214" s="327" t="s">
        <v>1153</v>
      </c>
      <c r="AZ214" s="327" t="s">
        <v>1153</v>
      </c>
      <c r="BA214" s="327" t="s">
        <v>1153</v>
      </c>
      <c r="BB214" s="327" t="s">
        <v>1153</v>
      </c>
      <c r="BC214" s="273" t="s">
        <v>6438</v>
      </c>
      <c r="BD214" s="273" t="s">
        <v>9514</v>
      </c>
      <c r="BE214" s="44" t="s">
        <v>8773</v>
      </c>
      <c r="BF214" s="269" t="s">
        <v>2588</v>
      </c>
      <c r="BG214" s="336">
        <v>44946</v>
      </c>
      <c r="BH214" s="269" t="s">
        <v>903</v>
      </c>
      <c r="BI214" s="267"/>
      <c r="BJ214" s="282"/>
      <c r="BK214" s="282"/>
      <c r="BL214" s="282"/>
      <c r="BM214" s="282"/>
      <c r="BN214" s="280" t="s">
        <v>956</v>
      </c>
      <c r="BO214" s="356"/>
      <c r="BP214" s="357"/>
    </row>
    <row r="215" spans="2:68" ht="90" customHeight="1">
      <c r="B215" s="268" t="s">
        <v>5723</v>
      </c>
      <c r="C215" s="269" t="s">
        <v>3803</v>
      </c>
      <c r="D215" s="253" t="s">
        <v>5724</v>
      </c>
      <c r="E215" s="270">
        <v>44712</v>
      </c>
      <c r="F215" s="273" t="s">
        <v>2581</v>
      </c>
      <c r="G215" s="272" t="s">
        <v>1114</v>
      </c>
      <c r="H215" s="273" t="s">
        <v>5709</v>
      </c>
      <c r="I215" s="273" t="s">
        <v>5710</v>
      </c>
      <c r="J215" s="292" t="s">
        <v>5711</v>
      </c>
      <c r="K215" s="273" t="s">
        <v>5712</v>
      </c>
      <c r="L215" s="288" t="s">
        <v>5713</v>
      </c>
      <c r="M215" s="355">
        <v>359</v>
      </c>
      <c r="N215" s="270">
        <v>44866</v>
      </c>
      <c r="O215" s="270">
        <v>45443</v>
      </c>
      <c r="P215" s="267">
        <f t="shared" si="10"/>
        <v>31</v>
      </c>
      <c r="Q215" s="348">
        <v>0</v>
      </c>
      <c r="R215" s="271" t="s">
        <v>3849</v>
      </c>
      <c r="S215" s="271"/>
      <c r="T215" s="327" t="s">
        <v>1153</v>
      </c>
      <c r="U215" s="327" t="s">
        <v>1153</v>
      </c>
      <c r="V215" s="327" t="s">
        <v>1153</v>
      </c>
      <c r="W215" s="327" t="s">
        <v>1153</v>
      </c>
      <c r="X215" s="327" t="s">
        <v>1153</v>
      </c>
      <c r="Y215" s="327" t="s">
        <v>1153</v>
      </c>
      <c r="Z215" s="327" t="s">
        <v>1153</v>
      </c>
      <c r="AA215" s="327" t="s">
        <v>1153</v>
      </c>
      <c r="AB215" s="327" t="s">
        <v>1153</v>
      </c>
      <c r="AC215" s="327" t="s">
        <v>1153</v>
      </c>
      <c r="AD215" s="327" t="s">
        <v>1153</v>
      </c>
      <c r="AE215" s="327" t="s">
        <v>1153</v>
      </c>
      <c r="AF215" s="327" t="s">
        <v>1153</v>
      </c>
      <c r="AG215" s="327" t="s">
        <v>1153</v>
      </c>
      <c r="AH215" s="327" t="s">
        <v>1153</v>
      </c>
      <c r="AI215" s="327" t="s">
        <v>1153</v>
      </c>
      <c r="AJ215" s="327" t="s">
        <v>1153</v>
      </c>
      <c r="AK215" s="327" t="s">
        <v>1153</v>
      </c>
      <c r="AL215" s="327" t="s">
        <v>1153</v>
      </c>
      <c r="AM215" s="327" t="s">
        <v>1153</v>
      </c>
      <c r="AN215" s="327" t="s">
        <v>1153</v>
      </c>
      <c r="AO215" s="327" t="s">
        <v>1153</v>
      </c>
      <c r="AP215" s="327" t="s">
        <v>1153</v>
      </c>
      <c r="AQ215" s="327" t="s">
        <v>1153</v>
      </c>
      <c r="AR215" s="327" t="s">
        <v>1153</v>
      </c>
      <c r="AS215" s="327" t="s">
        <v>1153</v>
      </c>
      <c r="AT215" s="327" t="s">
        <v>1153</v>
      </c>
      <c r="AU215" s="327" t="s">
        <v>1153</v>
      </c>
      <c r="AV215" s="327" t="s">
        <v>1153</v>
      </c>
      <c r="AW215" s="327" t="s">
        <v>1153</v>
      </c>
      <c r="AX215" s="327" t="s">
        <v>1153</v>
      </c>
      <c r="AY215" s="327" t="s">
        <v>1153</v>
      </c>
      <c r="AZ215" s="327" t="s">
        <v>1153</v>
      </c>
      <c r="BA215" s="327" t="s">
        <v>1153</v>
      </c>
      <c r="BB215" s="327" t="s">
        <v>1153</v>
      </c>
      <c r="BC215" s="273" t="s">
        <v>6438</v>
      </c>
      <c r="BD215" s="273" t="s">
        <v>6470</v>
      </c>
      <c r="BE215" s="44" t="s">
        <v>8792</v>
      </c>
      <c r="BF215" s="269" t="s">
        <v>2588</v>
      </c>
      <c r="BG215" s="336">
        <v>44946</v>
      </c>
      <c r="BH215" s="269" t="s">
        <v>903</v>
      </c>
      <c r="BI215" s="267"/>
      <c r="BJ215" s="282"/>
      <c r="BK215" s="282"/>
      <c r="BL215" s="282"/>
      <c r="BM215" s="282"/>
      <c r="BN215" s="280" t="s">
        <v>956</v>
      </c>
      <c r="BO215" s="356"/>
      <c r="BP215" s="357"/>
    </row>
    <row r="216" spans="2:68" ht="90" customHeight="1">
      <c r="B216" s="268" t="s">
        <v>5992</v>
      </c>
      <c r="C216" s="269" t="s">
        <v>3803</v>
      </c>
      <c r="D216" s="253" t="s">
        <v>5996</v>
      </c>
      <c r="E216" s="270">
        <v>44740</v>
      </c>
      <c r="F216" s="273" t="s">
        <v>2582</v>
      </c>
      <c r="G216" s="272" t="s">
        <v>5991</v>
      </c>
      <c r="H216" s="273" t="s">
        <v>5979</v>
      </c>
      <c r="I216" s="273" t="s">
        <v>5980</v>
      </c>
      <c r="J216" s="292" t="s">
        <v>5981</v>
      </c>
      <c r="K216" s="273" t="s">
        <v>5982</v>
      </c>
      <c r="L216" s="288" t="s">
        <v>5983</v>
      </c>
      <c r="M216" s="355">
        <v>3</v>
      </c>
      <c r="N216" s="270">
        <v>44753</v>
      </c>
      <c r="O216" s="270">
        <v>44986</v>
      </c>
      <c r="P216" s="267">
        <f>+_xlfn.SINGLE(WEEKNUM(O216-N216))</f>
        <v>34</v>
      </c>
      <c r="Q216" s="348">
        <v>0</v>
      </c>
      <c r="R216" s="271" t="s">
        <v>3864</v>
      </c>
      <c r="S216" s="271" t="s">
        <v>76</v>
      </c>
      <c r="T216" s="327" t="s">
        <v>1153</v>
      </c>
      <c r="U216" s="327" t="s">
        <v>1153</v>
      </c>
      <c r="V216" s="327" t="s">
        <v>1153</v>
      </c>
      <c r="W216" s="327" t="s">
        <v>1153</v>
      </c>
      <c r="X216" s="327" t="s">
        <v>1153</v>
      </c>
      <c r="Y216" s="327" t="s">
        <v>1153</v>
      </c>
      <c r="Z216" s="327" t="s">
        <v>1153</v>
      </c>
      <c r="AA216" s="327" t="s">
        <v>1153</v>
      </c>
      <c r="AB216" s="327" t="s">
        <v>1153</v>
      </c>
      <c r="AC216" s="327" t="s">
        <v>1153</v>
      </c>
      <c r="AD216" s="327" t="s">
        <v>1153</v>
      </c>
      <c r="AE216" s="327" t="s">
        <v>1153</v>
      </c>
      <c r="AF216" s="327" t="s">
        <v>1153</v>
      </c>
      <c r="AG216" s="327" t="s">
        <v>1153</v>
      </c>
      <c r="AH216" s="327" t="s">
        <v>1153</v>
      </c>
      <c r="AI216" s="327" t="s">
        <v>1153</v>
      </c>
      <c r="AJ216" s="327" t="s">
        <v>1153</v>
      </c>
      <c r="AK216" s="327" t="s">
        <v>1153</v>
      </c>
      <c r="AL216" s="327" t="s">
        <v>1153</v>
      </c>
      <c r="AM216" s="327" t="s">
        <v>1153</v>
      </c>
      <c r="AN216" s="327" t="s">
        <v>1153</v>
      </c>
      <c r="AO216" s="327" t="s">
        <v>1153</v>
      </c>
      <c r="AP216" s="327" t="s">
        <v>1153</v>
      </c>
      <c r="AQ216" s="327" t="s">
        <v>1153</v>
      </c>
      <c r="AR216" s="327" t="s">
        <v>1153</v>
      </c>
      <c r="AS216" s="327" t="s">
        <v>1153</v>
      </c>
      <c r="AT216" s="327" t="s">
        <v>1153</v>
      </c>
      <c r="AU216" s="327" t="s">
        <v>1153</v>
      </c>
      <c r="AV216" s="327" t="s">
        <v>1153</v>
      </c>
      <c r="AW216" s="327" t="s">
        <v>1153</v>
      </c>
      <c r="AX216" s="327" t="s">
        <v>1153</v>
      </c>
      <c r="AY216" s="327" t="s">
        <v>1153</v>
      </c>
      <c r="AZ216" s="327" t="s">
        <v>1153</v>
      </c>
      <c r="BA216" s="327" t="s">
        <v>1153</v>
      </c>
      <c r="BB216" s="327" t="s">
        <v>1153</v>
      </c>
      <c r="BC216" s="273" t="s">
        <v>5997</v>
      </c>
      <c r="BD216" s="273" t="s">
        <v>6462</v>
      </c>
      <c r="BE216" s="292" t="s">
        <v>8799</v>
      </c>
      <c r="BF216" s="269" t="s">
        <v>2588</v>
      </c>
      <c r="BG216" s="336">
        <v>44946</v>
      </c>
      <c r="BH216" s="269" t="s">
        <v>903</v>
      </c>
      <c r="BI216" s="267"/>
      <c r="BJ216" s="282"/>
      <c r="BK216" s="282"/>
      <c r="BL216" s="282"/>
      <c r="BM216" s="282"/>
      <c r="BN216" s="280"/>
      <c r="BO216" s="356"/>
      <c r="BP216" s="357"/>
    </row>
    <row r="217" spans="2:68" ht="90" customHeight="1">
      <c r="B217" s="268" t="s">
        <v>5993</v>
      </c>
      <c r="C217" s="269" t="s">
        <v>3803</v>
      </c>
      <c r="D217" s="253" t="s">
        <v>5996</v>
      </c>
      <c r="E217" s="270">
        <v>44740</v>
      </c>
      <c r="F217" s="273" t="s">
        <v>2582</v>
      </c>
      <c r="G217" s="272" t="s">
        <v>5991</v>
      </c>
      <c r="H217" s="273" t="s">
        <v>5979</v>
      </c>
      <c r="I217" s="273" t="s">
        <v>5980</v>
      </c>
      <c r="J217" s="292" t="s">
        <v>5984</v>
      </c>
      <c r="K217" s="273" t="s">
        <v>5985</v>
      </c>
      <c r="L217" s="288" t="s">
        <v>5986</v>
      </c>
      <c r="M217" s="355">
        <v>1</v>
      </c>
      <c r="N217" s="270">
        <v>44753</v>
      </c>
      <c r="O217" s="270">
        <v>46386</v>
      </c>
      <c r="P217" s="267">
        <f>DATEDIF(N217,O217,"D")/4</f>
        <v>408.25</v>
      </c>
      <c r="Q217" s="348">
        <v>0</v>
      </c>
      <c r="R217" s="271" t="s">
        <v>6547</v>
      </c>
      <c r="S217" s="271" t="s">
        <v>116</v>
      </c>
      <c r="T217" s="327" t="s">
        <v>1153</v>
      </c>
      <c r="U217" s="327" t="s">
        <v>1153</v>
      </c>
      <c r="V217" s="327" t="s">
        <v>1153</v>
      </c>
      <c r="W217" s="327" t="s">
        <v>1153</v>
      </c>
      <c r="X217" s="327" t="s">
        <v>1153</v>
      </c>
      <c r="Y217" s="327" t="s">
        <v>1153</v>
      </c>
      <c r="Z217" s="327" t="s">
        <v>1153</v>
      </c>
      <c r="AA217" s="327" t="s">
        <v>1153</v>
      </c>
      <c r="AB217" s="327" t="s">
        <v>1153</v>
      </c>
      <c r="AC217" s="327" t="s">
        <v>1153</v>
      </c>
      <c r="AD217" s="327" t="s">
        <v>1153</v>
      </c>
      <c r="AE217" s="327" t="s">
        <v>1153</v>
      </c>
      <c r="AF217" s="327" t="s">
        <v>1153</v>
      </c>
      <c r="AG217" s="327" t="s">
        <v>1153</v>
      </c>
      <c r="AH217" s="327" t="s">
        <v>1153</v>
      </c>
      <c r="AI217" s="327" t="s">
        <v>1153</v>
      </c>
      <c r="AJ217" s="327" t="s">
        <v>1153</v>
      </c>
      <c r="AK217" s="327" t="s">
        <v>1153</v>
      </c>
      <c r="AL217" s="327" t="s">
        <v>1153</v>
      </c>
      <c r="AM217" s="327" t="s">
        <v>1153</v>
      </c>
      <c r="AN217" s="327" t="s">
        <v>1153</v>
      </c>
      <c r="AO217" s="327" t="s">
        <v>1153</v>
      </c>
      <c r="AP217" s="327" t="s">
        <v>1153</v>
      </c>
      <c r="AQ217" s="327" t="s">
        <v>1153</v>
      </c>
      <c r="AR217" s="327" t="s">
        <v>1153</v>
      </c>
      <c r="AS217" s="327" t="s">
        <v>1153</v>
      </c>
      <c r="AT217" s="327" t="s">
        <v>1153</v>
      </c>
      <c r="AU217" s="327" t="s">
        <v>1153</v>
      </c>
      <c r="AV217" s="327" t="s">
        <v>1153</v>
      </c>
      <c r="AW217" s="327" t="s">
        <v>1153</v>
      </c>
      <c r="AX217" s="327" t="s">
        <v>1153</v>
      </c>
      <c r="AY217" s="327" t="s">
        <v>1153</v>
      </c>
      <c r="AZ217" s="327" t="s">
        <v>1153</v>
      </c>
      <c r="BA217" s="327" t="s">
        <v>1153</v>
      </c>
      <c r="BB217" s="327" t="s">
        <v>1153</v>
      </c>
      <c r="BC217" s="273"/>
      <c r="BD217" s="376" t="s">
        <v>6463</v>
      </c>
      <c r="BE217" s="44" t="s">
        <v>8798</v>
      </c>
      <c r="BF217" s="269" t="s">
        <v>2588</v>
      </c>
      <c r="BG217" s="336">
        <v>44944</v>
      </c>
      <c r="BH217" s="269" t="s">
        <v>903</v>
      </c>
      <c r="BI217" s="267"/>
      <c r="BJ217" s="282"/>
      <c r="BK217" s="282"/>
      <c r="BL217" s="282"/>
      <c r="BM217" s="282"/>
      <c r="BN217" s="280"/>
      <c r="BO217" s="356"/>
      <c r="BP217" s="357"/>
    </row>
    <row r="218" spans="2:68" ht="90" customHeight="1">
      <c r="B218" s="268" t="s">
        <v>5994</v>
      </c>
      <c r="C218" s="269" t="s">
        <v>3803</v>
      </c>
      <c r="D218" s="253" t="s">
        <v>5996</v>
      </c>
      <c r="E218" s="270">
        <v>44740</v>
      </c>
      <c r="F218" s="273" t="s">
        <v>2582</v>
      </c>
      <c r="G218" s="272" t="s">
        <v>5991</v>
      </c>
      <c r="H218" s="273" t="s">
        <v>5979</v>
      </c>
      <c r="I218" s="273" t="s">
        <v>5987</v>
      </c>
      <c r="J218" s="292" t="s">
        <v>5988</v>
      </c>
      <c r="K218" s="273" t="s">
        <v>5989</v>
      </c>
      <c r="L218" s="288" t="s">
        <v>5990</v>
      </c>
      <c r="M218" s="355">
        <v>1</v>
      </c>
      <c r="N218" s="270">
        <v>44753</v>
      </c>
      <c r="O218" s="270">
        <v>45015</v>
      </c>
      <c r="P218" s="275">
        <f>WEEKNUM(O218-N218)</f>
        <v>38</v>
      </c>
      <c r="Q218" s="348">
        <v>0</v>
      </c>
      <c r="R218" s="271" t="s">
        <v>6547</v>
      </c>
      <c r="S218" s="271" t="s">
        <v>5995</v>
      </c>
      <c r="T218" s="327" t="s">
        <v>1153</v>
      </c>
      <c r="U218" s="327" t="s">
        <v>1153</v>
      </c>
      <c r="V218" s="327" t="s">
        <v>1153</v>
      </c>
      <c r="W218" s="327" t="s">
        <v>1153</v>
      </c>
      <c r="X218" s="327" t="s">
        <v>1153</v>
      </c>
      <c r="Y218" s="327" t="s">
        <v>1153</v>
      </c>
      <c r="Z218" s="327" t="s">
        <v>1153</v>
      </c>
      <c r="AA218" s="327" t="s">
        <v>1153</v>
      </c>
      <c r="AB218" s="327" t="s">
        <v>1153</v>
      </c>
      <c r="AC218" s="327" t="s">
        <v>1153</v>
      </c>
      <c r="AD218" s="327" t="s">
        <v>1153</v>
      </c>
      <c r="AE218" s="327" t="s">
        <v>1153</v>
      </c>
      <c r="AF218" s="327" t="s">
        <v>1153</v>
      </c>
      <c r="AG218" s="327" t="s">
        <v>1153</v>
      </c>
      <c r="AH218" s="327" t="s">
        <v>1153</v>
      </c>
      <c r="AI218" s="327" t="s">
        <v>1153</v>
      </c>
      <c r="AJ218" s="327" t="s">
        <v>1153</v>
      </c>
      <c r="AK218" s="327" t="s">
        <v>1153</v>
      </c>
      <c r="AL218" s="327" t="s">
        <v>1153</v>
      </c>
      <c r="AM218" s="327" t="s">
        <v>1153</v>
      </c>
      <c r="AN218" s="327" t="s">
        <v>1153</v>
      </c>
      <c r="AO218" s="327" t="s">
        <v>1153</v>
      </c>
      <c r="AP218" s="327" t="s">
        <v>1153</v>
      </c>
      <c r="AQ218" s="327" t="s">
        <v>1153</v>
      </c>
      <c r="AR218" s="327" t="s">
        <v>1153</v>
      </c>
      <c r="AS218" s="327" t="s">
        <v>1153</v>
      </c>
      <c r="AT218" s="327" t="s">
        <v>1153</v>
      </c>
      <c r="AU218" s="327" t="s">
        <v>1153</v>
      </c>
      <c r="AV218" s="327" t="s">
        <v>1153</v>
      </c>
      <c r="AW218" s="327" t="s">
        <v>1153</v>
      </c>
      <c r="AX218" s="327" t="s">
        <v>1153</v>
      </c>
      <c r="AY218" s="327" t="s">
        <v>1153</v>
      </c>
      <c r="AZ218" s="327" t="s">
        <v>1153</v>
      </c>
      <c r="BA218" s="327" t="s">
        <v>1153</v>
      </c>
      <c r="BB218" s="327" t="s">
        <v>1153</v>
      </c>
      <c r="BC218" s="327" t="s">
        <v>1153</v>
      </c>
      <c r="BD218" s="273" t="s">
        <v>6464</v>
      </c>
      <c r="BE218" s="44" t="s">
        <v>8794</v>
      </c>
      <c r="BF218" s="269" t="s">
        <v>2588</v>
      </c>
      <c r="BG218" s="336">
        <v>44946</v>
      </c>
      <c r="BH218" s="269" t="s">
        <v>903</v>
      </c>
      <c r="BI218" s="267"/>
      <c r="BJ218" s="282"/>
      <c r="BK218" s="282"/>
      <c r="BL218" s="282"/>
      <c r="BM218" s="282"/>
      <c r="BN218" s="280"/>
      <c r="BO218" s="356"/>
      <c r="BP218" s="357"/>
    </row>
    <row r="219" spans="2:68" ht="90" customHeight="1">
      <c r="B219" s="268" t="s">
        <v>6012</v>
      </c>
      <c r="C219" s="269" t="s">
        <v>3803</v>
      </c>
      <c r="D219" s="253" t="s">
        <v>6548</v>
      </c>
      <c r="E219" s="336">
        <v>44757</v>
      </c>
      <c r="F219" s="280" t="s">
        <v>2582</v>
      </c>
      <c r="G219" s="272" t="s">
        <v>3804</v>
      </c>
      <c r="H219" s="305" t="s">
        <v>6480</v>
      </c>
      <c r="I219" s="280" t="s">
        <v>6481</v>
      </c>
      <c r="J219" s="271" t="s">
        <v>6482</v>
      </c>
      <c r="K219" s="271" t="s">
        <v>6483</v>
      </c>
      <c r="L219" s="288" t="s">
        <v>618</v>
      </c>
      <c r="M219" s="269">
        <v>1</v>
      </c>
      <c r="N219" s="270">
        <v>44774</v>
      </c>
      <c r="O219" s="270">
        <v>44895</v>
      </c>
      <c r="P219" s="377">
        <f t="shared" ref="P219:P233" si="11">DATEDIF(N219,O219,"D")/7</f>
        <v>17.285714285714285</v>
      </c>
      <c r="Q219" s="343">
        <v>1</v>
      </c>
      <c r="R219" s="271" t="s">
        <v>3849</v>
      </c>
      <c r="S219" s="271" t="s">
        <v>24</v>
      </c>
      <c r="T219" s="297" t="s">
        <v>1153</v>
      </c>
      <c r="U219" s="297" t="s">
        <v>1153</v>
      </c>
      <c r="V219" s="297" t="s">
        <v>1153</v>
      </c>
      <c r="W219" s="297" t="s">
        <v>1153</v>
      </c>
      <c r="X219" s="297" t="s">
        <v>1153</v>
      </c>
      <c r="Y219" s="297" t="s">
        <v>1153</v>
      </c>
      <c r="Z219" s="297" t="s">
        <v>1153</v>
      </c>
      <c r="AA219" s="297" t="s">
        <v>1153</v>
      </c>
      <c r="AB219" s="297" t="s">
        <v>1153</v>
      </c>
      <c r="AC219" s="297" t="s">
        <v>1153</v>
      </c>
      <c r="AD219" s="297" t="s">
        <v>1153</v>
      </c>
      <c r="AE219" s="297" t="s">
        <v>1153</v>
      </c>
      <c r="AF219" s="297" t="s">
        <v>1153</v>
      </c>
      <c r="AG219" s="297" t="s">
        <v>1153</v>
      </c>
      <c r="AH219" s="297" t="s">
        <v>1153</v>
      </c>
      <c r="AI219" s="297" t="s">
        <v>1153</v>
      </c>
      <c r="AJ219" s="297" t="s">
        <v>1153</v>
      </c>
      <c r="AK219" s="297" t="s">
        <v>1153</v>
      </c>
      <c r="AL219" s="297" t="s">
        <v>1153</v>
      </c>
      <c r="AM219" s="297" t="s">
        <v>1153</v>
      </c>
      <c r="AN219" s="297" t="s">
        <v>1153</v>
      </c>
      <c r="AO219" s="297" t="s">
        <v>1153</v>
      </c>
      <c r="AP219" s="297" t="s">
        <v>1153</v>
      </c>
      <c r="AQ219" s="297" t="s">
        <v>1153</v>
      </c>
      <c r="AR219" s="297" t="s">
        <v>1153</v>
      </c>
      <c r="AS219" s="297" t="s">
        <v>1153</v>
      </c>
      <c r="AT219" s="297" t="s">
        <v>1153</v>
      </c>
      <c r="AU219" s="297" t="s">
        <v>1153</v>
      </c>
      <c r="AV219" s="297" t="s">
        <v>1153</v>
      </c>
      <c r="AW219" s="297" t="s">
        <v>1153</v>
      </c>
      <c r="AX219" s="297" t="s">
        <v>1153</v>
      </c>
      <c r="AY219" s="297" t="s">
        <v>1153</v>
      </c>
      <c r="AZ219" s="297" t="s">
        <v>1153</v>
      </c>
      <c r="BA219" s="297" t="s">
        <v>1153</v>
      </c>
      <c r="BB219" s="297" t="s">
        <v>1153</v>
      </c>
      <c r="BC219" s="141" t="s">
        <v>6484</v>
      </c>
      <c r="BD219" s="271" t="s">
        <v>6471</v>
      </c>
      <c r="BE219" s="44" t="s">
        <v>8791</v>
      </c>
      <c r="BF219" s="269" t="s">
        <v>781</v>
      </c>
      <c r="BG219" s="336">
        <v>44946</v>
      </c>
      <c r="BH219" s="269" t="s">
        <v>903</v>
      </c>
      <c r="BI219" s="356"/>
      <c r="BJ219" s="357"/>
      <c r="BK219" s="357"/>
      <c r="BL219" s="357"/>
      <c r="BM219" s="357"/>
      <c r="BN219" s="280" t="s">
        <v>956</v>
      </c>
      <c r="BO219" s="356"/>
      <c r="BP219" s="357"/>
    </row>
    <row r="220" spans="2:68" ht="90" customHeight="1">
      <c r="B220" s="268" t="s">
        <v>6013</v>
      </c>
      <c r="C220" s="269" t="s">
        <v>3803</v>
      </c>
      <c r="D220" s="253" t="s">
        <v>6548</v>
      </c>
      <c r="E220" s="336">
        <v>44757</v>
      </c>
      <c r="F220" s="280" t="s">
        <v>2582</v>
      </c>
      <c r="G220" s="272" t="s">
        <v>3804</v>
      </c>
      <c r="H220" s="305" t="s">
        <v>6485</v>
      </c>
      <c r="I220" s="280" t="s">
        <v>6481</v>
      </c>
      <c r="J220" s="273" t="s">
        <v>6486</v>
      </c>
      <c r="K220" s="271" t="s">
        <v>6487</v>
      </c>
      <c r="L220" s="288" t="s">
        <v>6488</v>
      </c>
      <c r="M220" s="269">
        <v>2</v>
      </c>
      <c r="N220" s="270">
        <v>44928</v>
      </c>
      <c r="O220" s="270">
        <v>45290</v>
      </c>
      <c r="P220" s="377">
        <f t="shared" si="11"/>
        <v>51.714285714285715</v>
      </c>
      <c r="Q220" s="348">
        <v>0</v>
      </c>
      <c r="R220" s="271" t="s">
        <v>29</v>
      </c>
      <c r="S220" s="271" t="s">
        <v>6489</v>
      </c>
      <c r="T220" s="297" t="s">
        <v>1153</v>
      </c>
      <c r="U220" s="297" t="s">
        <v>1153</v>
      </c>
      <c r="V220" s="297" t="s">
        <v>1153</v>
      </c>
      <c r="W220" s="297" t="s">
        <v>1153</v>
      </c>
      <c r="X220" s="297" t="s">
        <v>1153</v>
      </c>
      <c r="Y220" s="297" t="s">
        <v>1153</v>
      </c>
      <c r="Z220" s="297" t="s">
        <v>1153</v>
      </c>
      <c r="AA220" s="297" t="s">
        <v>1153</v>
      </c>
      <c r="AB220" s="297" t="s">
        <v>1153</v>
      </c>
      <c r="AC220" s="297" t="s">
        <v>1153</v>
      </c>
      <c r="AD220" s="297" t="s">
        <v>1153</v>
      </c>
      <c r="AE220" s="297" t="s">
        <v>1153</v>
      </c>
      <c r="AF220" s="297" t="s">
        <v>1153</v>
      </c>
      <c r="AG220" s="297" t="s">
        <v>1153</v>
      </c>
      <c r="AH220" s="297" t="s">
        <v>1153</v>
      </c>
      <c r="AI220" s="297" t="s">
        <v>1153</v>
      </c>
      <c r="AJ220" s="297" t="s">
        <v>1153</v>
      </c>
      <c r="AK220" s="297" t="s">
        <v>1153</v>
      </c>
      <c r="AL220" s="297" t="s">
        <v>1153</v>
      </c>
      <c r="AM220" s="297" t="s">
        <v>1153</v>
      </c>
      <c r="AN220" s="297" t="s">
        <v>1153</v>
      </c>
      <c r="AO220" s="297" t="s">
        <v>1153</v>
      </c>
      <c r="AP220" s="297" t="s">
        <v>1153</v>
      </c>
      <c r="AQ220" s="297" t="s">
        <v>1153</v>
      </c>
      <c r="AR220" s="297" t="s">
        <v>1153</v>
      </c>
      <c r="AS220" s="297" t="s">
        <v>1153</v>
      </c>
      <c r="AT220" s="297" t="s">
        <v>1153</v>
      </c>
      <c r="AU220" s="297" t="s">
        <v>1153</v>
      </c>
      <c r="AV220" s="297" t="s">
        <v>1153</v>
      </c>
      <c r="AW220" s="297" t="s">
        <v>1153</v>
      </c>
      <c r="AX220" s="297" t="s">
        <v>1153</v>
      </c>
      <c r="AY220" s="297" t="s">
        <v>1153</v>
      </c>
      <c r="AZ220" s="297" t="s">
        <v>1153</v>
      </c>
      <c r="BA220" s="297" t="s">
        <v>1153</v>
      </c>
      <c r="BB220" s="297" t="s">
        <v>1153</v>
      </c>
      <c r="BC220" s="141" t="s">
        <v>6484</v>
      </c>
      <c r="BD220" s="141" t="s">
        <v>6472</v>
      </c>
      <c r="BE220" s="44" t="s">
        <v>8773</v>
      </c>
      <c r="BF220" s="269" t="s">
        <v>2588</v>
      </c>
      <c r="BG220" s="336">
        <v>44946</v>
      </c>
      <c r="BH220" s="269" t="s">
        <v>903</v>
      </c>
      <c r="BI220" s="356"/>
      <c r="BJ220" s="357"/>
      <c r="BK220" s="357"/>
      <c r="BL220" s="357"/>
      <c r="BM220" s="357"/>
      <c r="BN220" s="280" t="s">
        <v>956</v>
      </c>
      <c r="BO220" s="356"/>
      <c r="BP220" s="357"/>
    </row>
    <row r="221" spans="2:68" ht="90" customHeight="1">
      <c r="B221" s="268" t="s">
        <v>6014</v>
      </c>
      <c r="C221" s="269" t="s">
        <v>3803</v>
      </c>
      <c r="D221" s="253" t="s">
        <v>6548</v>
      </c>
      <c r="E221" s="336">
        <v>44757</v>
      </c>
      <c r="F221" s="280" t="s">
        <v>2582</v>
      </c>
      <c r="G221" s="272" t="s">
        <v>3804</v>
      </c>
      <c r="H221" s="305" t="s">
        <v>6485</v>
      </c>
      <c r="I221" s="280" t="s">
        <v>6481</v>
      </c>
      <c r="J221" s="273" t="s">
        <v>6486</v>
      </c>
      <c r="K221" s="273" t="s">
        <v>6490</v>
      </c>
      <c r="L221" s="288" t="s">
        <v>6491</v>
      </c>
      <c r="M221" s="269">
        <v>1</v>
      </c>
      <c r="N221" s="270">
        <v>44987</v>
      </c>
      <c r="O221" s="270">
        <v>45381</v>
      </c>
      <c r="P221" s="377">
        <f t="shared" si="11"/>
        <v>56.285714285714285</v>
      </c>
      <c r="Q221" s="348">
        <v>0</v>
      </c>
      <c r="R221" s="271" t="s">
        <v>29</v>
      </c>
      <c r="S221" s="271" t="s">
        <v>6492</v>
      </c>
      <c r="T221" s="297" t="s">
        <v>1153</v>
      </c>
      <c r="U221" s="297" t="s">
        <v>1153</v>
      </c>
      <c r="V221" s="297" t="s">
        <v>1153</v>
      </c>
      <c r="W221" s="297" t="s">
        <v>1153</v>
      </c>
      <c r="X221" s="297" t="s">
        <v>1153</v>
      </c>
      <c r="Y221" s="297" t="s">
        <v>1153</v>
      </c>
      <c r="Z221" s="297" t="s">
        <v>1153</v>
      </c>
      <c r="AA221" s="297" t="s">
        <v>1153</v>
      </c>
      <c r="AB221" s="297" t="s">
        <v>1153</v>
      </c>
      <c r="AC221" s="297" t="s">
        <v>1153</v>
      </c>
      <c r="AD221" s="297" t="s">
        <v>1153</v>
      </c>
      <c r="AE221" s="297" t="s">
        <v>1153</v>
      </c>
      <c r="AF221" s="297" t="s">
        <v>1153</v>
      </c>
      <c r="AG221" s="297" t="s">
        <v>1153</v>
      </c>
      <c r="AH221" s="297" t="s">
        <v>1153</v>
      </c>
      <c r="AI221" s="297" t="s">
        <v>1153</v>
      </c>
      <c r="AJ221" s="297" t="s">
        <v>1153</v>
      </c>
      <c r="AK221" s="297" t="s">
        <v>1153</v>
      </c>
      <c r="AL221" s="297" t="s">
        <v>1153</v>
      </c>
      <c r="AM221" s="297" t="s">
        <v>1153</v>
      </c>
      <c r="AN221" s="297" t="s">
        <v>1153</v>
      </c>
      <c r="AO221" s="297" t="s">
        <v>1153</v>
      </c>
      <c r="AP221" s="297" t="s">
        <v>1153</v>
      </c>
      <c r="AQ221" s="297" t="s">
        <v>1153</v>
      </c>
      <c r="AR221" s="297" t="s">
        <v>1153</v>
      </c>
      <c r="AS221" s="297" t="s">
        <v>1153</v>
      </c>
      <c r="AT221" s="297" t="s">
        <v>1153</v>
      </c>
      <c r="AU221" s="297" t="s">
        <v>1153</v>
      </c>
      <c r="AV221" s="297" t="s">
        <v>1153</v>
      </c>
      <c r="AW221" s="297" t="s">
        <v>1153</v>
      </c>
      <c r="AX221" s="297" t="s">
        <v>1153</v>
      </c>
      <c r="AY221" s="297" t="s">
        <v>1153</v>
      </c>
      <c r="AZ221" s="297" t="s">
        <v>1153</v>
      </c>
      <c r="BA221" s="297" t="s">
        <v>1153</v>
      </c>
      <c r="BB221" s="297" t="s">
        <v>1153</v>
      </c>
      <c r="BC221" s="141" t="s">
        <v>6484</v>
      </c>
      <c r="BD221" s="141" t="s">
        <v>6473</v>
      </c>
      <c r="BE221" s="44" t="s">
        <v>8774</v>
      </c>
      <c r="BF221" s="269" t="s">
        <v>2588</v>
      </c>
      <c r="BG221" s="336">
        <v>44946</v>
      </c>
      <c r="BH221" s="269" t="s">
        <v>903</v>
      </c>
      <c r="BI221" s="356"/>
      <c r="BJ221" s="357"/>
      <c r="BK221" s="357"/>
      <c r="BL221" s="357"/>
      <c r="BM221" s="357"/>
      <c r="BN221" s="280" t="s">
        <v>956</v>
      </c>
      <c r="BO221" s="356"/>
      <c r="BP221" s="357"/>
    </row>
    <row r="222" spans="2:68" ht="90" customHeight="1">
      <c r="B222" s="268" t="s">
        <v>6015</v>
      </c>
      <c r="C222" s="269" t="s">
        <v>3803</v>
      </c>
      <c r="D222" s="253" t="s">
        <v>6548</v>
      </c>
      <c r="E222" s="336">
        <v>44757</v>
      </c>
      <c r="F222" s="280" t="s">
        <v>2582</v>
      </c>
      <c r="G222" s="272" t="s">
        <v>3804</v>
      </c>
      <c r="H222" s="305" t="s">
        <v>6485</v>
      </c>
      <c r="I222" s="280" t="s">
        <v>6481</v>
      </c>
      <c r="J222" s="273" t="s">
        <v>6486</v>
      </c>
      <c r="K222" s="273" t="s">
        <v>6493</v>
      </c>
      <c r="L222" s="288" t="s">
        <v>6494</v>
      </c>
      <c r="M222" s="353">
        <v>1</v>
      </c>
      <c r="N222" s="270">
        <v>45171</v>
      </c>
      <c r="O222" s="270">
        <v>45657</v>
      </c>
      <c r="P222" s="377">
        <f t="shared" si="11"/>
        <v>69.428571428571431</v>
      </c>
      <c r="Q222" s="348">
        <v>0</v>
      </c>
      <c r="R222" s="271" t="s">
        <v>3849</v>
      </c>
      <c r="S222" s="271" t="s">
        <v>6495</v>
      </c>
      <c r="T222" s="297" t="s">
        <v>1153</v>
      </c>
      <c r="U222" s="297" t="s">
        <v>1153</v>
      </c>
      <c r="V222" s="297" t="s">
        <v>1153</v>
      </c>
      <c r="W222" s="297" t="s">
        <v>1153</v>
      </c>
      <c r="X222" s="297" t="s">
        <v>1153</v>
      </c>
      <c r="Y222" s="297" t="s">
        <v>1153</v>
      </c>
      <c r="Z222" s="297" t="s">
        <v>1153</v>
      </c>
      <c r="AA222" s="297" t="s">
        <v>1153</v>
      </c>
      <c r="AB222" s="297" t="s">
        <v>1153</v>
      </c>
      <c r="AC222" s="297" t="s">
        <v>1153</v>
      </c>
      <c r="AD222" s="297" t="s">
        <v>1153</v>
      </c>
      <c r="AE222" s="297" t="s">
        <v>1153</v>
      </c>
      <c r="AF222" s="297" t="s">
        <v>1153</v>
      </c>
      <c r="AG222" s="297" t="s">
        <v>1153</v>
      </c>
      <c r="AH222" s="297" t="s">
        <v>1153</v>
      </c>
      <c r="AI222" s="297" t="s">
        <v>1153</v>
      </c>
      <c r="AJ222" s="297" t="s">
        <v>1153</v>
      </c>
      <c r="AK222" s="297" t="s">
        <v>1153</v>
      </c>
      <c r="AL222" s="297" t="s">
        <v>1153</v>
      </c>
      <c r="AM222" s="297" t="s">
        <v>1153</v>
      </c>
      <c r="AN222" s="297" t="s">
        <v>1153</v>
      </c>
      <c r="AO222" s="297" t="s">
        <v>1153</v>
      </c>
      <c r="AP222" s="297" t="s">
        <v>1153</v>
      </c>
      <c r="AQ222" s="297" t="s">
        <v>1153</v>
      </c>
      <c r="AR222" s="297" t="s">
        <v>1153</v>
      </c>
      <c r="AS222" s="297" t="s">
        <v>1153</v>
      </c>
      <c r="AT222" s="297" t="s">
        <v>1153</v>
      </c>
      <c r="AU222" s="297" t="s">
        <v>1153</v>
      </c>
      <c r="AV222" s="297" t="s">
        <v>1153</v>
      </c>
      <c r="AW222" s="297" t="s">
        <v>1153</v>
      </c>
      <c r="AX222" s="297" t="s">
        <v>1153</v>
      </c>
      <c r="AY222" s="297" t="s">
        <v>1153</v>
      </c>
      <c r="AZ222" s="297" t="s">
        <v>1153</v>
      </c>
      <c r="BA222" s="297" t="s">
        <v>1153</v>
      </c>
      <c r="BB222" s="297" t="s">
        <v>1153</v>
      </c>
      <c r="BC222" s="141" t="s">
        <v>6484</v>
      </c>
      <c r="BD222" s="141" t="s">
        <v>6474</v>
      </c>
      <c r="BE222" s="44" t="s">
        <v>8775</v>
      </c>
      <c r="BF222" s="269" t="s">
        <v>2588</v>
      </c>
      <c r="BG222" s="336">
        <v>44946</v>
      </c>
      <c r="BH222" s="269" t="s">
        <v>903</v>
      </c>
      <c r="BI222" s="356"/>
      <c r="BJ222" s="357"/>
      <c r="BK222" s="357"/>
      <c r="BL222" s="357"/>
      <c r="BM222" s="357"/>
      <c r="BN222" s="280" t="s">
        <v>956</v>
      </c>
      <c r="BO222" s="356"/>
      <c r="BP222" s="357"/>
    </row>
    <row r="223" spans="2:68" ht="90" customHeight="1">
      <c r="B223" s="268" t="s">
        <v>6016</v>
      </c>
      <c r="C223" s="269" t="s">
        <v>3803</v>
      </c>
      <c r="D223" s="253" t="s">
        <v>6548</v>
      </c>
      <c r="E223" s="336">
        <v>44757</v>
      </c>
      <c r="F223" s="280" t="s">
        <v>2582</v>
      </c>
      <c r="G223" s="272" t="s">
        <v>3804</v>
      </c>
      <c r="H223" s="305" t="s">
        <v>6485</v>
      </c>
      <c r="I223" s="280" t="s">
        <v>6481</v>
      </c>
      <c r="J223" s="273" t="s">
        <v>6496</v>
      </c>
      <c r="K223" s="271" t="s">
        <v>6497</v>
      </c>
      <c r="L223" s="288" t="s">
        <v>6498</v>
      </c>
      <c r="M223" s="267">
        <v>3</v>
      </c>
      <c r="N223" s="270">
        <v>44895</v>
      </c>
      <c r="O223" s="270">
        <v>45199</v>
      </c>
      <c r="P223" s="377">
        <f t="shared" si="11"/>
        <v>43.428571428571431</v>
      </c>
      <c r="Q223" s="348">
        <v>0</v>
      </c>
      <c r="R223" s="271" t="s">
        <v>29</v>
      </c>
      <c r="S223" s="294" t="s">
        <v>24</v>
      </c>
      <c r="T223" s="297" t="s">
        <v>1153</v>
      </c>
      <c r="U223" s="297" t="s">
        <v>1153</v>
      </c>
      <c r="V223" s="297" t="s">
        <v>1153</v>
      </c>
      <c r="W223" s="297" t="s">
        <v>1153</v>
      </c>
      <c r="X223" s="297" t="s">
        <v>1153</v>
      </c>
      <c r="Y223" s="297" t="s">
        <v>1153</v>
      </c>
      <c r="Z223" s="297" t="s">
        <v>1153</v>
      </c>
      <c r="AA223" s="297" t="s">
        <v>1153</v>
      </c>
      <c r="AB223" s="297" t="s">
        <v>1153</v>
      </c>
      <c r="AC223" s="297" t="s">
        <v>1153</v>
      </c>
      <c r="AD223" s="297" t="s">
        <v>1153</v>
      </c>
      <c r="AE223" s="297" t="s">
        <v>1153</v>
      </c>
      <c r="AF223" s="297" t="s">
        <v>1153</v>
      </c>
      <c r="AG223" s="297" t="s">
        <v>1153</v>
      </c>
      <c r="AH223" s="297" t="s">
        <v>1153</v>
      </c>
      <c r="AI223" s="297" t="s">
        <v>1153</v>
      </c>
      <c r="AJ223" s="297" t="s">
        <v>1153</v>
      </c>
      <c r="AK223" s="297" t="s">
        <v>1153</v>
      </c>
      <c r="AL223" s="297" t="s">
        <v>1153</v>
      </c>
      <c r="AM223" s="297" t="s">
        <v>1153</v>
      </c>
      <c r="AN223" s="297" t="s">
        <v>1153</v>
      </c>
      <c r="AO223" s="297" t="s">
        <v>1153</v>
      </c>
      <c r="AP223" s="297" t="s">
        <v>1153</v>
      </c>
      <c r="AQ223" s="297" t="s">
        <v>1153</v>
      </c>
      <c r="AR223" s="297" t="s">
        <v>1153</v>
      </c>
      <c r="AS223" s="297" t="s">
        <v>1153</v>
      </c>
      <c r="AT223" s="297" t="s">
        <v>1153</v>
      </c>
      <c r="AU223" s="297" t="s">
        <v>1153</v>
      </c>
      <c r="AV223" s="297" t="s">
        <v>1153</v>
      </c>
      <c r="AW223" s="297" t="s">
        <v>1153</v>
      </c>
      <c r="AX223" s="297" t="s">
        <v>1153</v>
      </c>
      <c r="AY223" s="297" t="s">
        <v>1153</v>
      </c>
      <c r="AZ223" s="297" t="s">
        <v>1153</v>
      </c>
      <c r="BA223" s="297" t="s">
        <v>1153</v>
      </c>
      <c r="BB223" s="297" t="s">
        <v>1153</v>
      </c>
      <c r="BC223" s="141" t="s">
        <v>6484</v>
      </c>
      <c r="BD223" s="141" t="s">
        <v>6475</v>
      </c>
      <c r="BE223" s="44" t="s">
        <v>8777</v>
      </c>
      <c r="BF223" s="267" t="s">
        <v>2588</v>
      </c>
      <c r="BG223" s="336">
        <v>44946</v>
      </c>
      <c r="BH223" s="269" t="s">
        <v>903</v>
      </c>
      <c r="BI223" s="356"/>
      <c r="BJ223" s="357"/>
      <c r="BK223" s="357"/>
      <c r="BL223" s="357"/>
      <c r="BM223" s="357"/>
      <c r="BN223" s="280" t="s">
        <v>956</v>
      </c>
      <c r="BO223" s="356"/>
      <c r="BP223" s="357"/>
    </row>
    <row r="224" spans="2:68" ht="90" customHeight="1">
      <c r="B224" s="268" t="s">
        <v>6017</v>
      </c>
      <c r="C224" s="269" t="s">
        <v>3803</v>
      </c>
      <c r="D224" s="253" t="s">
        <v>6548</v>
      </c>
      <c r="E224" s="336">
        <v>44757</v>
      </c>
      <c r="F224" s="271" t="s">
        <v>2582</v>
      </c>
      <c r="G224" s="272" t="s">
        <v>3805</v>
      </c>
      <c r="H224" s="305" t="s">
        <v>6499</v>
      </c>
      <c r="I224" s="273" t="s">
        <v>6500</v>
      </c>
      <c r="J224" s="273" t="s">
        <v>6496</v>
      </c>
      <c r="K224" s="271" t="s">
        <v>6497</v>
      </c>
      <c r="L224" s="288" t="s">
        <v>6501</v>
      </c>
      <c r="M224" s="267">
        <v>3</v>
      </c>
      <c r="N224" s="270">
        <v>44895</v>
      </c>
      <c r="O224" s="270">
        <v>45199</v>
      </c>
      <c r="P224" s="377">
        <f t="shared" si="11"/>
        <v>43.428571428571431</v>
      </c>
      <c r="Q224" s="348">
        <v>0</v>
      </c>
      <c r="R224" s="271" t="s">
        <v>29</v>
      </c>
      <c r="S224" s="294" t="s">
        <v>24</v>
      </c>
      <c r="T224" s="297" t="s">
        <v>1153</v>
      </c>
      <c r="U224" s="297" t="s">
        <v>1153</v>
      </c>
      <c r="V224" s="297" t="s">
        <v>1153</v>
      </c>
      <c r="W224" s="297" t="s">
        <v>1153</v>
      </c>
      <c r="X224" s="297" t="s">
        <v>1153</v>
      </c>
      <c r="Y224" s="297" t="s">
        <v>1153</v>
      </c>
      <c r="Z224" s="297" t="s">
        <v>1153</v>
      </c>
      <c r="AA224" s="297" t="s">
        <v>1153</v>
      </c>
      <c r="AB224" s="297" t="s">
        <v>1153</v>
      </c>
      <c r="AC224" s="297" t="s">
        <v>1153</v>
      </c>
      <c r="AD224" s="297" t="s">
        <v>1153</v>
      </c>
      <c r="AE224" s="297" t="s">
        <v>1153</v>
      </c>
      <c r="AF224" s="297" t="s">
        <v>1153</v>
      </c>
      <c r="AG224" s="297" t="s">
        <v>1153</v>
      </c>
      <c r="AH224" s="297" t="s">
        <v>1153</v>
      </c>
      <c r="AI224" s="297" t="s">
        <v>1153</v>
      </c>
      <c r="AJ224" s="297" t="s">
        <v>1153</v>
      </c>
      <c r="AK224" s="297" t="s">
        <v>1153</v>
      </c>
      <c r="AL224" s="297" t="s">
        <v>1153</v>
      </c>
      <c r="AM224" s="297" t="s">
        <v>1153</v>
      </c>
      <c r="AN224" s="297" t="s">
        <v>1153</v>
      </c>
      <c r="AO224" s="297" t="s">
        <v>1153</v>
      </c>
      <c r="AP224" s="297" t="s">
        <v>1153</v>
      </c>
      <c r="AQ224" s="297" t="s">
        <v>1153</v>
      </c>
      <c r="AR224" s="297" t="s">
        <v>1153</v>
      </c>
      <c r="AS224" s="297" t="s">
        <v>1153</v>
      </c>
      <c r="AT224" s="297" t="s">
        <v>1153</v>
      </c>
      <c r="AU224" s="297" t="s">
        <v>1153</v>
      </c>
      <c r="AV224" s="297" t="s">
        <v>1153</v>
      </c>
      <c r="AW224" s="297" t="s">
        <v>1153</v>
      </c>
      <c r="AX224" s="297" t="s">
        <v>1153</v>
      </c>
      <c r="AY224" s="297" t="s">
        <v>1153</v>
      </c>
      <c r="AZ224" s="297" t="s">
        <v>1153</v>
      </c>
      <c r="BA224" s="297" t="s">
        <v>1153</v>
      </c>
      <c r="BB224" s="297" t="s">
        <v>1153</v>
      </c>
      <c r="BC224" s="141" t="s">
        <v>6484</v>
      </c>
      <c r="BD224" s="141" t="s">
        <v>6475</v>
      </c>
      <c r="BE224" s="44" t="s">
        <v>8777</v>
      </c>
      <c r="BF224" s="269" t="s">
        <v>2588</v>
      </c>
      <c r="BG224" s="336">
        <v>44946</v>
      </c>
      <c r="BH224" s="269" t="s">
        <v>903</v>
      </c>
      <c r="BI224" s="356"/>
      <c r="BJ224" s="357"/>
      <c r="BK224" s="357"/>
      <c r="BL224" s="357"/>
      <c r="BM224" s="357"/>
      <c r="BN224" s="280" t="s">
        <v>956</v>
      </c>
      <c r="BO224" s="356"/>
      <c r="BP224" s="357"/>
    </row>
    <row r="225" spans="2:68" ht="90" customHeight="1">
      <c r="B225" s="268" t="s">
        <v>6018</v>
      </c>
      <c r="C225" s="269" t="s">
        <v>3803</v>
      </c>
      <c r="D225" s="253" t="s">
        <v>6548</v>
      </c>
      <c r="E225" s="336">
        <v>44757</v>
      </c>
      <c r="F225" s="271" t="s">
        <v>2582</v>
      </c>
      <c r="G225" s="272" t="s">
        <v>3805</v>
      </c>
      <c r="H225" s="305" t="s">
        <v>6499</v>
      </c>
      <c r="I225" s="273" t="s">
        <v>6500</v>
      </c>
      <c r="J225" s="273" t="s">
        <v>6502</v>
      </c>
      <c r="K225" s="273" t="s">
        <v>6503</v>
      </c>
      <c r="L225" s="288" t="s">
        <v>6504</v>
      </c>
      <c r="M225" s="353">
        <v>1</v>
      </c>
      <c r="N225" s="270">
        <v>44895</v>
      </c>
      <c r="O225" s="270">
        <v>45229</v>
      </c>
      <c r="P225" s="377">
        <f t="shared" si="11"/>
        <v>47.714285714285715</v>
      </c>
      <c r="Q225" s="348">
        <v>0</v>
      </c>
      <c r="R225" s="271" t="s">
        <v>29</v>
      </c>
      <c r="S225" s="294" t="s">
        <v>24</v>
      </c>
      <c r="T225" s="297" t="s">
        <v>1153</v>
      </c>
      <c r="U225" s="297" t="s">
        <v>1153</v>
      </c>
      <c r="V225" s="297" t="s">
        <v>1153</v>
      </c>
      <c r="W225" s="297" t="s">
        <v>1153</v>
      </c>
      <c r="X225" s="297" t="s">
        <v>1153</v>
      </c>
      <c r="Y225" s="297" t="s">
        <v>1153</v>
      </c>
      <c r="Z225" s="297" t="s">
        <v>1153</v>
      </c>
      <c r="AA225" s="297" t="s">
        <v>1153</v>
      </c>
      <c r="AB225" s="297" t="s">
        <v>1153</v>
      </c>
      <c r="AC225" s="297" t="s">
        <v>1153</v>
      </c>
      <c r="AD225" s="297" t="s">
        <v>1153</v>
      </c>
      <c r="AE225" s="297" t="s">
        <v>1153</v>
      </c>
      <c r="AF225" s="297" t="s">
        <v>1153</v>
      </c>
      <c r="AG225" s="297" t="s">
        <v>1153</v>
      </c>
      <c r="AH225" s="297" t="s">
        <v>1153</v>
      </c>
      <c r="AI225" s="297" t="s">
        <v>1153</v>
      </c>
      <c r="AJ225" s="297" t="s">
        <v>1153</v>
      </c>
      <c r="AK225" s="297" t="s">
        <v>1153</v>
      </c>
      <c r="AL225" s="297" t="s">
        <v>1153</v>
      </c>
      <c r="AM225" s="297" t="s">
        <v>1153</v>
      </c>
      <c r="AN225" s="297" t="s">
        <v>1153</v>
      </c>
      <c r="AO225" s="297" t="s">
        <v>1153</v>
      </c>
      <c r="AP225" s="297" t="s">
        <v>1153</v>
      </c>
      <c r="AQ225" s="297" t="s">
        <v>1153</v>
      </c>
      <c r="AR225" s="297" t="s">
        <v>1153</v>
      </c>
      <c r="AS225" s="297" t="s">
        <v>1153</v>
      </c>
      <c r="AT225" s="297" t="s">
        <v>1153</v>
      </c>
      <c r="AU225" s="297" t="s">
        <v>1153</v>
      </c>
      <c r="AV225" s="297" t="s">
        <v>1153</v>
      </c>
      <c r="AW225" s="297" t="s">
        <v>1153</v>
      </c>
      <c r="AX225" s="297" t="s">
        <v>1153</v>
      </c>
      <c r="AY225" s="297" t="s">
        <v>1153</v>
      </c>
      <c r="AZ225" s="297" t="s">
        <v>1153</v>
      </c>
      <c r="BA225" s="297" t="s">
        <v>1153</v>
      </c>
      <c r="BB225" s="297" t="s">
        <v>1153</v>
      </c>
      <c r="BC225" s="141" t="s">
        <v>6484</v>
      </c>
      <c r="BD225" s="141" t="s">
        <v>6476</v>
      </c>
      <c r="BE225" s="44" t="s">
        <v>8778</v>
      </c>
      <c r="BF225" s="269" t="s">
        <v>2588</v>
      </c>
      <c r="BG225" s="336">
        <v>44946</v>
      </c>
      <c r="BH225" s="269" t="s">
        <v>903</v>
      </c>
      <c r="BI225" s="356"/>
      <c r="BJ225" s="357"/>
      <c r="BK225" s="357"/>
      <c r="BL225" s="357"/>
      <c r="BM225" s="357"/>
      <c r="BN225" s="280" t="s">
        <v>956</v>
      </c>
      <c r="BO225" s="356"/>
      <c r="BP225" s="357"/>
    </row>
    <row r="226" spans="2:68" ht="90" customHeight="1">
      <c r="B226" s="268" t="s">
        <v>6443</v>
      </c>
      <c r="C226" s="269" t="s">
        <v>3803</v>
      </c>
      <c r="D226" s="253" t="s">
        <v>6548</v>
      </c>
      <c r="E226" s="336">
        <v>44757</v>
      </c>
      <c r="F226" s="271" t="s">
        <v>2582</v>
      </c>
      <c r="G226" s="272" t="s">
        <v>3805</v>
      </c>
      <c r="H226" s="305" t="s">
        <v>6499</v>
      </c>
      <c r="I226" s="273" t="s">
        <v>6500</v>
      </c>
      <c r="J226" s="273" t="s">
        <v>6505</v>
      </c>
      <c r="K226" s="273" t="s">
        <v>6506</v>
      </c>
      <c r="L226" s="288" t="s">
        <v>4967</v>
      </c>
      <c r="M226" s="269">
        <v>2</v>
      </c>
      <c r="N226" s="270">
        <v>44958</v>
      </c>
      <c r="O226" s="270">
        <v>45199</v>
      </c>
      <c r="P226" s="377">
        <f t="shared" si="11"/>
        <v>34.428571428571431</v>
      </c>
      <c r="Q226" s="348">
        <v>0</v>
      </c>
      <c r="R226" s="271" t="s">
        <v>3864</v>
      </c>
      <c r="S226" s="294" t="s">
        <v>6507</v>
      </c>
      <c r="T226" s="297" t="s">
        <v>1153</v>
      </c>
      <c r="U226" s="297" t="s">
        <v>1153</v>
      </c>
      <c r="V226" s="297" t="s">
        <v>1153</v>
      </c>
      <c r="W226" s="297" t="s">
        <v>1153</v>
      </c>
      <c r="X226" s="297" t="s">
        <v>1153</v>
      </c>
      <c r="Y226" s="297" t="s">
        <v>1153</v>
      </c>
      <c r="Z226" s="297" t="s">
        <v>1153</v>
      </c>
      <c r="AA226" s="297" t="s">
        <v>1153</v>
      </c>
      <c r="AB226" s="297" t="s">
        <v>1153</v>
      </c>
      <c r="AC226" s="297" t="s">
        <v>1153</v>
      </c>
      <c r="AD226" s="297" t="s">
        <v>1153</v>
      </c>
      <c r="AE226" s="297" t="s">
        <v>1153</v>
      </c>
      <c r="AF226" s="297" t="s">
        <v>1153</v>
      </c>
      <c r="AG226" s="297" t="s">
        <v>1153</v>
      </c>
      <c r="AH226" s="297" t="s">
        <v>1153</v>
      </c>
      <c r="AI226" s="297" t="s">
        <v>1153</v>
      </c>
      <c r="AJ226" s="297" t="s">
        <v>1153</v>
      </c>
      <c r="AK226" s="297" t="s">
        <v>1153</v>
      </c>
      <c r="AL226" s="297" t="s">
        <v>1153</v>
      </c>
      <c r="AM226" s="297" t="s">
        <v>1153</v>
      </c>
      <c r="AN226" s="297" t="s">
        <v>1153</v>
      </c>
      <c r="AO226" s="297" t="s">
        <v>1153</v>
      </c>
      <c r="AP226" s="297" t="s">
        <v>1153</v>
      </c>
      <c r="AQ226" s="297" t="s">
        <v>1153</v>
      </c>
      <c r="AR226" s="297" t="s">
        <v>1153</v>
      </c>
      <c r="AS226" s="297" t="s">
        <v>1153</v>
      </c>
      <c r="AT226" s="297" t="s">
        <v>1153</v>
      </c>
      <c r="AU226" s="297" t="s">
        <v>1153</v>
      </c>
      <c r="AV226" s="297" t="s">
        <v>1153</v>
      </c>
      <c r="AW226" s="297" t="s">
        <v>1153</v>
      </c>
      <c r="AX226" s="297" t="s">
        <v>1153</v>
      </c>
      <c r="AY226" s="297" t="s">
        <v>1153</v>
      </c>
      <c r="AZ226" s="297" t="s">
        <v>1153</v>
      </c>
      <c r="BA226" s="297" t="s">
        <v>1153</v>
      </c>
      <c r="BB226" s="297" t="s">
        <v>1153</v>
      </c>
      <c r="BC226" s="141" t="s">
        <v>6484</v>
      </c>
      <c r="BD226" s="141" t="s">
        <v>6477</v>
      </c>
      <c r="BE226" s="44" t="s">
        <v>8776</v>
      </c>
      <c r="BF226" s="269" t="s">
        <v>2588</v>
      </c>
      <c r="BG226" s="336">
        <v>44946</v>
      </c>
      <c r="BH226" s="269" t="s">
        <v>903</v>
      </c>
      <c r="BI226" s="356"/>
      <c r="BJ226" s="357"/>
      <c r="BK226" s="357"/>
      <c r="BL226" s="357"/>
      <c r="BM226" s="357"/>
      <c r="BN226" s="280" t="s">
        <v>956</v>
      </c>
      <c r="BO226" s="356"/>
      <c r="BP226" s="357"/>
    </row>
    <row r="227" spans="2:68" ht="90" customHeight="1">
      <c r="B227" s="268" t="s">
        <v>6444</v>
      </c>
      <c r="C227" s="269" t="s">
        <v>3803</v>
      </c>
      <c r="D227" s="253" t="s">
        <v>6548</v>
      </c>
      <c r="E227" s="336">
        <v>44757</v>
      </c>
      <c r="F227" s="271" t="s">
        <v>2582</v>
      </c>
      <c r="G227" s="272" t="s">
        <v>3806</v>
      </c>
      <c r="H227" s="280" t="s">
        <v>6508</v>
      </c>
      <c r="I227" s="271" t="s">
        <v>6509</v>
      </c>
      <c r="J227" s="273" t="s">
        <v>6510</v>
      </c>
      <c r="K227" s="271" t="s">
        <v>6511</v>
      </c>
      <c r="L227" s="288" t="s">
        <v>6512</v>
      </c>
      <c r="M227" s="269">
        <v>3</v>
      </c>
      <c r="N227" s="270">
        <v>44895</v>
      </c>
      <c r="O227" s="270">
        <v>45199</v>
      </c>
      <c r="P227" s="377">
        <f t="shared" si="11"/>
        <v>43.428571428571431</v>
      </c>
      <c r="Q227" s="348">
        <v>0</v>
      </c>
      <c r="R227" s="271" t="s">
        <v>29</v>
      </c>
      <c r="S227" s="294" t="s">
        <v>6513</v>
      </c>
      <c r="T227" s="297" t="s">
        <v>1153</v>
      </c>
      <c r="U227" s="297" t="s">
        <v>1153</v>
      </c>
      <c r="V227" s="297" t="s">
        <v>1153</v>
      </c>
      <c r="W227" s="297" t="s">
        <v>1153</v>
      </c>
      <c r="X227" s="297" t="s">
        <v>1153</v>
      </c>
      <c r="Y227" s="297" t="s">
        <v>1153</v>
      </c>
      <c r="Z227" s="297" t="s">
        <v>1153</v>
      </c>
      <c r="AA227" s="297" t="s">
        <v>1153</v>
      </c>
      <c r="AB227" s="297" t="s">
        <v>1153</v>
      </c>
      <c r="AC227" s="297" t="s">
        <v>1153</v>
      </c>
      <c r="AD227" s="297" t="s">
        <v>1153</v>
      </c>
      <c r="AE227" s="297" t="s">
        <v>1153</v>
      </c>
      <c r="AF227" s="297" t="s">
        <v>1153</v>
      </c>
      <c r="AG227" s="297" t="s">
        <v>1153</v>
      </c>
      <c r="AH227" s="297" t="s">
        <v>1153</v>
      </c>
      <c r="AI227" s="297" t="s">
        <v>1153</v>
      </c>
      <c r="AJ227" s="297" t="s">
        <v>1153</v>
      </c>
      <c r="AK227" s="297" t="s">
        <v>1153</v>
      </c>
      <c r="AL227" s="297" t="s">
        <v>1153</v>
      </c>
      <c r="AM227" s="297" t="s">
        <v>1153</v>
      </c>
      <c r="AN227" s="297" t="s">
        <v>1153</v>
      </c>
      <c r="AO227" s="297" t="s">
        <v>1153</v>
      </c>
      <c r="AP227" s="297" t="s">
        <v>1153</v>
      </c>
      <c r="AQ227" s="297" t="s">
        <v>1153</v>
      </c>
      <c r="AR227" s="297" t="s">
        <v>1153</v>
      </c>
      <c r="AS227" s="297" t="s">
        <v>1153</v>
      </c>
      <c r="AT227" s="297" t="s">
        <v>1153</v>
      </c>
      <c r="AU227" s="297" t="s">
        <v>1153</v>
      </c>
      <c r="AV227" s="297" t="s">
        <v>1153</v>
      </c>
      <c r="AW227" s="297" t="s">
        <v>1153</v>
      </c>
      <c r="AX227" s="297" t="s">
        <v>1153</v>
      </c>
      <c r="AY227" s="297" t="s">
        <v>1153</v>
      </c>
      <c r="AZ227" s="297" t="s">
        <v>1153</v>
      </c>
      <c r="BA227" s="297" t="s">
        <v>1153</v>
      </c>
      <c r="BB227" s="297" t="s">
        <v>1153</v>
      </c>
      <c r="BC227" s="141" t="s">
        <v>6484</v>
      </c>
      <c r="BD227" s="141" t="s">
        <v>6478</v>
      </c>
      <c r="BE227" s="44" t="s">
        <v>8777</v>
      </c>
      <c r="BF227" s="269" t="s">
        <v>2588</v>
      </c>
      <c r="BG227" s="336">
        <v>44946</v>
      </c>
      <c r="BH227" s="269" t="s">
        <v>903</v>
      </c>
      <c r="BI227" s="356"/>
      <c r="BJ227" s="357"/>
      <c r="BK227" s="357"/>
      <c r="BL227" s="357"/>
      <c r="BM227" s="357"/>
      <c r="BN227" s="280" t="s">
        <v>956</v>
      </c>
      <c r="BO227" s="356"/>
      <c r="BP227" s="357"/>
    </row>
    <row r="228" spans="2:68" ht="90" customHeight="1">
      <c r="B228" s="268" t="s">
        <v>6445</v>
      </c>
      <c r="C228" s="269" t="s">
        <v>3803</v>
      </c>
      <c r="D228" s="253" t="s">
        <v>6548</v>
      </c>
      <c r="E228" s="336">
        <v>44757</v>
      </c>
      <c r="F228" s="271" t="s">
        <v>2582</v>
      </c>
      <c r="G228" s="272" t="s">
        <v>3807</v>
      </c>
      <c r="H228" s="305" t="s">
        <v>6514</v>
      </c>
      <c r="I228" s="280" t="s">
        <v>6481</v>
      </c>
      <c r="J228" s="271" t="s">
        <v>6482</v>
      </c>
      <c r="K228" s="271" t="s">
        <v>6483</v>
      </c>
      <c r="L228" s="288" t="s">
        <v>618</v>
      </c>
      <c r="M228" s="269">
        <v>1</v>
      </c>
      <c r="N228" s="270">
        <v>44774</v>
      </c>
      <c r="O228" s="270">
        <v>44895</v>
      </c>
      <c r="P228" s="377">
        <f t="shared" si="11"/>
        <v>17.285714285714285</v>
      </c>
      <c r="Q228" s="343">
        <v>1</v>
      </c>
      <c r="R228" s="271" t="s">
        <v>3849</v>
      </c>
      <c r="S228" s="271" t="s">
        <v>24</v>
      </c>
      <c r="T228" s="297" t="s">
        <v>1153</v>
      </c>
      <c r="U228" s="297" t="s">
        <v>1153</v>
      </c>
      <c r="V228" s="297" t="s">
        <v>1153</v>
      </c>
      <c r="W228" s="297" t="s">
        <v>1153</v>
      </c>
      <c r="X228" s="297" t="s">
        <v>1153</v>
      </c>
      <c r="Y228" s="297" t="s">
        <v>1153</v>
      </c>
      <c r="Z228" s="297" t="s">
        <v>1153</v>
      </c>
      <c r="AA228" s="297" t="s">
        <v>1153</v>
      </c>
      <c r="AB228" s="297" t="s">
        <v>1153</v>
      </c>
      <c r="AC228" s="297" t="s">
        <v>1153</v>
      </c>
      <c r="AD228" s="297" t="s">
        <v>1153</v>
      </c>
      <c r="AE228" s="297" t="s">
        <v>1153</v>
      </c>
      <c r="AF228" s="297" t="s">
        <v>1153</v>
      </c>
      <c r="AG228" s="297" t="s">
        <v>1153</v>
      </c>
      <c r="AH228" s="297" t="s">
        <v>1153</v>
      </c>
      <c r="AI228" s="297" t="s">
        <v>1153</v>
      </c>
      <c r="AJ228" s="297" t="s">
        <v>1153</v>
      </c>
      <c r="AK228" s="297" t="s">
        <v>1153</v>
      </c>
      <c r="AL228" s="297" t="s">
        <v>1153</v>
      </c>
      <c r="AM228" s="297" t="s">
        <v>1153</v>
      </c>
      <c r="AN228" s="297" t="s">
        <v>1153</v>
      </c>
      <c r="AO228" s="297" t="s">
        <v>1153</v>
      </c>
      <c r="AP228" s="297" t="s">
        <v>1153</v>
      </c>
      <c r="AQ228" s="297" t="s">
        <v>1153</v>
      </c>
      <c r="AR228" s="297" t="s">
        <v>1153</v>
      </c>
      <c r="AS228" s="297" t="s">
        <v>1153</v>
      </c>
      <c r="AT228" s="297" t="s">
        <v>1153</v>
      </c>
      <c r="AU228" s="297" t="s">
        <v>1153</v>
      </c>
      <c r="AV228" s="297" t="s">
        <v>1153</v>
      </c>
      <c r="AW228" s="297" t="s">
        <v>1153</v>
      </c>
      <c r="AX228" s="297" t="s">
        <v>1153</v>
      </c>
      <c r="AY228" s="297" t="s">
        <v>1153</v>
      </c>
      <c r="AZ228" s="297" t="s">
        <v>1153</v>
      </c>
      <c r="BA228" s="297" t="s">
        <v>1153</v>
      </c>
      <c r="BB228" s="297" t="s">
        <v>1153</v>
      </c>
      <c r="BC228" s="141" t="s">
        <v>6484</v>
      </c>
      <c r="BD228" s="273" t="s">
        <v>6479</v>
      </c>
      <c r="BE228" s="44" t="s">
        <v>8791</v>
      </c>
      <c r="BF228" s="269" t="s">
        <v>781</v>
      </c>
      <c r="BG228" s="336">
        <v>44946</v>
      </c>
      <c r="BH228" s="269" t="s">
        <v>903</v>
      </c>
      <c r="BI228" s="356"/>
      <c r="BJ228" s="357"/>
      <c r="BK228" s="357"/>
      <c r="BL228" s="357"/>
      <c r="BM228" s="357"/>
      <c r="BN228" s="280" t="s">
        <v>956</v>
      </c>
      <c r="BO228" s="356"/>
      <c r="BP228" s="357"/>
    </row>
    <row r="229" spans="2:68" ht="90" customHeight="1">
      <c r="B229" s="268" t="s">
        <v>6515</v>
      </c>
      <c r="C229" s="269" t="s">
        <v>3803</v>
      </c>
      <c r="D229" s="253" t="s">
        <v>6548</v>
      </c>
      <c r="E229" s="336">
        <v>44757</v>
      </c>
      <c r="F229" s="271" t="s">
        <v>2582</v>
      </c>
      <c r="G229" s="272" t="s">
        <v>3807</v>
      </c>
      <c r="H229" s="305" t="s">
        <v>6514</v>
      </c>
      <c r="I229" s="280" t="s">
        <v>6481</v>
      </c>
      <c r="J229" s="271" t="s">
        <v>6516</v>
      </c>
      <c r="K229" s="273" t="s">
        <v>6490</v>
      </c>
      <c r="L229" s="288" t="s">
        <v>6491</v>
      </c>
      <c r="M229" s="269">
        <v>1</v>
      </c>
      <c r="N229" s="270">
        <v>44987</v>
      </c>
      <c r="O229" s="270">
        <v>45381</v>
      </c>
      <c r="P229" s="377">
        <f t="shared" si="11"/>
        <v>56.285714285714285</v>
      </c>
      <c r="Q229" s="348">
        <v>0</v>
      </c>
      <c r="R229" s="271" t="s">
        <v>29</v>
      </c>
      <c r="S229" s="271" t="s">
        <v>6492</v>
      </c>
      <c r="T229" s="297" t="s">
        <v>1153</v>
      </c>
      <c r="U229" s="297" t="s">
        <v>1153</v>
      </c>
      <c r="V229" s="297" t="s">
        <v>1153</v>
      </c>
      <c r="W229" s="297" t="s">
        <v>1153</v>
      </c>
      <c r="X229" s="297" t="s">
        <v>1153</v>
      </c>
      <c r="Y229" s="297" t="s">
        <v>1153</v>
      </c>
      <c r="Z229" s="297" t="s">
        <v>1153</v>
      </c>
      <c r="AA229" s="297" t="s">
        <v>1153</v>
      </c>
      <c r="AB229" s="297" t="s">
        <v>1153</v>
      </c>
      <c r="AC229" s="297" t="s">
        <v>1153</v>
      </c>
      <c r="AD229" s="297" t="s">
        <v>1153</v>
      </c>
      <c r="AE229" s="297" t="s">
        <v>1153</v>
      </c>
      <c r="AF229" s="297" t="s">
        <v>1153</v>
      </c>
      <c r="AG229" s="297" t="s">
        <v>1153</v>
      </c>
      <c r="AH229" s="297" t="s">
        <v>1153</v>
      </c>
      <c r="AI229" s="297" t="s">
        <v>1153</v>
      </c>
      <c r="AJ229" s="297" t="s">
        <v>1153</v>
      </c>
      <c r="AK229" s="297" t="s">
        <v>1153</v>
      </c>
      <c r="AL229" s="297" t="s">
        <v>1153</v>
      </c>
      <c r="AM229" s="297" t="s">
        <v>1153</v>
      </c>
      <c r="AN229" s="297" t="s">
        <v>1153</v>
      </c>
      <c r="AO229" s="297" t="s">
        <v>1153</v>
      </c>
      <c r="AP229" s="297" t="s">
        <v>1153</v>
      </c>
      <c r="AQ229" s="297" t="s">
        <v>1153</v>
      </c>
      <c r="AR229" s="297" t="s">
        <v>1153</v>
      </c>
      <c r="AS229" s="297" t="s">
        <v>1153</v>
      </c>
      <c r="AT229" s="297" t="s">
        <v>1153</v>
      </c>
      <c r="AU229" s="297" t="s">
        <v>1153</v>
      </c>
      <c r="AV229" s="297" t="s">
        <v>1153</v>
      </c>
      <c r="AW229" s="297" t="s">
        <v>1153</v>
      </c>
      <c r="AX229" s="297" t="s">
        <v>1153</v>
      </c>
      <c r="AY229" s="297" t="s">
        <v>1153</v>
      </c>
      <c r="AZ229" s="297" t="s">
        <v>1153</v>
      </c>
      <c r="BA229" s="297" t="s">
        <v>1153</v>
      </c>
      <c r="BB229" s="297" t="s">
        <v>1153</v>
      </c>
      <c r="BC229" s="141" t="s">
        <v>6484</v>
      </c>
      <c r="BD229" s="141" t="s">
        <v>6517</v>
      </c>
      <c r="BE229" s="44" t="s">
        <v>8774</v>
      </c>
      <c r="BF229" s="269" t="s">
        <v>2588</v>
      </c>
      <c r="BG229" s="336">
        <v>44946</v>
      </c>
      <c r="BH229" s="269" t="s">
        <v>903</v>
      </c>
      <c r="BI229" s="356"/>
      <c r="BJ229" s="357"/>
      <c r="BK229" s="357"/>
      <c r="BL229" s="357"/>
      <c r="BM229" s="357"/>
      <c r="BN229" s="280" t="s">
        <v>956</v>
      </c>
      <c r="BO229" s="356"/>
      <c r="BP229" s="357"/>
    </row>
    <row r="230" spans="2:68" ht="90" customHeight="1">
      <c r="B230" s="268" t="s">
        <v>6518</v>
      </c>
      <c r="C230" s="269" t="s">
        <v>3803</v>
      </c>
      <c r="D230" s="253" t="s">
        <v>6548</v>
      </c>
      <c r="E230" s="336">
        <v>44757</v>
      </c>
      <c r="F230" s="271" t="s">
        <v>2582</v>
      </c>
      <c r="G230" s="272" t="s">
        <v>3807</v>
      </c>
      <c r="H230" s="305" t="s">
        <v>6514</v>
      </c>
      <c r="I230" s="280" t="s">
        <v>6481</v>
      </c>
      <c r="J230" s="271" t="s">
        <v>6516</v>
      </c>
      <c r="K230" s="273" t="s">
        <v>6493</v>
      </c>
      <c r="L230" s="288" t="s">
        <v>6494</v>
      </c>
      <c r="M230" s="353">
        <v>1</v>
      </c>
      <c r="N230" s="270">
        <v>45171</v>
      </c>
      <c r="O230" s="270">
        <v>45657</v>
      </c>
      <c r="P230" s="377">
        <f t="shared" si="11"/>
        <v>69.428571428571431</v>
      </c>
      <c r="Q230" s="348">
        <v>0</v>
      </c>
      <c r="R230" s="271" t="s">
        <v>3849</v>
      </c>
      <c r="S230" s="271" t="s">
        <v>6495</v>
      </c>
      <c r="T230" s="297" t="s">
        <v>1153</v>
      </c>
      <c r="U230" s="297" t="s">
        <v>1153</v>
      </c>
      <c r="V230" s="297" t="s">
        <v>1153</v>
      </c>
      <c r="W230" s="297" t="s">
        <v>1153</v>
      </c>
      <c r="X230" s="297" t="s">
        <v>1153</v>
      </c>
      <c r="Y230" s="297" t="s">
        <v>1153</v>
      </c>
      <c r="Z230" s="297" t="s">
        <v>1153</v>
      </c>
      <c r="AA230" s="297" t="s">
        <v>1153</v>
      </c>
      <c r="AB230" s="297" t="s">
        <v>1153</v>
      </c>
      <c r="AC230" s="297" t="s">
        <v>1153</v>
      </c>
      <c r="AD230" s="297" t="s">
        <v>1153</v>
      </c>
      <c r="AE230" s="297" t="s">
        <v>1153</v>
      </c>
      <c r="AF230" s="297" t="s">
        <v>1153</v>
      </c>
      <c r="AG230" s="297" t="s">
        <v>1153</v>
      </c>
      <c r="AH230" s="297" t="s">
        <v>1153</v>
      </c>
      <c r="AI230" s="297" t="s">
        <v>1153</v>
      </c>
      <c r="AJ230" s="297" t="s">
        <v>1153</v>
      </c>
      <c r="AK230" s="297" t="s">
        <v>1153</v>
      </c>
      <c r="AL230" s="297" t="s">
        <v>1153</v>
      </c>
      <c r="AM230" s="297" t="s">
        <v>1153</v>
      </c>
      <c r="AN230" s="297" t="s">
        <v>1153</v>
      </c>
      <c r="AO230" s="297" t="s">
        <v>1153</v>
      </c>
      <c r="AP230" s="297" t="s">
        <v>1153</v>
      </c>
      <c r="AQ230" s="297" t="s">
        <v>1153</v>
      </c>
      <c r="AR230" s="297" t="s">
        <v>1153</v>
      </c>
      <c r="AS230" s="297" t="s">
        <v>1153</v>
      </c>
      <c r="AT230" s="297" t="s">
        <v>1153</v>
      </c>
      <c r="AU230" s="297" t="s">
        <v>1153</v>
      </c>
      <c r="AV230" s="297" t="s">
        <v>1153</v>
      </c>
      <c r="AW230" s="297" t="s">
        <v>1153</v>
      </c>
      <c r="AX230" s="297" t="s">
        <v>1153</v>
      </c>
      <c r="AY230" s="297" t="s">
        <v>1153</v>
      </c>
      <c r="AZ230" s="297" t="s">
        <v>1153</v>
      </c>
      <c r="BA230" s="297" t="s">
        <v>1153</v>
      </c>
      <c r="BB230" s="297" t="s">
        <v>1153</v>
      </c>
      <c r="BC230" s="141" t="s">
        <v>6484</v>
      </c>
      <c r="BD230" s="141" t="s">
        <v>6519</v>
      </c>
      <c r="BE230" s="44" t="s">
        <v>8775</v>
      </c>
      <c r="BF230" s="269" t="s">
        <v>2588</v>
      </c>
      <c r="BG230" s="336">
        <v>44946</v>
      </c>
      <c r="BH230" s="269" t="s">
        <v>903</v>
      </c>
      <c r="BI230" s="356"/>
      <c r="BJ230" s="357"/>
      <c r="BK230" s="357"/>
      <c r="BL230" s="357"/>
      <c r="BM230" s="357"/>
      <c r="BN230" s="280" t="s">
        <v>956</v>
      </c>
      <c r="BO230" s="356"/>
      <c r="BP230" s="357"/>
    </row>
    <row r="231" spans="2:68" ht="90" customHeight="1">
      <c r="B231" s="268" t="s">
        <v>6520</v>
      </c>
      <c r="C231" s="269" t="s">
        <v>3803</v>
      </c>
      <c r="D231" s="253" t="s">
        <v>6548</v>
      </c>
      <c r="E231" s="336">
        <v>44757</v>
      </c>
      <c r="F231" s="280" t="s">
        <v>2582</v>
      </c>
      <c r="G231" s="272" t="s">
        <v>3808</v>
      </c>
      <c r="H231" s="141" t="s">
        <v>6521</v>
      </c>
      <c r="I231" s="280" t="s">
        <v>6522</v>
      </c>
      <c r="J231" s="280" t="s">
        <v>6523</v>
      </c>
      <c r="K231" s="271" t="s">
        <v>6524</v>
      </c>
      <c r="L231" s="288" t="s">
        <v>6525</v>
      </c>
      <c r="M231" s="269">
        <v>2</v>
      </c>
      <c r="N231" s="270">
        <v>44987</v>
      </c>
      <c r="O231" s="270">
        <v>45291</v>
      </c>
      <c r="P231" s="377">
        <f t="shared" si="11"/>
        <v>43.428571428571431</v>
      </c>
      <c r="Q231" s="348">
        <v>0</v>
      </c>
      <c r="R231" s="271" t="s">
        <v>29</v>
      </c>
      <c r="S231" s="271" t="s">
        <v>6526</v>
      </c>
      <c r="T231" s="297" t="s">
        <v>1153</v>
      </c>
      <c r="U231" s="297" t="s">
        <v>1153</v>
      </c>
      <c r="V231" s="297" t="s">
        <v>1153</v>
      </c>
      <c r="W231" s="297" t="s">
        <v>1153</v>
      </c>
      <c r="X231" s="297" t="s">
        <v>1153</v>
      </c>
      <c r="Y231" s="297" t="s">
        <v>1153</v>
      </c>
      <c r="Z231" s="297" t="s">
        <v>1153</v>
      </c>
      <c r="AA231" s="297" t="s">
        <v>1153</v>
      </c>
      <c r="AB231" s="297" t="s">
        <v>1153</v>
      </c>
      <c r="AC231" s="297" t="s">
        <v>1153</v>
      </c>
      <c r="AD231" s="297" t="s">
        <v>1153</v>
      </c>
      <c r="AE231" s="297" t="s">
        <v>1153</v>
      </c>
      <c r="AF231" s="297" t="s">
        <v>1153</v>
      </c>
      <c r="AG231" s="297" t="s">
        <v>1153</v>
      </c>
      <c r="AH231" s="297" t="s">
        <v>1153</v>
      </c>
      <c r="AI231" s="297" t="s">
        <v>1153</v>
      </c>
      <c r="AJ231" s="297" t="s">
        <v>1153</v>
      </c>
      <c r="AK231" s="297" t="s">
        <v>1153</v>
      </c>
      <c r="AL231" s="297" t="s">
        <v>1153</v>
      </c>
      <c r="AM231" s="297" t="s">
        <v>1153</v>
      </c>
      <c r="AN231" s="297" t="s">
        <v>1153</v>
      </c>
      <c r="AO231" s="297" t="s">
        <v>1153</v>
      </c>
      <c r="AP231" s="297" t="s">
        <v>1153</v>
      </c>
      <c r="AQ231" s="297" t="s">
        <v>1153</v>
      </c>
      <c r="AR231" s="297" t="s">
        <v>1153</v>
      </c>
      <c r="AS231" s="297" t="s">
        <v>1153</v>
      </c>
      <c r="AT231" s="297" t="s">
        <v>1153</v>
      </c>
      <c r="AU231" s="297" t="s">
        <v>1153</v>
      </c>
      <c r="AV231" s="297" t="s">
        <v>1153</v>
      </c>
      <c r="AW231" s="297" t="s">
        <v>1153</v>
      </c>
      <c r="AX231" s="297" t="s">
        <v>1153</v>
      </c>
      <c r="AY231" s="297" t="s">
        <v>1153</v>
      </c>
      <c r="AZ231" s="297" t="s">
        <v>1153</v>
      </c>
      <c r="BA231" s="297" t="s">
        <v>1153</v>
      </c>
      <c r="BB231" s="297" t="s">
        <v>1153</v>
      </c>
      <c r="BC231" s="141" t="s">
        <v>6484</v>
      </c>
      <c r="BD231" s="141" t="s">
        <v>6527</v>
      </c>
      <c r="BE231" s="44" t="s">
        <v>8774</v>
      </c>
      <c r="BF231" s="269" t="s">
        <v>2588</v>
      </c>
      <c r="BG231" s="336">
        <v>44946</v>
      </c>
      <c r="BH231" s="269" t="s">
        <v>903</v>
      </c>
      <c r="BI231" s="356"/>
      <c r="BJ231" s="357"/>
      <c r="BK231" s="357"/>
      <c r="BL231" s="357"/>
      <c r="BM231" s="357"/>
      <c r="BN231" s="280" t="s">
        <v>956</v>
      </c>
      <c r="BO231" s="356"/>
      <c r="BP231" s="357"/>
    </row>
    <row r="232" spans="2:68" ht="90" customHeight="1">
      <c r="B232" s="268" t="s">
        <v>6528</v>
      </c>
      <c r="C232" s="269" t="s">
        <v>3803</v>
      </c>
      <c r="D232" s="253" t="s">
        <v>6548</v>
      </c>
      <c r="E232" s="336">
        <v>44757</v>
      </c>
      <c r="F232" s="280" t="s">
        <v>2582</v>
      </c>
      <c r="G232" s="272" t="s">
        <v>3808</v>
      </c>
      <c r="H232" s="141" t="s">
        <v>6521</v>
      </c>
      <c r="I232" s="280" t="s">
        <v>6522</v>
      </c>
      <c r="J232" s="280" t="s">
        <v>6523</v>
      </c>
      <c r="K232" s="271" t="s">
        <v>6529</v>
      </c>
      <c r="L232" s="288" t="s">
        <v>6530</v>
      </c>
      <c r="M232" s="269">
        <v>15</v>
      </c>
      <c r="N232" s="270">
        <v>44987</v>
      </c>
      <c r="O232" s="270">
        <v>45291</v>
      </c>
      <c r="P232" s="377">
        <f t="shared" si="11"/>
        <v>43.428571428571431</v>
      </c>
      <c r="Q232" s="348">
        <v>0</v>
      </c>
      <c r="R232" s="271" t="s">
        <v>29</v>
      </c>
      <c r="S232" s="271" t="s">
        <v>6526</v>
      </c>
      <c r="T232" s="297" t="s">
        <v>1153</v>
      </c>
      <c r="U232" s="297" t="s">
        <v>1153</v>
      </c>
      <c r="V232" s="297" t="s">
        <v>1153</v>
      </c>
      <c r="W232" s="297" t="s">
        <v>1153</v>
      </c>
      <c r="X232" s="297" t="s">
        <v>1153</v>
      </c>
      <c r="Y232" s="297" t="s">
        <v>1153</v>
      </c>
      <c r="Z232" s="297" t="s">
        <v>1153</v>
      </c>
      <c r="AA232" s="297" t="s">
        <v>1153</v>
      </c>
      <c r="AB232" s="297" t="s">
        <v>1153</v>
      </c>
      <c r="AC232" s="297" t="s">
        <v>1153</v>
      </c>
      <c r="AD232" s="297" t="s">
        <v>1153</v>
      </c>
      <c r="AE232" s="297" t="s">
        <v>1153</v>
      </c>
      <c r="AF232" s="297" t="s">
        <v>1153</v>
      </c>
      <c r="AG232" s="297" t="s">
        <v>1153</v>
      </c>
      <c r="AH232" s="297" t="s">
        <v>1153</v>
      </c>
      <c r="AI232" s="297" t="s">
        <v>1153</v>
      </c>
      <c r="AJ232" s="297" t="s">
        <v>1153</v>
      </c>
      <c r="AK232" s="297" t="s">
        <v>1153</v>
      </c>
      <c r="AL232" s="297" t="s">
        <v>1153</v>
      </c>
      <c r="AM232" s="297" t="s">
        <v>1153</v>
      </c>
      <c r="AN232" s="297" t="s">
        <v>1153</v>
      </c>
      <c r="AO232" s="297" t="s">
        <v>1153</v>
      </c>
      <c r="AP232" s="297" t="s">
        <v>1153</v>
      </c>
      <c r="AQ232" s="297" t="s">
        <v>1153</v>
      </c>
      <c r="AR232" s="297" t="s">
        <v>1153</v>
      </c>
      <c r="AS232" s="297" t="s">
        <v>1153</v>
      </c>
      <c r="AT232" s="297" t="s">
        <v>1153</v>
      </c>
      <c r="AU232" s="297" t="s">
        <v>1153</v>
      </c>
      <c r="AV232" s="297" t="s">
        <v>1153</v>
      </c>
      <c r="AW232" s="297" t="s">
        <v>1153</v>
      </c>
      <c r="AX232" s="297" t="s">
        <v>1153</v>
      </c>
      <c r="AY232" s="297" t="s">
        <v>1153</v>
      </c>
      <c r="AZ232" s="297" t="s">
        <v>1153</v>
      </c>
      <c r="BA232" s="297" t="s">
        <v>1153</v>
      </c>
      <c r="BB232" s="297" t="s">
        <v>1153</v>
      </c>
      <c r="BC232" s="141" t="s">
        <v>6484</v>
      </c>
      <c r="BD232" s="141" t="s">
        <v>6531</v>
      </c>
      <c r="BE232" s="44" t="s">
        <v>8774</v>
      </c>
      <c r="BF232" s="269" t="s">
        <v>2588</v>
      </c>
      <c r="BG232" s="336">
        <v>44946</v>
      </c>
      <c r="BH232" s="269" t="s">
        <v>903</v>
      </c>
      <c r="BI232" s="356"/>
      <c r="BJ232" s="357"/>
      <c r="BK232" s="357"/>
      <c r="BL232" s="357"/>
      <c r="BM232" s="357"/>
      <c r="BN232" s="280" t="s">
        <v>956</v>
      </c>
      <c r="BO232" s="356"/>
      <c r="BP232" s="357"/>
    </row>
    <row r="233" spans="2:68" ht="90" customHeight="1">
      <c r="B233" s="268" t="s">
        <v>6532</v>
      </c>
      <c r="C233" s="269" t="s">
        <v>3803</v>
      </c>
      <c r="D233" s="253" t="s">
        <v>6548</v>
      </c>
      <c r="E233" s="336">
        <v>44757</v>
      </c>
      <c r="F233" s="271" t="s">
        <v>2582</v>
      </c>
      <c r="G233" s="272" t="s">
        <v>3808</v>
      </c>
      <c r="H233" s="280" t="s">
        <v>6533</v>
      </c>
      <c r="I233" s="273" t="s">
        <v>6534</v>
      </c>
      <c r="J233" s="273" t="s">
        <v>6535</v>
      </c>
      <c r="K233" s="273" t="s">
        <v>6536</v>
      </c>
      <c r="L233" s="288" t="s">
        <v>6537</v>
      </c>
      <c r="M233" s="269">
        <v>116</v>
      </c>
      <c r="N233" s="270">
        <v>44895</v>
      </c>
      <c r="O233" s="270">
        <v>45350</v>
      </c>
      <c r="P233" s="377">
        <f t="shared" si="11"/>
        <v>65</v>
      </c>
      <c r="Q233" s="348">
        <v>0</v>
      </c>
      <c r="R233" s="271" t="s">
        <v>29</v>
      </c>
      <c r="S233" s="271" t="s">
        <v>6526</v>
      </c>
      <c r="T233" s="297" t="s">
        <v>1153</v>
      </c>
      <c r="U233" s="297" t="s">
        <v>1153</v>
      </c>
      <c r="V233" s="297" t="s">
        <v>1153</v>
      </c>
      <c r="W233" s="297" t="s">
        <v>1153</v>
      </c>
      <c r="X233" s="297" t="s">
        <v>1153</v>
      </c>
      <c r="Y233" s="297" t="s">
        <v>1153</v>
      </c>
      <c r="Z233" s="297" t="s">
        <v>1153</v>
      </c>
      <c r="AA233" s="297" t="s">
        <v>1153</v>
      </c>
      <c r="AB233" s="297" t="s">
        <v>1153</v>
      </c>
      <c r="AC233" s="297" t="s">
        <v>1153</v>
      </c>
      <c r="AD233" s="297" t="s">
        <v>1153</v>
      </c>
      <c r="AE233" s="297" t="s">
        <v>1153</v>
      </c>
      <c r="AF233" s="297" t="s">
        <v>1153</v>
      </c>
      <c r="AG233" s="297" t="s">
        <v>1153</v>
      </c>
      <c r="AH233" s="297" t="s">
        <v>1153</v>
      </c>
      <c r="AI233" s="297" t="s">
        <v>1153</v>
      </c>
      <c r="AJ233" s="297" t="s">
        <v>1153</v>
      </c>
      <c r="AK233" s="297" t="s">
        <v>1153</v>
      </c>
      <c r="AL233" s="297" t="s">
        <v>1153</v>
      </c>
      <c r="AM233" s="297" t="s">
        <v>1153</v>
      </c>
      <c r="AN233" s="297" t="s">
        <v>1153</v>
      </c>
      <c r="AO233" s="297" t="s">
        <v>1153</v>
      </c>
      <c r="AP233" s="297" t="s">
        <v>1153</v>
      </c>
      <c r="AQ233" s="297" t="s">
        <v>1153</v>
      </c>
      <c r="AR233" s="297" t="s">
        <v>1153</v>
      </c>
      <c r="AS233" s="297" t="s">
        <v>1153</v>
      </c>
      <c r="AT233" s="297" t="s">
        <v>1153</v>
      </c>
      <c r="AU233" s="297" t="s">
        <v>1153</v>
      </c>
      <c r="AV233" s="297" t="s">
        <v>1153</v>
      </c>
      <c r="AW233" s="297" t="s">
        <v>1153</v>
      </c>
      <c r="AX233" s="297" t="s">
        <v>1153</v>
      </c>
      <c r="AY233" s="297" t="s">
        <v>1153</v>
      </c>
      <c r="AZ233" s="297" t="s">
        <v>1153</v>
      </c>
      <c r="BA233" s="297" t="s">
        <v>1153</v>
      </c>
      <c r="BB233" s="297" t="s">
        <v>1153</v>
      </c>
      <c r="BC233" s="141" t="s">
        <v>6484</v>
      </c>
      <c r="BD233" s="141" t="s">
        <v>6538</v>
      </c>
      <c r="BE233" s="44" t="s">
        <v>8790</v>
      </c>
      <c r="BF233" s="269" t="s">
        <v>2588</v>
      </c>
      <c r="BG233" s="336">
        <v>44944</v>
      </c>
      <c r="BH233" s="269" t="s">
        <v>903</v>
      </c>
      <c r="BI233" s="356"/>
      <c r="BJ233" s="357"/>
      <c r="BK233" s="357"/>
      <c r="BL233" s="357"/>
      <c r="BM233" s="357"/>
      <c r="BN233" s="280" t="s">
        <v>956</v>
      </c>
      <c r="BO233" s="356"/>
      <c r="BP233" s="357"/>
    </row>
    <row r="234" spans="2:68" s="298" customFormat="1" ht="90" customHeight="1">
      <c r="B234" s="268" t="s">
        <v>6539</v>
      </c>
      <c r="C234" s="269" t="s">
        <v>3803</v>
      </c>
      <c r="D234" s="253" t="s">
        <v>6019</v>
      </c>
      <c r="E234" s="270">
        <v>44820</v>
      </c>
      <c r="F234" s="273" t="s">
        <v>2851</v>
      </c>
      <c r="G234" s="272" t="s">
        <v>5991</v>
      </c>
      <c r="H234" s="273" t="s">
        <v>6440</v>
      </c>
      <c r="I234" s="273" t="s">
        <v>6020</v>
      </c>
      <c r="J234" s="273" t="s">
        <v>6021</v>
      </c>
      <c r="K234" s="273" t="s">
        <v>6022</v>
      </c>
      <c r="L234" s="273" t="s">
        <v>6023</v>
      </c>
      <c r="M234" s="269">
        <v>1</v>
      </c>
      <c r="N234" s="270">
        <v>44927</v>
      </c>
      <c r="O234" s="270">
        <v>45107</v>
      </c>
      <c r="P234" s="275">
        <f>WEEKNUM(O234-N234)</f>
        <v>26</v>
      </c>
      <c r="Q234" s="348">
        <v>0</v>
      </c>
      <c r="R234" s="285" t="s">
        <v>116</v>
      </c>
      <c r="S234" s="271"/>
      <c r="T234" s="327" t="s">
        <v>1153</v>
      </c>
      <c r="U234" s="327" t="s">
        <v>1153</v>
      </c>
      <c r="V234" s="327" t="s">
        <v>1153</v>
      </c>
      <c r="W234" s="327" t="s">
        <v>1153</v>
      </c>
      <c r="X234" s="327" t="s">
        <v>1153</v>
      </c>
      <c r="Y234" s="327" t="s">
        <v>1153</v>
      </c>
      <c r="Z234" s="327" t="s">
        <v>1153</v>
      </c>
      <c r="AA234" s="327" t="s">
        <v>1153</v>
      </c>
      <c r="AB234" s="327" t="s">
        <v>1153</v>
      </c>
      <c r="AC234" s="327" t="s">
        <v>1153</v>
      </c>
      <c r="AD234" s="327" t="s">
        <v>1153</v>
      </c>
      <c r="AE234" s="327" t="s">
        <v>1153</v>
      </c>
      <c r="AF234" s="327" t="s">
        <v>1153</v>
      </c>
      <c r="AG234" s="327" t="s">
        <v>1153</v>
      </c>
      <c r="AH234" s="327" t="s">
        <v>1153</v>
      </c>
      <c r="AI234" s="327" t="s">
        <v>1153</v>
      </c>
      <c r="AJ234" s="327" t="s">
        <v>1153</v>
      </c>
      <c r="AK234" s="327" t="s">
        <v>1153</v>
      </c>
      <c r="AL234" s="327" t="s">
        <v>1153</v>
      </c>
      <c r="AM234" s="327" t="s">
        <v>1153</v>
      </c>
      <c r="AN234" s="327" t="s">
        <v>1153</v>
      </c>
      <c r="AO234" s="327" t="s">
        <v>1153</v>
      </c>
      <c r="AP234" s="327" t="s">
        <v>1153</v>
      </c>
      <c r="AQ234" s="327" t="s">
        <v>1153</v>
      </c>
      <c r="AR234" s="327" t="s">
        <v>1153</v>
      </c>
      <c r="AS234" s="327" t="s">
        <v>1153</v>
      </c>
      <c r="AT234" s="327" t="s">
        <v>1153</v>
      </c>
      <c r="AU234" s="327" t="s">
        <v>1153</v>
      </c>
      <c r="AV234" s="327" t="s">
        <v>1153</v>
      </c>
      <c r="AW234" s="327" t="s">
        <v>1153</v>
      </c>
      <c r="AX234" s="327" t="s">
        <v>1153</v>
      </c>
      <c r="AY234" s="327"/>
      <c r="AZ234" s="327" t="s">
        <v>1153</v>
      </c>
      <c r="BA234" s="327" t="s">
        <v>1153</v>
      </c>
      <c r="BB234" s="327" t="s">
        <v>1153</v>
      </c>
      <c r="BC234" s="327" t="s">
        <v>1153</v>
      </c>
      <c r="BD234" s="271" t="s">
        <v>8722</v>
      </c>
      <c r="BE234" s="253" t="s">
        <v>8756</v>
      </c>
      <c r="BF234" s="269" t="s">
        <v>2588</v>
      </c>
      <c r="BG234" s="336">
        <v>44944</v>
      </c>
      <c r="BH234" s="269" t="s">
        <v>2588</v>
      </c>
      <c r="BI234" s="267"/>
      <c r="BJ234" s="282"/>
      <c r="BK234" s="282"/>
      <c r="BL234" s="282"/>
      <c r="BM234" s="282"/>
      <c r="BN234" s="269" t="s">
        <v>956</v>
      </c>
      <c r="BO234" s="340"/>
      <c r="BP234" s="297"/>
    </row>
    <row r="235" spans="2:68" s="298" customFormat="1" ht="90" customHeight="1">
      <c r="B235" s="268" t="s">
        <v>6540</v>
      </c>
      <c r="C235" s="269" t="s">
        <v>3803</v>
      </c>
      <c r="D235" s="253" t="s">
        <v>6019</v>
      </c>
      <c r="E235" s="270">
        <v>44820</v>
      </c>
      <c r="F235" s="273" t="s">
        <v>2851</v>
      </c>
      <c r="G235" s="272" t="s">
        <v>5991</v>
      </c>
      <c r="H235" s="273" t="s">
        <v>6440</v>
      </c>
      <c r="I235" s="273" t="s">
        <v>6020</v>
      </c>
      <c r="J235" s="273" t="s">
        <v>6024</v>
      </c>
      <c r="K235" s="273" t="s">
        <v>6025</v>
      </c>
      <c r="L235" s="273" t="s">
        <v>6026</v>
      </c>
      <c r="M235" s="269">
        <v>1</v>
      </c>
      <c r="N235" s="270">
        <v>44927</v>
      </c>
      <c r="O235" s="270">
        <v>45169</v>
      </c>
      <c r="P235" s="275">
        <f>WEEKNUM(O235-N235)</f>
        <v>35</v>
      </c>
      <c r="Q235" s="348">
        <v>0</v>
      </c>
      <c r="R235" s="285" t="s">
        <v>116</v>
      </c>
      <c r="S235" s="271"/>
      <c r="T235" s="327" t="s">
        <v>1153</v>
      </c>
      <c r="U235" s="327" t="s">
        <v>1153</v>
      </c>
      <c r="V235" s="327" t="s">
        <v>1153</v>
      </c>
      <c r="W235" s="327" t="s">
        <v>1153</v>
      </c>
      <c r="X235" s="327" t="s">
        <v>1153</v>
      </c>
      <c r="Y235" s="327" t="s">
        <v>1153</v>
      </c>
      <c r="Z235" s="327" t="s">
        <v>1153</v>
      </c>
      <c r="AA235" s="327" t="s">
        <v>1153</v>
      </c>
      <c r="AB235" s="327" t="s">
        <v>1153</v>
      </c>
      <c r="AC235" s="327" t="s">
        <v>1153</v>
      </c>
      <c r="AD235" s="327" t="s">
        <v>1153</v>
      </c>
      <c r="AE235" s="327" t="s">
        <v>1153</v>
      </c>
      <c r="AF235" s="327" t="s">
        <v>1153</v>
      </c>
      <c r="AG235" s="327" t="s">
        <v>1153</v>
      </c>
      <c r="AH235" s="327" t="s">
        <v>1153</v>
      </c>
      <c r="AI235" s="327" t="s">
        <v>1153</v>
      </c>
      <c r="AJ235" s="327" t="s">
        <v>1153</v>
      </c>
      <c r="AK235" s="327" t="s">
        <v>1153</v>
      </c>
      <c r="AL235" s="327" t="s">
        <v>1153</v>
      </c>
      <c r="AM235" s="327" t="s">
        <v>1153</v>
      </c>
      <c r="AN235" s="327" t="s">
        <v>1153</v>
      </c>
      <c r="AO235" s="327" t="s">
        <v>1153</v>
      </c>
      <c r="AP235" s="327" t="s">
        <v>1153</v>
      </c>
      <c r="AQ235" s="327" t="s">
        <v>1153</v>
      </c>
      <c r="AR235" s="327" t="s">
        <v>1153</v>
      </c>
      <c r="AS235" s="327" t="s">
        <v>1153</v>
      </c>
      <c r="AT235" s="327" t="s">
        <v>1153</v>
      </c>
      <c r="AU235" s="327" t="s">
        <v>1153</v>
      </c>
      <c r="AV235" s="327" t="s">
        <v>1153</v>
      </c>
      <c r="AW235" s="327" t="s">
        <v>1153</v>
      </c>
      <c r="AX235" s="327" t="s">
        <v>1153</v>
      </c>
      <c r="AY235" s="327"/>
      <c r="AZ235" s="327" t="s">
        <v>1153</v>
      </c>
      <c r="BA235" s="327" t="s">
        <v>1153</v>
      </c>
      <c r="BB235" s="327" t="s">
        <v>1153</v>
      </c>
      <c r="BC235" s="327" t="s">
        <v>1153</v>
      </c>
      <c r="BD235" s="271" t="s">
        <v>8722</v>
      </c>
      <c r="BE235" s="253" t="s">
        <v>8757</v>
      </c>
      <c r="BF235" s="269" t="s">
        <v>2588</v>
      </c>
      <c r="BG235" s="336">
        <v>44944</v>
      </c>
      <c r="BH235" s="269" t="s">
        <v>2588</v>
      </c>
      <c r="BI235" s="267"/>
      <c r="BJ235" s="282"/>
      <c r="BK235" s="282"/>
      <c r="BL235" s="282"/>
      <c r="BM235" s="282"/>
      <c r="BN235" s="269" t="s">
        <v>956</v>
      </c>
      <c r="BO235" s="340"/>
      <c r="BP235" s="297"/>
    </row>
    <row r="236" spans="2:68" s="298" customFormat="1" ht="90" customHeight="1">
      <c r="B236" s="268" t="s">
        <v>6541</v>
      </c>
      <c r="C236" s="269" t="s">
        <v>3803</v>
      </c>
      <c r="D236" s="253" t="s">
        <v>6019</v>
      </c>
      <c r="E236" s="270">
        <v>44820</v>
      </c>
      <c r="F236" s="273" t="s">
        <v>2851</v>
      </c>
      <c r="G236" s="272" t="s">
        <v>5991</v>
      </c>
      <c r="H236" s="273" t="s">
        <v>6440</v>
      </c>
      <c r="I236" s="273" t="s">
        <v>6027</v>
      </c>
      <c r="J236" s="273" t="s">
        <v>6028</v>
      </c>
      <c r="K236" s="273" t="s">
        <v>6029</v>
      </c>
      <c r="L236" s="273" t="s">
        <v>6030</v>
      </c>
      <c r="M236" s="269">
        <v>1</v>
      </c>
      <c r="N236" s="270">
        <v>44835</v>
      </c>
      <c r="O236" s="270">
        <v>44926</v>
      </c>
      <c r="P236" s="275">
        <f>WEEKNUM(O236-N236)</f>
        <v>13</v>
      </c>
      <c r="Q236" s="343">
        <v>1</v>
      </c>
      <c r="R236" s="285" t="s">
        <v>116</v>
      </c>
      <c r="S236" s="271"/>
      <c r="T236" s="327" t="s">
        <v>1153</v>
      </c>
      <c r="U236" s="327" t="s">
        <v>1153</v>
      </c>
      <c r="V236" s="327" t="s">
        <v>1153</v>
      </c>
      <c r="W236" s="327" t="s">
        <v>1153</v>
      </c>
      <c r="X236" s="327" t="s">
        <v>1153</v>
      </c>
      <c r="Y236" s="327" t="s">
        <v>1153</v>
      </c>
      <c r="Z236" s="327" t="s">
        <v>1153</v>
      </c>
      <c r="AA236" s="327" t="s">
        <v>1153</v>
      </c>
      <c r="AB236" s="327" t="s">
        <v>1153</v>
      </c>
      <c r="AC236" s="327" t="s">
        <v>1153</v>
      </c>
      <c r="AD236" s="327" t="s">
        <v>1153</v>
      </c>
      <c r="AE236" s="327" t="s">
        <v>1153</v>
      </c>
      <c r="AF236" s="327" t="s">
        <v>1153</v>
      </c>
      <c r="AG236" s="327" t="s">
        <v>1153</v>
      </c>
      <c r="AH236" s="327" t="s">
        <v>1153</v>
      </c>
      <c r="AI236" s="327" t="s">
        <v>1153</v>
      </c>
      <c r="AJ236" s="327" t="s">
        <v>1153</v>
      </c>
      <c r="AK236" s="327" t="s">
        <v>1153</v>
      </c>
      <c r="AL236" s="327" t="s">
        <v>1153</v>
      </c>
      <c r="AM236" s="327" t="s">
        <v>1153</v>
      </c>
      <c r="AN236" s="327" t="s">
        <v>1153</v>
      </c>
      <c r="AO236" s="327" t="s">
        <v>1153</v>
      </c>
      <c r="AP236" s="327" t="s">
        <v>1153</v>
      </c>
      <c r="AQ236" s="327" t="s">
        <v>1153</v>
      </c>
      <c r="AR236" s="327" t="s">
        <v>1153</v>
      </c>
      <c r="AS236" s="327" t="s">
        <v>1153</v>
      </c>
      <c r="AT236" s="327" t="s">
        <v>1153</v>
      </c>
      <c r="AU236" s="327" t="s">
        <v>1153</v>
      </c>
      <c r="AV236" s="327" t="s">
        <v>1153</v>
      </c>
      <c r="AW236" s="327" t="s">
        <v>1153</v>
      </c>
      <c r="AX236" s="327" t="s">
        <v>1153</v>
      </c>
      <c r="AY236" s="327"/>
      <c r="AZ236" s="327" t="s">
        <v>1153</v>
      </c>
      <c r="BA236" s="327" t="s">
        <v>1153</v>
      </c>
      <c r="BB236" s="327" t="s">
        <v>1153</v>
      </c>
      <c r="BC236" s="327" t="s">
        <v>1153</v>
      </c>
      <c r="BD236" s="141" t="s">
        <v>8723</v>
      </c>
      <c r="BE236" s="253" t="s">
        <v>8758</v>
      </c>
      <c r="BF236" s="269" t="s">
        <v>781</v>
      </c>
      <c r="BG236" s="336">
        <v>44944</v>
      </c>
      <c r="BH236" s="269" t="s">
        <v>903</v>
      </c>
      <c r="BI236" s="267"/>
      <c r="BJ236" s="282"/>
      <c r="BK236" s="282"/>
      <c r="BL236" s="282"/>
      <c r="BM236" s="282"/>
      <c r="BN236" s="269" t="s">
        <v>956</v>
      </c>
      <c r="BO236" s="340"/>
      <c r="BP236" s="297"/>
    </row>
    <row r="237" spans="2:68" s="298" customFormat="1" ht="90" customHeight="1">
      <c r="B237" s="268" t="s">
        <v>6542</v>
      </c>
      <c r="C237" s="269" t="s">
        <v>3803</v>
      </c>
      <c r="D237" s="253" t="s">
        <v>6019</v>
      </c>
      <c r="E237" s="270">
        <v>44820</v>
      </c>
      <c r="F237" s="273" t="s">
        <v>2851</v>
      </c>
      <c r="G237" s="272" t="s">
        <v>6442</v>
      </c>
      <c r="H237" s="273" t="s">
        <v>6441</v>
      </c>
      <c r="I237" s="378" t="s">
        <v>6446</v>
      </c>
      <c r="J237" s="378" t="s">
        <v>6001</v>
      </c>
      <c r="K237" s="273" t="s">
        <v>6549</v>
      </c>
      <c r="L237" s="273" t="s">
        <v>6002</v>
      </c>
      <c r="M237" s="269">
        <v>3</v>
      </c>
      <c r="N237" s="270">
        <v>44835</v>
      </c>
      <c r="O237" s="270">
        <v>44926</v>
      </c>
      <c r="P237" s="275">
        <f>WEEKNUM(O237-N237)</f>
        <v>13</v>
      </c>
      <c r="Q237" s="343">
        <v>3</v>
      </c>
      <c r="R237" s="285" t="s">
        <v>116</v>
      </c>
      <c r="S237" s="340"/>
      <c r="T237" s="327" t="s">
        <v>1153</v>
      </c>
      <c r="U237" s="327" t="s">
        <v>1153</v>
      </c>
      <c r="V237" s="327" t="s">
        <v>1153</v>
      </c>
      <c r="W237" s="327" t="s">
        <v>1153</v>
      </c>
      <c r="X237" s="327" t="s">
        <v>1153</v>
      </c>
      <c r="Y237" s="327" t="s">
        <v>1153</v>
      </c>
      <c r="Z237" s="327" t="s">
        <v>1153</v>
      </c>
      <c r="AA237" s="327" t="s">
        <v>1153</v>
      </c>
      <c r="AB237" s="327" t="s">
        <v>1153</v>
      </c>
      <c r="AC237" s="327" t="s">
        <v>1153</v>
      </c>
      <c r="AD237" s="327" t="s">
        <v>1153</v>
      </c>
      <c r="AE237" s="327" t="s">
        <v>1153</v>
      </c>
      <c r="AF237" s="327" t="s">
        <v>1153</v>
      </c>
      <c r="AG237" s="327" t="s">
        <v>1153</v>
      </c>
      <c r="AH237" s="327" t="s">
        <v>1153</v>
      </c>
      <c r="AI237" s="327" t="s">
        <v>1153</v>
      </c>
      <c r="AJ237" s="327" t="s">
        <v>1153</v>
      </c>
      <c r="AK237" s="327" t="s">
        <v>1153</v>
      </c>
      <c r="AL237" s="327" t="s">
        <v>1153</v>
      </c>
      <c r="AM237" s="327" t="s">
        <v>1153</v>
      </c>
      <c r="AN237" s="327" t="s">
        <v>1153</v>
      </c>
      <c r="AO237" s="327" t="s">
        <v>1153</v>
      </c>
      <c r="AP237" s="327" t="s">
        <v>1153</v>
      </c>
      <c r="AQ237" s="327" t="s">
        <v>1153</v>
      </c>
      <c r="AR237" s="327" t="s">
        <v>1153</v>
      </c>
      <c r="AS237" s="327" t="s">
        <v>1153</v>
      </c>
      <c r="AT237" s="327" t="s">
        <v>1153</v>
      </c>
      <c r="AU237" s="327" t="s">
        <v>1153</v>
      </c>
      <c r="AV237" s="327" t="s">
        <v>1153</v>
      </c>
      <c r="AW237" s="327" t="s">
        <v>1153</v>
      </c>
      <c r="AX237" s="327" t="s">
        <v>1153</v>
      </c>
      <c r="AY237" s="327"/>
      <c r="AZ237" s="327" t="s">
        <v>1153</v>
      </c>
      <c r="BA237" s="327" t="s">
        <v>1153</v>
      </c>
      <c r="BB237" s="327" t="s">
        <v>1153</v>
      </c>
      <c r="BC237" s="327" t="s">
        <v>1153</v>
      </c>
      <c r="BD237" s="141" t="s">
        <v>8724</v>
      </c>
      <c r="BE237" s="253" t="s">
        <v>8759</v>
      </c>
      <c r="BF237" s="269" t="s">
        <v>781</v>
      </c>
      <c r="BG237" s="336">
        <v>44944</v>
      </c>
      <c r="BH237" s="269" t="s">
        <v>903</v>
      </c>
      <c r="BI237" s="340"/>
      <c r="BJ237" s="297"/>
      <c r="BK237" s="297"/>
      <c r="BL237" s="297"/>
      <c r="BM237" s="297"/>
      <c r="BN237" s="269" t="s">
        <v>956</v>
      </c>
      <c r="BO237" s="340"/>
      <c r="BP237" s="297"/>
    </row>
    <row r="238" spans="2:68" s="298" customFormat="1" ht="90" customHeight="1">
      <c r="B238" s="268" t="s">
        <v>6543</v>
      </c>
      <c r="C238" s="269" t="s">
        <v>3803</v>
      </c>
      <c r="D238" s="253" t="s">
        <v>6019</v>
      </c>
      <c r="E238" s="270">
        <v>44820</v>
      </c>
      <c r="F238" s="273" t="s">
        <v>2851</v>
      </c>
      <c r="G238" s="272" t="s">
        <v>6442</v>
      </c>
      <c r="H238" s="273" t="s">
        <v>6441</v>
      </c>
      <c r="I238" s="378" t="s">
        <v>6446</v>
      </c>
      <c r="J238" s="378" t="s">
        <v>6001</v>
      </c>
      <c r="K238" s="273" t="s">
        <v>6550</v>
      </c>
      <c r="L238" s="273" t="s">
        <v>6551</v>
      </c>
      <c r="M238" s="269">
        <v>1</v>
      </c>
      <c r="N238" s="270">
        <v>44835</v>
      </c>
      <c r="O238" s="270">
        <v>45016</v>
      </c>
      <c r="P238" s="275">
        <f t="shared" ref="P238:P241" si="12">WEEKNUM(O238-N238)</f>
        <v>26</v>
      </c>
      <c r="Q238" s="343">
        <v>1</v>
      </c>
      <c r="R238" s="285" t="s">
        <v>116</v>
      </c>
      <c r="S238" s="340"/>
      <c r="T238" s="327" t="s">
        <v>1153</v>
      </c>
      <c r="U238" s="327" t="s">
        <v>1153</v>
      </c>
      <c r="V238" s="327" t="s">
        <v>1153</v>
      </c>
      <c r="W238" s="327" t="s">
        <v>1153</v>
      </c>
      <c r="X238" s="327" t="s">
        <v>1153</v>
      </c>
      <c r="Y238" s="327" t="s">
        <v>1153</v>
      </c>
      <c r="Z238" s="327" t="s">
        <v>1153</v>
      </c>
      <c r="AA238" s="327" t="s">
        <v>1153</v>
      </c>
      <c r="AB238" s="327" t="s">
        <v>1153</v>
      </c>
      <c r="AC238" s="327" t="s">
        <v>1153</v>
      </c>
      <c r="AD238" s="327" t="s">
        <v>1153</v>
      </c>
      <c r="AE238" s="327" t="s">
        <v>1153</v>
      </c>
      <c r="AF238" s="327" t="s">
        <v>1153</v>
      </c>
      <c r="AG238" s="327" t="s">
        <v>1153</v>
      </c>
      <c r="AH238" s="327" t="s">
        <v>1153</v>
      </c>
      <c r="AI238" s="327" t="s">
        <v>1153</v>
      </c>
      <c r="AJ238" s="327" t="s">
        <v>1153</v>
      </c>
      <c r="AK238" s="327" t="s">
        <v>1153</v>
      </c>
      <c r="AL238" s="327" t="s">
        <v>1153</v>
      </c>
      <c r="AM238" s="327" t="s">
        <v>1153</v>
      </c>
      <c r="AN238" s="327" t="s">
        <v>1153</v>
      </c>
      <c r="AO238" s="327" t="s">
        <v>1153</v>
      </c>
      <c r="AP238" s="327" t="s">
        <v>1153</v>
      </c>
      <c r="AQ238" s="327" t="s">
        <v>1153</v>
      </c>
      <c r="AR238" s="327" t="s">
        <v>1153</v>
      </c>
      <c r="AS238" s="327" t="s">
        <v>1153</v>
      </c>
      <c r="AT238" s="327" t="s">
        <v>1153</v>
      </c>
      <c r="AU238" s="327" t="s">
        <v>1153</v>
      </c>
      <c r="AV238" s="327" t="s">
        <v>1153</v>
      </c>
      <c r="AW238" s="327" t="s">
        <v>1153</v>
      </c>
      <c r="AX238" s="327" t="s">
        <v>1153</v>
      </c>
      <c r="AY238" s="327"/>
      <c r="AZ238" s="327" t="s">
        <v>1153</v>
      </c>
      <c r="BA238" s="327" t="s">
        <v>1153</v>
      </c>
      <c r="BB238" s="327" t="s">
        <v>1153</v>
      </c>
      <c r="BC238" s="327" t="s">
        <v>1153</v>
      </c>
      <c r="BD238" s="141" t="s">
        <v>8725</v>
      </c>
      <c r="BE238" s="253" t="s">
        <v>8760</v>
      </c>
      <c r="BF238" s="269" t="s">
        <v>3069</v>
      </c>
      <c r="BG238" s="336">
        <v>44944</v>
      </c>
      <c r="BH238" s="269" t="s">
        <v>903</v>
      </c>
      <c r="BI238" s="340"/>
      <c r="BJ238" s="297"/>
      <c r="BK238" s="297"/>
      <c r="BL238" s="297"/>
      <c r="BM238" s="297"/>
      <c r="BN238" s="269" t="s">
        <v>956</v>
      </c>
      <c r="BO238" s="340"/>
      <c r="BP238" s="297"/>
    </row>
    <row r="239" spans="2:68" s="298" customFormat="1" ht="90" customHeight="1">
      <c r="B239" s="268" t="s">
        <v>6544</v>
      </c>
      <c r="C239" s="269" t="s">
        <v>3803</v>
      </c>
      <c r="D239" s="253" t="s">
        <v>6019</v>
      </c>
      <c r="E239" s="270">
        <v>44820</v>
      </c>
      <c r="F239" s="273" t="s">
        <v>2851</v>
      </c>
      <c r="G239" s="272" t="s">
        <v>6442</v>
      </c>
      <c r="H239" s="273" t="s">
        <v>6441</v>
      </c>
      <c r="I239" s="378" t="s">
        <v>6446</v>
      </c>
      <c r="J239" s="378" t="s">
        <v>6001</v>
      </c>
      <c r="K239" s="273" t="s">
        <v>6003</v>
      </c>
      <c r="L239" s="273" t="s">
        <v>6004</v>
      </c>
      <c r="M239" s="269">
        <v>1</v>
      </c>
      <c r="N239" s="270">
        <v>44986</v>
      </c>
      <c r="O239" s="270">
        <v>45015</v>
      </c>
      <c r="P239" s="275">
        <f t="shared" si="12"/>
        <v>5</v>
      </c>
      <c r="Q239" s="348">
        <v>0</v>
      </c>
      <c r="R239" s="285" t="s">
        <v>116</v>
      </c>
      <c r="S239" s="340"/>
      <c r="T239" s="327" t="s">
        <v>1153</v>
      </c>
      <c r="U239" s="327" t="s">
        <v>1153</v>
      </c>
      <c r="V239" s="327" t="s">
        <v>1153</v>
      </c>
      <c r="W239" s="327" t="s">
        <v>1153</v>
      </c>
      <c r="X239" s="327" t="s">
        <v>1153</v>
      </c>
      <c r="Y239" s="327" t="s">
        <v>1153</v>
      </c>
      <c r="Z239" s="327" t="s">
        <v>1153</v>
      </c>
      <c r="AA239" s="327" t="s">
        <v>1153</v>
      </c>
      <c r="AB239" s="327" t="s">
        <v>1153</v>
      </c>
      <c r="AC239" s="327" t="s">
        <v>1153</v>
      </c>
      <c r="AD239" s="327" t="s">
        <v>1153</v>
      </c>
      <c r="AE239" s="327" t="s">
        <v>1153</v>
      </c>
      <c r="AF239" s="327" t="s">
        <v>1153</v>
      </c>
      <c r="AG239" s="327" t="s">
        <v>1153</v>
      </c>
      <c r="AH239" s="327" t="s">
        <v>1153</v>
      </c>
      <c r="AI239" s="327" t="s">
        <v>1153</v>
      </c>
      <c r="AJ239" s="327" t="s">
        <v>1153</v>
      </c>
      <c r="AK239" s="327" t="s">
        <v>1153</v>
      </c>
      <c r="AL239" s="327" t="s">
        <v>1153</v>
      </c>
      <c r="AM239" s="327" t="s">
        <v>1153</v>
      </c>
      <c r="AN239" s="327" t="s">
        <v>1153</v>
      </c>
      <c r="AO239" s="327" t="s">
        <v>1153</v>
      </c>
      <c r="AP239" s="327" t="s">
        <v>1153</v>
      </c>
      <c r="AQ239" s="327" t="s">
        <v>1153</v>
      </c>
      <c r="AR239" s="327" t="s">
        <v>1153</v>
      </c>
      <c r="AS239" s="327" t="s">
        <v>1153</v>
      </c>
      <c r="AT239" s="327" t="s">
        <v>1153</v>
      </c>
      <c r="AU239" s="327" t="s">
        <v>1153</v>
      </c>
      <c r="AV239" s="327" t="s">
        <v>1153</v>
      </c>
      <c r="AW239" s="327" t="s">
        <v>1153</v>
      </c>
      <c r="AX239" s="327" t="s">
        <v>1153</v>
      </c>
      <c r="AY239" s="327"/>
      <c r="AZ239" s="327" t="s">
        <v>1153</v>
      </c>
      <c r="BA239" s="327" t="s">
        <v>1153</v>
      </c>
      <c r="BB239" s="327" t="s">
        <v>1153</v>
      </c>
      <c r="BC239" s="327" t="s">
        <v>1153</v>
      </c>
      <c r="BD239" s="271" t="s">
        <v>8722</v>
      </c>
      <c r="BE239" s="253" t="s">
        <v>8761</v>
      </c>
      <c r="BF239" s="269" t="s">
        <v>2588</v>
      </c>
      <c r="BG239" s="336">
        <v>44944</v>
      </c>
      <c r="BH239" s="269" t="s">
        <v>2588</v>
      </c>
      <c r="BI239" s="340"/>
      <c r="BJ239" s="297"/>
      <c r="BK239" s="297"/>
      <c r="BL239" s="297"/>
      <c r="BM239" s="297"/>
      <c r="BN239" s="269" t="s">
        <v>956</v>
      </c>
      <c r="BO239" s="340"/>
      <c r="BP239" s="297"/>
    </row>
    <row r="240" spans="2:68" s="298" customFormat="1" ht="90" customHeight="1">
      <c r="B240" s="268" t="s">
        <v>6545</v>
      </c>
      <c r="C240" s="269" t="s">
        <v>3803</v>
      </c>
      <c r="D240" s="253" t="s">
        <v>6019</v>
      </c>
      <c r="E240" s="270">
        <v>44820</v>
      </c>
      <c r="F240" s="273" t="s">
        <v>2851</v>
      </c>
      <c r="G240" s="272" t="s">
        <v>6442</v>
      </c>
      <c r="H240" s="370" t="s">
        <v>6439</v>
      </c>
      <c r="I240" s="371" t="s">
        <v>6005</v>
      </c>
      <c r="J240" s="371" t="s">
        <v>6006</v>
      </c>
      <c r="K240" s="316" t="s">
        <v>6007</v>
      </c>
      <c r="L240" s="317" t="s">
        <v>6447</v>
      </c>
      <c r="M240" s="372">
        <v>2</v>
      </c>
      <c r="N240" s="318">
        <v>44835</v>
      </c>
      <c r="O240" s="318">
        <v>44926</v>
      </c>
      <c r="P240" s="372">
        <f t="shared" si="12"/>
        <v>13</v>
      </c>
      <c r="Q240" s="343">
        <v>2</v>
      </c>
      <c r="R240" s="285" t="s">
        <v>116</v>
      </c>
      <c r="S240" s="340"/>
      <c r="T240" s="327" t="s">
        <v>1153</v>
      </c>
      <c r="U240" s="327" t="s">
        <v>1153</v>
      </c>
      <c r="V240" s="327" t="s">
        <v>1153</v>
      </c>
      <c r="W240" s="327" t="s">
        <v>1153</v>
      </c>
      <c r="X240" s="327" t="s">
        <v>1153</v>
      </c>
      <c r="Y240" s="327" t="s">
        <v>1153</v>
      </c>
      <c r="Z240" s="327" t="s">
        <v>1153</v>
      </c>
      <c r="AA240" s="327" t="s">
        <v>1153</v>
      </c>
      <c r="AB240" s="327" t="s">
        <v>1153</v>
      </c>
      <c r="AC240" s="327" t="s">
        <v>1153</v>
      </c>
      <c r="AD240" s="327" t="s">
        <v>1153</v>
      </c>
      <c r="AE240" s="327" t="s">
        <v>1153</v>
      </c>
      <c r="AF240" s="327" t="s">
        <v>1153</v>
      </c>
      <c r="AG240" s="327" t="s">
        <v>1153</v>
      </c>
      <c r="AH240" s="327" t="s">
        <v>1153</v>
      </c>
      <c r="AI240" s="327" t="s">
        <v>1153</v>
      </c>
      <c r="AJ240" s="327" t="s">
        <v>1153</v>
      </c>
      <c r="AK240" s="327" t="s">
        <v>1153</v>
      </c>
      <c r="AL240" s="327" t="s">
        <v>1153</v>
      </c>
      <c r="AM240" s="327" t="s">
        <v>1153</v>
      </c>
      <c r="AN240" s="327" t="s">
        <v>1153</v>
      </c>
      <c r="AO240" s="327" t="s">
        <v>1153</v>
      </c>
      <c r="AP240" s="327" t="s">
        <v>1153</v>
      </c>
      <c r="AQ240" s="327" t="s">
        <v>1153</v>
      </c>
      <c r="AR240" s="327" t="s">
        <v>1153</v>
      </c>
      <c r="AS240" s="327" t="s">
        <v>1153</v>
      </c>
      <c r="AT240" s="327" t="s">
        <v>1153</v>
      </c>
      <c r="AU240" s="327" t="s">
        <v>1153</v>
      </c>
      <c r="AV240" s="327" t="s">
        <v>1153</v>
      </c>
      <c r="AW240" s="327" t="s">
        <v>1153</v>
      </c>
      <c r="AX240" s="327" t="s">
        <v>1153</v>
      </c>
      <c r="AY240" s="327"/>
      <c r="AZ240" s="327" t="s">
        <v>1153</v>
      </c>
      <c r="BA240" s="327" t="s">
        <v>1153</v>
      </c>
      <c r="BB240" s="327" t="s">
        <v>1153</v>
      </c>
      <c r="BC240" s="327" t="s">
        <v>1153</v>
      </c>
      <c r="BD240" s="141" t="s">
        <v>8726</v>
      </c>
      <c r="BE240" s="253" t="s">
        <v>8762</v>
      </c>
      <c r="BF240" s="269" t="s">
        <v>781</v>
      </c>
      <c r="BG240" s="336">
        <v>44944</v>
      </c>
      <c r="BH240" s="269" t="s">
        <v>903</v>
      </c>
      <c r="BI240" s="340"/>
      <c r="BJ240" s="297"/>
      <c r="BK240" s="297"/>
      <c r="BL240" s="297"/>
      <c r="BM240" s="297"/>
      <c r="BN240" s="269" t="s">
        <v>956</v>
      </c>
      <c r="BO240" s="340"/>
      <c r="BP240" s="297"/>
    </row>
    <row r="241" spans="2:68" s="298" customFormat="1" ht="90" customHeight="1">
      <c r="B241" s="268" t="s">
        <v>6546</v>
      </c>
      <c r="C241" s="269" t="s">
        <v>3803</v>
      </c>
      <c r="D241" s="253" t="s">
        <v>6019</v>
      </c>
      <c r="E241" s="270">
        <v>44820</v>
      </c>
      <c r="F241" s="273" t="s">
        <v>2851</v>
      </c>
      <c r="G241" s="272" t="s">
        <v>6442</v>
      </c>
      <c r="H241" s="370" t="s">
        <v>6439</v>
      </c>
      <c r="I241" s="373" t="s">
        <v>6008</v>
      </c>
      <c r="J241" s="373" t="s">
        <v>6009</v>
      </c>
      <c r="K241" s="373" t="s">
        <v>6010</v>
      </c>
      <c r="L241" s="373" t="s">
        <v>6011</v>
      </c>
      <c r="M241" s="374">
        <v>2</v>
      </c>
      <c r="N241" s="375">
        <v>45139</v>
      </c>
      <c r="O241" s="375">
        <v>45199</v>
      </c>
      <c r="P241" s="372">
        <f t="shared" si="12"/>
        <v>9</v>
      </c>
      <c r="Q241" s="348">
        <v>0</v>
      </c>
      <c r="R241" s="285" t="s">
        <v>116</v>
      </c>
      <c r="S241" s="340"/>
      <c r="T241" s="327" t="s">
        <v>1153</v>
      </c>
      <c r="U241" s="327" t="s">
        <v>1153</v>
      </c>
      <c r="V241" s="327" t="s">
        <v>1153</v>
      </c>
      <c r="W241" s="327" t="s">
        <v>1153</v>
      </c>
      <c r="X241" s="327" t="s">
        <v>1153</v>
      </c>
      <c r="Y241" s="327" t="s">
        <v>1153</v>
      </c>
      <c r="Z241" s="327" t="s">
        <v>1153</v>
      </c>
      <c r="AA241" s="327" t="s">
        <v>1153</v>
      </c>
      <c r="AB241" s="327" t="s">
        <v>1153</v>
      </c>
      <c r="AC241" s="327" t="s">
        <v>1153</v>
      </c>
      <c r="AD241" s="327" t="s">
        <v>1153</v>
      </c>
      <c r="AE241" s="327" t="s">
        <v>1153</v>
      </c>
      <c r="AF241" s="327" t="s">
        <v>1153</v>
      </c>
      <c r="AG241" s="327" t="s">
        <v>1153</v>
      </c>
      <c r="AH241" s="327" t="s">
        <v>1153</v>
      </c>
      <c r="AI241" s="327" t="s">
        <v>1153</v>
      </c>
      <c r="AJ241" s="327" t="s">
        <v>1153</v>
      </c>
      <c r="AK241" s="327" t="s">
        <v>1153</v>
      </c>
      <c r="AL241" s="327" t="s">
        <v>1153</v>
      </c>
      <c r="AM241" s="327" t="s">
        <v>1153</v>
      </c>
      <c r="AN241" s="327" t="s">
        <v>1153</v>
      </c>
      <c r="AO241" s="327" t="s">
        <v>1153</v>
      </c>
      <c r="AP241" s="327" t="s">
        <v>1153</v>
      </c>
      <c r="AQ241" s="327" t="s">
        <v>1153</v>
      </c>
      <c r="AR241" s="327" t="s">
        <v>1153</v>
      </c>
      <c r="AS241" s="327" t="s">
        <v>1153</v>
      </c>
      <c r="AT241" s="327" t="s">
        <v>1153</v>
      </c>
      <c r="AU241" s="327" t="s">
        <v>1153</v>
      </c>
      <c r="AV241" s="327" t="s">
        <v>1153</v>
      </c>
      <c r="AW241" s="327" t="s">
        <v>1153</v>
      </c>
      <c r="AX241" s="327" t="s">
        <v>1153</v>
      </c>
      <c r="AY241" s="327"/>
      <c r="AZ241" s="327" t="s">
        <v>1153</v>
      </c>
      <c r="BA241" s="327" t="s">
        <v>1153</v>
      </c>
      <c r="BB241" s="327" t="s">
        <v>1153</v>
      </c>
      <c r="BC241" s="327" t="s">
        <v>1153</v>
      </c>
      <c r="BD241" s="271" t="s">
        <v>8722</v>
      </c>
      <c r="BE241" s="253" t="s">
        <v>8763</v>
      </c>
      <c r="BF241" s="269" t="s">
        <v>2588</v>
      </c>
      <c r="BG241" s="336">
        <v>44944</v>
      </c>
      <c r="BH241" s="269" t="s">
        <v>2588</v>
      </c>
      <c r="BI241" s="340"/>
      <c r="BJ241" s="297"/>
      <c r="BK241" s="297"/>
      <c r="BL241" s="297"/>
      <c r="BM241" s="297"/>
      <c r="BN241" s="269" t="s">
        <v>956</v>
      </c>
      <c r="BO241" s="340"/>
      <c r="BP241" s="297"/>
    </row>
    <row r="253" spans="2:68">
      <c r="F253" s="189" t="s">
        <v>2242</v>
      </c>
      <c r="R253" s="189" t="s">
        <v>708</v>
      </c>
    </row>
    <row r="254" spans="2:68">
      <c r="F254" s="189" t="s">
        <v>3777</v>
      </c>
      <c r="R254" s="369" t="s">
        <v>15</v>
      </c>
    </row>
    <row r="255" spans="2:68">
      <c r="F255" s="189" t="s">
        <v>2241</v>
      </c>
      <c r="R255" s="369" t="s">
        <v>237</v>
      </c>
    </row>
    <row r="256" spans="2:68">
      <c r="F256" s="189" t="s">
        <v>3778</v>
      </c>
      <c r="R256" s="369" t="s">
        <v>626</v>
      </c>
    </row>
    <row r="257" spans="6:18">
      <c r="F257" s="189" t="s">
        <v>3779</v>
      </c>
      <c r="R257" s="369" t="s">
        <v>797</v>
      </c>
    </row>
    <row r="258" spans="6:18">
      <c r="F258" s="189" t="s">
        <v>2296</v>
      </c>
      <c r="R258" s="189" t="s">
        <v>758</v>
      </c>
    </row>
    <row r="259" spans="6:18">
      <c r="F259" s="189" t="s">
        <v>2582</v>
      </c>
      <c r="R259" s="189" t="s">
        <v>202</v>
      </c>
    </row>
    <row r="260" spans="6:18">
      <c r="F260" s="189" t="s">
        <v>2581</v>
      </c>
      <c r="R260" s="189" t="s">
        <v>112</v>
      </c>
    </row>
    <row r="261" spans="6:18">
      <c r="F261" s="189" t="s">
        <v>3149</v>
      </c>
      <c r="R261" s="189" t="s">
        <v>800</v>
      </c>
    </row>
    <row r="262" spans="6:18">
      <c r="F262" s="189" t="s">
        <v>3128</v>
      </c>
      <c r="R262" s="189" t="s">
        <v>24</v>
      </c>
    </row>
    <row r="263" spans="6:18">
      <c r="F263" s="189" t="s">
        <v>2839</v>
      </c>
      <c r="R263" s="189" t="s">
        <v>29</v>
      </c>
    </row>
    <row r="264" spans="6:18">
      <c r="F264" s="189" t="s">
        <v>2593</v>
      </c>
      <c r="R264" s="189" t="s">
        <v>76</v>
      </c>
    </row>
    <row r="265" spans="6:18">
      <c r="F265" s="189" t="s">
        <v>2294</v>
      </c>
      <c r="R265" s="189" t="s">
        <v>44</v>
      </c>
    </row>
    <row r="266" spans="6:18">
      <c r="F266" s="189" t="s">
        <v>3310</v>
      </c>
      <c r="R266" s="189" t="s">
        <v>48</v>
      </c>
    </row>
    <row r="267" spans="6:18">
      <c r="R267" s="189" t="s">
        <v>893</v>
      </c>
    </row>
    <row r="268" spans="6:18">
      <c r="R268" s="189" t="s">
        <v>60</v>
      </c>
    </row>
    <row r="269" spans="6:18">
      <c r="R269" s="189" t="s">
        <v>1134</v>
      </c>
    </row>
    <row r="270" spans="6:18">
      <c r="R270" s="369" t="s">
        <v>116</v>
      </c>
    </row>
    <row r="271" spans="6:18">
      <c r="R271" s="369" t="s">
        <v>158</v>
      </c>
    </row>
  </sheetData>
  <autoFilter ref="A2:BP241" xr:uid="{00000000-0001-0000-0300-000000000000}">
    <filterColumn colId="58">
      <filters>
        <dateGroupItem year="2023" dateTimeGrouping="year"/>
        <dateGroupItem year="2022" month="12" dateTimeGrouping="month"/>
      </filters>
    </filterColumn>
  </autoFilter>
  <mergeCells count="6">
    <mergeCell ref="B1:H1"/>
    <mergeCell ref="T1:BG1"/>
    <mergeCell ref="BH1:BP1"/>
    <mergeCell ref="I9:I10"/>
    <mergeCell ref="I60:I61"/>
    <mergeCell ref="I1:S1"/>
  </mergeCells>
  <phoneticPr fontId="23" type="noConversion"/>
  <conditionalFormatting sqref="BH2">
    <cfRule type="containsText" dxfId="15" priority="7" operator="containsText" text="No efectiva">
      <formula>NOT(ISERROR(SEARCH("No efectiva",BH2)))</formula>
    </cfRule>
    <cfRule type="containsText" dxfId="14" priority="8" operator="containsText" text="efectiva">
      <formula>NOT(ISERROR(SEARCH("efectiva",BH2)))</formula>
    </cfRule>
  </conditionalFormatting>
  <conditionalFormatting sqref="BN2">
    <cfRule type="containsText" dxfId="13" priority="1" operator="containsText" text="No efectiva">
      <formula>NOT(ISERROR(SEARCH("No efectiva",BN2)))</formula>
    </cfRule>
    <cfRule type="containsText" dxfId="12" priority="2" operator="containsText" text="efectiva">
      <formula>NOT(ISERROR(SEARCH("efectiva",BN2)))</formula>
    </cfRule>
  </conditionalFormatting>
  <dataValidations count="18">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Q136 P133:P153 P206:P239" xr:uid="{00000000-0002-0000-0300-000000000000}">
      <formula1>-9223372036854770000</formula1>
      <formula2>9223372036854770000</formula2>
    </dataValidation>
    <dataValidation type="list" allowBlank="1" showInputMessage="1" showErrorMessage="1" sqref="BF121 BF3:BF29 BF31:BF119" xr:uid="{00000000-0002-0000-0300-000001000000}">
      <formula1>"Ejecutada, En Términos, Incumplida, Modificada, Reformulada, Eliminada"</formula1>
    </dataValidation>
    <dataValidation type="list" allowBlank="1" showInputMessage="1" showErrorMessage="1" sqref="BO3:BO118" xr:uid="{00000000-0002-0000-03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300-000003000000}">
      <formula1>0</formula1>
      <formula2>390</formula2>
    </dataValidation>
    <dataValidation type="list" allowBlank="1" showInputMessage="1" showErrorMessage="1" sqref="BF120 BF127:BF143 BF122:BF125 BF147:BF152 BF145 BF158 BF177:BF178 BF160" xr:uid="{00000000-0002-0000-0300-000004000000}">
      <formula1>"Ejecutada, Ejecutada posterior, En Términos, Incumplida, Modificada, Reformulada, Eliminada"</formula1>
    </dataValidation>
    <dataValidation type="list" allowBlank="1" showInputMessage="1" showErrorMessage="1" sqref="BF30" xr:uid="{00000000-0002-0000-0300-000005000000}">
      <formula1>"Ejecutada, Ejecutada anticipadamente, En Términos, Incumplida, Modificada, Reformulada, Eliminada"</formula1>
    </dataValidation>
    <dataValidation type="list" allowBlank="1" showInputMessage="1" showErrorMessage="1" sqref="BF126 BF153:BF157 BF161:BF176 BF159 BF179:BF218 BF220:BF227 BF229:BF241" xr:uid="{00000000-0002-0000-0300-000006000000}">
      <formula1>"Ejecutada, Ejecutada anticipadamente, Ejecutada posterior, En Términos, Incumplida, Modificada, Reformulada, Eliminada"</formula1>
    </dataValidation>
    <dataValidation type="list" allowBlank="1" showInputMessage="1" showErrorMessage="1" sqref="BN151:BN157 BN147:BN149 BN159:BN181 BN219:BN233 BN183:BN215" xr:uid="{00000000-0002-0000-0300-00000A000000}">
      <formula1>"Abierta, Cerrada - Efectiva, Cerrada No Efectiva, Cerrada por Eventualidad"</formula1>
    </dataValidation>
    <dataValidation type="list" allowBlank="1" showInputMessage="1" showErrorMessage="1" sqref="BN48:BN56 BN69 BN71:BN75 BN80:BN81 BN84 BN78 BN119 BN150 BN158" xr:uid="{00000000-0002-0000-0300-00000B000000}">
      <formula1>"Cerrada - Efectiva, Cerrada - Inefectiva, Cerrada - Eventualidad"</formula1>
    </dataValidation>
    <dataValidation type="list" allowBlank="1" showInputMessage="1" showErrorMessage="1" sqref="BN3:BN47 BN57:BN68 BN70 BN76:BN77 BN79 BN82:BN83 BN182 BN120:BN146 BN85:BN118" xr:uid="{00000000-0002-0000-0300-00000C000000}">
      <formula1>"Abierta, Cerrada - Efectiva, Cerrada - Inefectiva, Cerrada - Eventualidad"</formula1>
    </dataValidation>
    <dataValidation type="list" allowBlank="1" showInputMessage="1" showErrorMessage="1" sqref="BH179:BH182 BH156:BH158 BH161:BH163 BH165:BH167 BH170:BH171 BH174:BH175 BH139:BH154 BH3:BH137 BH206:BH233 BH184:BH189 BH191:BH204" xr:uid="{00000000-0002-0000-0300-00000D000000}">
      <formula1>"Efectiva, Inefectiva, Pendiente de evaluar, Eventualidad"</formula1>
    </dataValidation>
    <dataValidation type="list" allowBlank="1" showInputMessage="1" showErrorMessage="1" sqref="BH155 BH172:BH173 BH164 BH205 BH168:BH169 BH176 BH159:BH160 BH190" xr:uid="{00000000-0002-0000-0300-00000E000000}">
      <formula1>"Efectiva, Inefectiva, Pendiente de evaluar, En términos, Eventualidad"</formula1>
    </dataValidation>
    <dataValidation type="list" allowBlank="1" showInputMessage="1" showErrorMessage="1" sqref="BH183 BH138 BH177:BH178" xr:uid="{00000000-0002-0000-0300-00000F000000}">
      <formula1>"Efectiva, Inefectiva, Pendiente de evaluar, En términos, Incumplida, Eventualidad"</formula1>
    </dataValidation>
    <dataValidation type="list" allowBlank="1" showInputMessage="1" showErrorMessage="1" sqref="S216" xr:uid="{4289CC8F-385B-4769-A2DA-A374D8EC0536}">
      <formula1>$N$25:$N$43</formula1>
    </dataValidation>
    <dataValidation type="list" allowBlank="1" showInputMessage="1" showErrorMessage="1" sqref="F219:F233" xr:uid="{13F6E25C-3FAC-4AF4-A898-1A8092D67AFC}">
      <formula1>$C$31:$C$44</formula1>
    </dataValidation>
    <dataValidation type="list" allowBlank="1" showInputMessage="1" showErrorMessage="1" sqref="C3:C241" xr:uid="{00000000-0002-0000-0300-000009000000}">
      <formula1>"Auditoría Interna, Informe Obligatorio, Informe de Seguimiento"</formula1>
    </dataValidation>
    <dataValidation type="list" allowBlank="1" showInputMessage="1" showErrorMessage="1" sqref="BH234:BH241" xr:uid="{857F816B-632E-4E3B-A463-E7001C0C2CC3}">
      <formula1>"Efectiva, Inefectiva, Pendiente de evaluar, Eventualidad, En Términos"</formula1>
    </dataValidation>
    <dataValidation type="list" allowBlank="1" showInputMessage="1" showErrorMessage="1" sqref="BF219 BF228" xr:uid="{0EE9CA93-FF8A-418E-A414-973948334820}">
      <formula1>"Ejecutada, Ejecutada posterior, En términos, Incumplida, Modificada, Reformulada, Eliminada"</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3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EC25-5673-42A7-96B8-D83403CE9FA5}">
  <dimension ref="B2:L26"/>
  <sheetViews>
    <sheetView workbookViewId="0">
      <selection activeCell="G11" sqref="G11"/>
    </sheetView>
  </sheetViews>
  <sheetFormatPr baseColWidth="10" defaultColWidth="11.42578125" defaultRowHeight="14.25"/>
  <cols>
    <col min="1" max="1" width="3.140625" style="189" customWidth="1"/>
    <col min="2" max="2" width="6.28515625" style="189" customWidth="1"/>
    <col min="3" max="3" width="70.7109375" style="189" customWidth="1"/>
    <col min="4" max="4" width="13.140625" style="189" customWidth="1"/>
    <col min="5" max="5" width="14.42578125" style="189" customWidth="1"/>
    <col min="6" max="6" width="13.140625" style="189" customWidth="1"/>
    <col min="7" max="7" width="14.85546875" style="189" customWidth="1"/>
    <col min="8" max="8" width="12.42578125" style="189" customWidth="1"/>
    <col min="9" max="9" width="11" style="189" customWidth="1"/>
    <col min="10" max="10" width="14" style="189" customWidth="1"/>
    <col min="11" max="11" width="14.42578125" style="189" customWidth="1"/>
    <col min="12" max="12" width="12.140625" style="189" customWidth="1"/>
    <col min="13" max="21" width="11.42578125" style="189"/>
    <col min="22" max="22" width="15.28515625" style="189" customWidth="1"/>
    <col min="23" max="16384" width="11.42578125" style="189"/>
  </cols>
  <sheetData>
    <row r="2" spans="2:12" ht="24" customHeight="1">
      <c r="B2" s="805" t="s">
        <v>5899</v>
      </c>
      <c r="C2" s="806"/>
      <c r="D2" s="806"/>
      <c r="E2" s="806"/>
      <c r="F2" s="806"/>
      <c r="G2" s="806"/>
      <c r="H2" s="806"/>
      <c r="I2" s="806"/>
      <c r="J2" s="806"/>
      <c r="K2" s="806"/>
      <c r="L2" s="807"/>
    </row>
    <row r="3" spans="2:12" s="193" customFormat="1" ht="45">
      <c r="B3" s="190" t="s">
        <v>5900</v>
      </c>
      <c r="C3" s="191" t="s">
        <v>5901</v>
      </c>
      <c r="D3" s="192" t="s">
        <v>5902</v>
      </c>
      <c r="E3" s="191" t="s">
        <v>5903</v>
      </c>
      <c r="F3" s="192" t="s">
        <v>5904</v>
      </c>
      <c r="G3" s="191" t="s">
        <v>5905</v>
      </c>
      <c r="H3" s="191" t="s">
        <v>784</v>
      </c>
      <c r="I3" s="191" t="s">
        <v>2588</v>
      </c>
      <c r="J3" s="191" t="s">
        <v>785</v>
      </c>
      <c r="K3" s="191" t="s">
        <v>1810</v>
      </c>
      <c r="L3" s="191" t="s">
        <v>5906</v>
      </c>
    </row>
    <row r="4" spans="2:12" ht="28.5">
      <c r="B4" s="194">
        <v>22</v>
      </c>
      <c r="C4" s="195" t="s">
        <v>3776</v>
      </c>
      <c r="D4" s="25">
        <v>44347</v>
      </c>
      <c r="E4" s="42">
        <v>44684</v>
      </c>
      <c r="F4" s="196">
        <v>3</v>
      </c>
      <c r="G4" s="197">
        <v>14</v>
      </c>
      <c r="H4" s="198">
        <v>14</v>
      </c>
      <c r="I4" s="198">
        <v>0</v>
      </c>
      <c r="J4" s="198">
        <v>0</v>
      </c>
      <c r="K4" s="198">
        <v>0</v>
      </c>
      <c r="L4" s="199">
        <f t="shared" ref="L4:L25" si="0">+H4/G4</f>
        <v>1</v>
      </c>
    </row>
    <row r="5" spans="2:12" ht="16.5">
      <c r="B5" s="194">
        <v>21</v>
      </c>
      <c r="C5" s="195" t="s">
        <v>3693</v>
      </c>
      <c r="D5" s="14">
        <v>44253</v>
      </c>
      <c r="E5" s="25">
        <v>44561</v>
      </c>
      <c r="F5" s="196">
        <v>0</v>
      </c>
      <c r="G5" s="197">
        <v>10</v>
      </c>
      <c r="H5" s="198">
        <v>9</v>
      </c>
      <c r="I5" s="198">
        <v>0</v>
      </c>
      <c r="J5" s="198">
        <v>1</v>
      </c>
      <c r="K5" s="198">
        <v>0</v>
      </c>
      <c r="L5" s="199">
        <f t="shared" si="0"/>
        <v>0.9</v>
      </c>
    </row>
    <row r="6" spans="2:12" ht="28.5">
      <c r="B6" s="194">
        <v>20</v>
      </c>
      <c r="C6" s="195" t="s">
        <v>5907</v>
      </c>
      <c r="D6" s="14">
        <v>44162</v>
      </c>
      <c r="E6" s="27">
        <v>45107</v>
      </c>
      <c r="F6" s="196">
        <v>5</v>
      </c>
      <c r="G6" s="197">
        <v>11</v>
      </c>
      <c r="H6" s="198">
        <v>9</v>
      </c>
      <c r="I6" s="198">
        <v>2</v>
      </c>
      <c r="J6" s="198">
        <v>0</v>
      </c>
      <c r="K6" s="198">
        <v>2</v>
      </c>
      <c r="L6" s="199">
        <f t="shared" si="0"/>
        <v>0.81818181818181823</v>
      </c>
    </row>
    <row r="7" spans="2:12" ht="16.5">
      <c r="B7" s="194">
        <v>19</v>
      </c>
      <c r="C7" s="195" t="s">
        <v>3653</v>
      </c>
      <c r="D7" s="14">
        <v>44154</v>
      </c>
      <c r="E7" s="27">
        <v>44560</v>
      </c>
      <c r="F7" s="196">
        <v>2</v>
      </c>
      <c r="G7" s="197">
        <v>10</v>
      </c>
      <c r="H7" s="198">
        <v>10</v>
      </c>
      <c r="I7" s="198">
        <v>0</v>
      </c>
      <c r="J7" s="198">
        <v>0</v>
      </c>
      <c r="K7" s="198">
        <v>0</v>
      </c>
      <c r="L7" s="199">
        <f t="shared" si="0"/>
        <v>1</v>
      </c>
    </row>
    <row r="8" spans="2:12" ht="16.5">
      <c r="B8" s="194">
        <v>18</v>
      </c>
      <c r="C8" s="195" t="s">
        <v>2959</v>
      </c>
      <c r="D8" s="25">
        <v>44134</v>
      </c>
      <c r="E8" s="25">
        <v>44592</v>
      </c>
      <c r="F8" s="196">
        <v>6</v>
      </c>
      <c r="G8" s="197">
        <v>13</v>
      </c>
      <c r="H8" s="198">
        <v>13</v>
      </c>
      <c r="I8" s="198">
        <v>0</v>
      </c>
      <c r="J8" s="198">
        <v>0</v>
      </c>
      <c r="K8" s="198">
        <v>1</v>
      </c>
      <c r="L8" s="199">
        <f t="shared" si="0"/>
        <v>1</v>
      </c>
    </row>
    <row r="9" spans="2:12" ht="16.5">
      <c r="B9" s="194">
        <v>17</v>
      </c>
      <c r="C9" s="195" t="s">
        <v>3647</v>
      </c>
      <c r="D9" s="25">
        <v>44113</v>
      </c>
      <c r="E9" s="200">
        <v>44561</v>
      </c>
      <c r="F9" s="196">
        <v>5</v>
      </c>
      <c r="G9" s="197">
        <v>7</v>
      </c>
      <c r="H9" s="198">
        <v>7</v>
      </c>
      <c r="I9" s="198">
        <v>0</v>
      </c>
      <c r="J9" s="198">
        <v>0</v>
      </c>
      <c r="K9" s="198">
        <v>0</v>
      </c>
      <c r="L9" s="199">
        <f t="shared" si="0"/>
        <v>1</v>
      </c>
    </row>
    <row r="10" spans="2:12" ht="28.5">
      <c r="B10" s="194">
        <v>16</v>
      </c>
      <c r="C10" s="195" t="s">
        <v>3679</v>
      </c>
      <c r="D10" s="14">
        <v>44099</v>
      </c>
      <c r="E10" s="35">
        <v>45291</v>
      </c>
      <c r="F10" s="196">
        <v>3</v>
      </c>
      <c r="G10" s="197">
        <v>5</v>
      </c>
      <c r="H10" s="198">
        <v>3</v>
      </c>
      <c r="I10" s="198">
        <v>2</v>
      </c>
      <c r="J10" s="198">
        <v>0</v>
      </c>
      <c r="K10" s="198">
        <v>2</v>
      </c>
      <c r="L10" s="199">
        <f t="shared" si="0"/>
        <v>0.6</v>
      </c>
    </row>
    <row r="11" spans="2:12" ht="28.5">
      <c r="B11" s="194">
        <v>15</v>
      </c>
      <c r="C11" s="195" t="s">
        <v>2885</v>
      </c>
      <c r="D11" s="14">
        <v>44012</v>
      </c>
      <c r="E11" s="27">
        <v>44286</v>
      </c>
      <c r="F11" s="196">
        <v>0</v>
      </c>
      <c r="G11" s="197">
        <v>1</v>
      </c>
      <c r="H11" s="198">
        <v>1</v>
      </c>
      <c r="I11" s="198">
        <v>0</v>
      </c>
      <c r="J11" s="198">
        <v>0</v>
      </c>
      <c r="K11" s="198">
        <v>0</v>
      </c>
      <c r="L11" s="199">
        <f t="shared" si="0"/>
        <v>1</v>
      </c>
    </row>
    <row r="12" spans="2:12" ht="16.5">
      <c r="B12" s="194">
        <v>14</v>
      </c>
      <c r="C12" s="195" t="s">
        <v>2891</v>
      </c>
      <c r="D12" s="14">
        <v>44012</v>
      </c>
      <c r="E12" s="27">
        <v>44220</v>
      </c>
      <c r="F12" s="196">
        <v>2</v>
      </c>
      <c r="G12" s="197">
        <v>2</v>
      </c>
      <c r="H12" s="198">
        <v>2</v>
      </c>
      <c r="I12" s="198">
        <v>0</v>
      </c>
      <c r="J12" s="198">
        <v>0</v>
      </c>
      <c r="K12" s="198">
        <v>0</v>
      </c>
      <c r="L12" s="199">
        <f t="shared" si="0"/>
        <v>1</v>
      </c>
    </row>
    <row r="13" spans="2:12" ht="16.5">
      <c r="B13" s="194">
        <v>13</v>
      </c>
      <c r="C13" s="195" t="s">
        <v>3844</v>
      </c>
      <c r="D13" s="25">
        <v>43973</v>
      </c>
      <c r="E13" s="200">
        <v>44196</v>
      </c>
      <c r="F13" s="196">
        <v>1</v>
      </c>
      <c r="G13" s="197">
        <v>2</v>
      </c>
      <c r="H13" s="198">
        <v>2</v>
      </c>
      <c r="I13" s="198">
        <v>0</v>
      </c>
      <c r="J13" s="198">
        <v>0</v>
      </c>
      <c r="K13" s="198">
        <v>0</v>
      </c>
      <c r="L13" s="199">
        <f t="shared" si="0"/>
        <v>1</v>
      </c>
    </row>
    <row r="14" spans="2:12" ht="28.5">
      <c r="B14" s="194">
        <v>12</v>
      </c>
      <c r="C14" s="195" t="s">
        <v>2862</v>
      </c>
      <c r="D14" s="25">
        <v>43910</v>
      </c>
      <c r="E14" s="25">
        <v>44195</v>
      </c>
      <c r="F14" s="196">
        <v>2</v>
      </c>
      <c r="G14" s="197">
        <v>7</v>
      </c>
      <c r="H14" s="198">
        <v>7</v>
      </c>
      <c r="I14" s="198">
        <v>0</v>
      </c>
      <c r="J14" s="198">
        <v>0</v>
      </c>
      <c r="K14" s="198">
        <v>0</v>
      </c>
      <c r="L14" s="199">
        <f t="shared" si="0"/>
        <v>1</v>
      </c>
    </row>
    <row r="15" spans="2:12" ht="16.5">
      <c r="B15" s="194">
        <v>11</v>
      </c>
      <c r="C15" s="195" t="s">
        <v>3840</v>
      </c>
      <c r="D15" s="25">
        <v>43889</v>
      </c>
      <c r="E15" s="25">
        <v>44011</v>
      </c>
      <c r="F15" s="196">
        <v>1</v>
      </c>
      <c r="G15" s="197">
        <v>1</v>
      </c>
      <c r="H15" s="198">
        <v>1</v>
      </c>
      <c r="I15" s="198">
        <v>0</v>
      </c>
      <c r="J15" s="198">
        <v>0</v>
      </c>
      <c r="K15" s="198">
        <v>0</v>
      </c>
      <c r="L15" s="199">
        <f t="shared" si="0"/>
        <v>1</v>
      </c>
    </row>
    <row r="16" spans="2:12" ht="16.5">
      <c r="B16" s="194">
        <v>10</v>
      </c>
      <c r="C16" s="195" t="s">
        <v>2850</v>
      </c>
      <c r="D16" s="25">
        <v>43747</v>
      </c>
      <c r="E16" s="200">
        <v>44196</v>
      </c>
      <c r="F16" s="196">
        <v>8</v>
      </c>
      <c r="G16" s="197">
        <v>8</v>
      </c>
      <c r="H16" s="198">
        <v>8</v>
      </c>
      <c r="I16" s="198">
        <v>0</v>
      </c>
      <c r="J16" s="198">
        <v>0</v>
      </c>
      <c r="K16" s="198">
        <v>0</v>
      </c>
      <c r="L16" s="199">
        <f t="shared" si="0"/>
        <v>1</v>
      </c>
    </row>
    <row r="17" spans="2:12" ht="28.5">
      <c r="B17" s="194">
        <v>9</v>
      </c>
      <c r="C17" s="195" t="s">
        <v>3841</v>
      </c>
      <c r="D17" s="15">
        <v>43644</v>
      </c>
      <c r="E17" s="200">
        <v>44348</v>
      </c>
      <c r="F17" s="196">
        <v>0</v>
      </c>
      <c r="G17" s="197">
        <v>4</v>
      </c>
      <c r="H17" s="198">
        <v>4</v>
      </c>
      <c r="I17" s="198">
        <v>0</v>
      </c>
      <c r="J17" s="198">
        <v>0</v>
      </c>
      <c r="K17" s="198">
        <v>0</v>
      </c>
      <c r="L17" s="199">
        <f t="shared" si="0"/>
        <v>1</v>
      </c>
    </row>
    <row r="18" spans="2:12" ht="16.5">
      <c r="B18" s="194">
        <v>8</v>
      </c>
      <c r="C18" s="3" t="s">
        <v>3300</v>
      </c>
      <c r="D18" s="15">
        <v>43243</v>
      </c>
      <c r="E18" s="201">
        <v>43465</v>
      </c>
      <c r="F18" s="196">
        <v>0</v>
      </c>
      <c r="G18" s="197">
        <v>7</v>
      </c>
      <c r="H18" s="198">
        <v>7</v>
      </c>
      <c r="I18" s="198">
        <v>0</v>
      </c>
      <c r="J18" s="198">
        <v>0</v>
      </c>
      <c r="K18" s="198">
        <v>0</v>
      </c>
      <c r="L18" s="199">
        <f t="shared" si="0"/>
        <v>1</v>
      </c>
    </row>
    <row r="19" spans="2:12" ht="28.5">
      <c r="B19" s="194">
        <v>6</v>
      </c>
      <c r="C19" s="195" t="s">
        <v>3845</v>
      </c>
      <c r="D19" s="200">
        <v>43175</v>
      </c>
      <c r="E19" s="200">
        <v>43281</v>
      </c>
      <c r="F19" s="196">
        <v>10</v>
      </c>
      <c r="G19" s="197">
        <v>16</v>
      </c>
      <c r="H19" s="198">
        <v>16</v>
      </c>
      <c r="I19" s="198">
        <v>0</v>
      </c>
      <c r="J19" s="198">
        <v>0</v>
      </c>
      <c r="K19" s="198">
        <v>0</v>
      </c>
      <c r="L19" s="199">
        <f t="shared" si="0"/>
        <v>1</v>
      </c>
    </row>
    <row r="20" spans="2:12" ht="16.5">
      <c r="B20" s="194">
        <v>7</v>
      </c>
      <c r="C20" s="195" t="s">
        <v>3300</v>
      </c>
      <c r="D20" s="15">
        <v>43160</v>
      </c>
      <c r="E20" s="201">
        <v>43465</v>
      </c>
      <c r="F20" s="196">
        <v>1</v>
      </c>
      <c r="G20" s="197">
        <v>2</v>
      </c>
      <c r="H20" s="198">
        <v>2</v>
      </c>
      <c r="I20" s="198">
        <v>0</v>
      </c>
      <c r="J20" s="198">
        <v>0</v>
      </c>
      <c r="K20" s="198">
        <v>0</v>
      </c>
      <c r="L20" s="199">
        <f t="shared" si="0"/>
        <v>1</v>
      </c>
    </row>
    <row r="21" spans="2:12" ht="15">
      <c r="B21" s="194">
        <v>5</v>
      </c>
      <c r="C21" s="195" t="s">
        <v>3300</v>
      </c>
      <c r="D21" s="202">
        <v>43146</v>
      </c>
      <c r="E21" s="201">
        <v>43465</v>
      </c>
      <c r="F21" s="196">
        <v>1</v>
      </c>
      <c r="G21" s="197">
        <v>3</v>
      </c>
      <c r="H21" s="198">
        <v>3</v>
      </c>
      <c r="I21" s="203">
        <v>0</v>
      </c>
      <c r="J21" s="203">
        <v>0</v>
      </c>
      <c r="K21" s="203">
        <v>0</v>
      </c>
      <c r="L21" s="199">
        <f t="shared" si="0"/>
        <v>1</v>
      </c>
    </row>
    <row r="22" spans="2:12" ht="28.5">
      <c r="B22" s="194">
        <v>4</v>
      </c>
      <c r="C22" s="195" t="s">
        <v>2838</v>
      </c>
      <c r="D22" s="202">
        <v>43091</v>
      </c>
      <c r="E22" s="201">
        <v>43455</v>
      </c>
      <c r="F22" s="196">
        <v>20</v>
      </c>
      <c r="G22" s="204">
        <v>45</v>
      </c>
      <c r="H22" s="203">
        <v>45</v>
      </c>
      <c r="I22" s="203">
        <v>0</v>
      </c>
      <c r="J22" s="203">
        <v>0</v>
      </c>
      <c r="K22" s="203">
        <v>0</v>
      </c>
      <c r="L22" s="199">
        <f t="shared" si="0"/>
        <v>1</v>
      </c>
    </row>
    <row r="23" spans="2:12" ht="28.5">
      <c r="B23" s="194">
        <v>3</v>
      </c>
      <c r="C23" s="195" t="s">
        <v>3846</v>
      </c>
      <c r="D23" s="202">
        <v>42993</v>
      </c>
      <c r="E23" s="201">
        <v>43465</v>
      </c>
      <c r="F23" s="196">
        <v>9</v>
      </c>
      <c r="G23" s="204">
        <v>9</v>
      </c>
      <c r="H23" s="203">
        <v>9</v>
      </c>
      <c r="I23" s="203">
        <v>0</v>
      </c>
      <c r="J23" s="203">
        <v>0</v>
      </c>
      <c r="K23" s="203">
        <v>0</v>
      </c>
      <c r="L23" s="199">
        <f t="shared" si="0"/>
        <v>1</v>
      </c>
    </row>
    <row r="24" spans="2:12" ht="28.5">
      <c r="B24" s="194">
        <v>2</v>
      </c>
      <c r="C24" s="195" t="s">
        <v>3218</v>
      </c>
      <c r="D24" s="202">
        <v>42961</v>
      </c>
      <c r="E24" s="201">
        <v>43205</v>
      </c>
      <c r="F24" s="196">
        <v>5</v>
      </c>
      <c r="G24" s="204">
        <v>12</v>
      </c>
      <c r="H24" s="203">
        <v>12</v>
      </c>
      <c r="I24" s="203">
        <v>0</v>
      </c>
      <c r="J24" s="203">
        <v>0</v>
      </c>
      <c r="K24" s="203">
        <v>0</v>
      </c>
      <c r="L24" s="199">
        <f t="shared" si="0"/>
        <v>1</v>
      </c>
    </row>
    <row r="25" spans="2:12" ht="15">
      <c r="B25" s="194">
        <v>1</v>
      </c>
      <c r="C25" s="195" t="s">
        <v>3300</v>
      </c>
      <c r="D25" s="202">
        <v>42917</v>
      </c>
      <c r="E25" s="201">
        <v>43454</v>
      </c>
      <c r="F25" s="196">
        <v>0</v>
      </c>
      <c r="G25" s="204">
        <v>1</v>
      </c>
      <c r="H25" s="203">
        <v>1</v>
      </c>
      <c r="I25" s="203">
        <v>0</v>
      </c>
      <c r="J25" s="203">
        <v>0</v>
      </c>
      <c r="K25" s="203">
        <v>0</v>
      </c>
      <c r="L25" s="199">
        <f t="shared" si="0"/>
        <v>1</v>
      </c>
    </row>
    <row r="26" spans="2:12" ht="16.5">
      <c r="B26" s="808" t="s">
        <v>5908</v>
      </c>
      <c r="C26" s="809"/>
      <c r="D26" s="809"/>
      <c r="E26" s="810"/>
      <c r="F26" s="205">
        <f>SUM(F4:F25)</f>
        <v>84</v>
      </c>
      <c r="G26" s="205">
        <f t="shared" ref="G26:K26" si="1">SUM(G4:G25)</f>
        <v>190</v>
      </c>
      <c r="H26" s="205">
        <f t="shared" si="1"/>
        <v>185</v>
      </c>
      <c r="I26" s="205">
        <f t="shared" si="1"/>
        <v>4</v>
      </c>
      <c r="J26" s="205">
        <f t="shared" si="1"/>
        <v>1</v>
      </c>
      <c r="K26" s="205">
        <f t="shared" si="1"/>
        <v>5</v>
      </c>
      <c r="L26" s="206">
        <f>+H26/G26</f>
        <v>0.97368421052631582</v>
      </c>
    </row>
  </sheetData>
  <mergeCells count="2">
    <mergeCell ref="B2:L2"/>
    <mergeCell ref="B26:E26"/>
  </mergeCells>
  <conditionalFormatting sqref="L4:L25">
    <cfRule type="cellIs" dxfId="11" priority="4" operator="between">
      <formula>0</formula>
      <formula>0.49</formula>
    </cfRule>
    <cfRule type="cellIs" dxfId="10" priority="5" operator="between">
      <formula>0.5</formula>
      <formula>0.99</formula>
    </cfRule>
    <cfRule type="cellIs" dxfId="9" priority="6" operator="equal">
      <formula>1</formula>
    </cfRule>
  </conditionalFormatting>
  <conditionalFormatting sqref="L4:L25">
    <cfRule type="cellIs" dxfId="8" priority="1" operator="between">
      <formula>0</formula>
      <formula>0.49</formula>
    </cfRule>
    <cfRule type="cellIs" dxfId="7" priority="2" operator="between">
      <formula>0.5</formula>
      <formula>0.99</formula>
    </cfRule>
    <cfRule type="cellIs" dxfId="6" priority="3"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3F4B-0665-4EA1-8623-3028960992A6}">
  <sheetPr filterMode="1">
    <pageSetUpPr fitToPage="1"/>
  </sheetPr>
  <dimension ref="B2:L20"/>
  <sheetViews>
    <sheetView zoomScale="90" zoomScaleNormal="90" workbookViewId="0">
      <pane xSplit="3" ySplit="3" topLeftCell="G6" activePane="bottomRight" state="frozen"/>
      <selection pane="topRight" activeCell="D1" sqref="D1"/>
      <selection pane="bottomLeft" activeCell="A4" sqref="A4"/>
      <selection pane="bottomRight" activeCell="L6" sqref="L6:L19"/>
    </sheetView>
  </sheetViews>
  <sheetFormatPr baseColWidth="10" defaultColWidth="11.42578125" defaultRowHeight="14.25"/>
  <cols>
    <col min="1" max="1" width="3.140625" style="189" customWidth="1"/>
    <col min="2" max="2" width="5.7109375" style="189" customWidth="1"/>
    <col min="3" max="3" width="70.7109375" style="189" customWidth="1"/>
    <col min="4" max="4" width="13.140625" style="189" customWidth="1"/>
    <col min="5" max="5" width="14.42578125" style="189" customWidth="1"/>
    <col min="6" max="6" width="13.140625" style="189" customWidth="1"/>
    <col min="7" max="7" width="14.85546875" style="189" customWidth="1"/>
    <col min="8" max="8" width="12.42578125" style="189" customWidth="1"/>
    <col min="9" max="9" width="11" style="189" customWidth="1"/>
    <col min="10" max="10" width="14" style="189" customWidth="1"/>
    <col min="11" max="11" width="14.42578125" style="189" customWidth="1"/>
    <col min="12" max="12" width="12.140625" style="189" customWidth="1"/>
    <col min="13" max="21" width="11.42578125" style="189"/>
    <col min="22" max="22" width="15.28515625" style="189" customWidth="1"/>
    <col min="23" max="16384" width="11.42578125" style="189"/>
  </cols>
  <sheetData>
    <row r="2" spans="2:12" ht="24" customHeight="1">
      <c r="B2" s="805" t="s">
        <v>5909</v>
      </c>
      <c r="C2" s="806"/>
      <c r="D2" s="806"/>
      <c r="E2" s="806"/>
      <c r="F2" s="806"/>
      <c r="G2" s="806"/>
      <c r="H2" s="806"/>
      <c r="I2" s="806"/>
      <c r="J2" s="806"/>
      <c r="K2" s="806"/>
      <c r="L2" s="807"/>
    </row>
    <row r="3" spans="2:12" s="193" customFormat="1" ht="45" customHeight="1">
      <c r="B3" s="190" t="s">
        <v>5900</v>
      </c>
      <c r="C3" s="191" t="s">
        <v>5910</v>
      </c>
      <c r="D3" s="192" t="s">
        <v>5911</v>
      </c>
      <c r="E3" s="191" t="s">
        <v>5903</v>
      </c>
      <c r="F3" s="192" t="s">
        <v>5904</v>
      </c>
      <c r="G3" s="191" t="s">
        <v>5905</v>
      </c>
      <c r="H3" s="191" t="s">
        <v>784</v>
      </c>
      <c r="I3" s="191" t="s">
        <v>2588</v>
      </c>
      <c r="J3" s="191" t="s">
        <v>785</v>
      </c>
      <c r="K3" s="191" t="s">
        <v>1810</v>
      </c>
      <c r="L3" s="191" t="s">
        <v>5906</v>
      </c>
    </row>
    <row r="4" spans="2:12" ht="34.5" hidden="1" customHeight="1">
      <c r="B4" s="194">
        <v>16</v>
      </c>
      <c r="C4" s="195" t="s">
        <v>4923</v>
      </c>
      <c r="D4" s="202">
        <v>44735</v>
      </c>
      <c r="E4" s="200">
        <v>45657</v>
      </c>
      <c r="F4" s="196">
        <v>12</v>
      </c>
      <c r="G4" s="197">
        <v>36</v>
      </c>
      <c r="H4" s="198">
        <v>14</v>
      </c>
      <c r="I4" s="198">
        <v>22</v>
      </c>
      <c r="J4" s="198">
        <v>0</v>
      </c>
      <c r="K4" s="198">
        <v>1</v>
      </c>
      <c r="L4" s="199">
        <f>+H4/G4</f>
        <v>0.3888888888888889</v>
      </c>
    </row>
    <row r="5" spans="2:12" ht="45" customHeight="1">
      <c r="B5" s="194">
        <v>15</v>
      </c>
      <c r="C5" s="195" t="s">
        <v>3999</v>
      </c>
      <c r="D5" s="202">
        <v>44477</v>
      </c>
      <c r="E5" s="200">
        <v>45107</v>
      </c>
      <c r="F5" s="196">
        <v>19</v>
      </c>
      <c r="G5" s="197">
        <v>36</v>
      </c>
      <c r="H5" s="198">
        <v>35</v>
      </c>
      <c r="I5" s="198">
        <v>1</v>
      </c>
      <c r="J5" s="198">
        <v>0</v>
      </c>
      <c r="K5" s="198">
        <v>2</v>
      </c>
      <c r="L5" s="199">
        <f>+H5/G5</f>
        <v>0.97222222222222221</v>
      </c>
    </row>
    <row r="6" spans="2:12" ht="45" hidden="1" customHeight="1">
      <c r="B6" s="194">
        <v>14</v>
      </c>
      <c r="C6" s="195" t="s">
        <v>3902</v>
      </c>
      <c r="D6" s="202">
        <v>44456</v>
      </c>
      <c r="E6" s="200">
        <v>44742</v>
      </c>
      <c r="F6" s="196">
        <v>5</v>
      </c>
      <c r="G6" s="197">
        <v>6</v>
      </c>
      <c r="H6" s="198">
        <v>6</v>
      </c>
      <c r="I6" s="198">
        <v>0</v>
      </c>
      <c r="J6" s="198">
        <v>0</v>
      </c>
      <c r="K6" s="198">
        <v>0</v>
      </c>
      <c r="L6" s="199">
        <f t="shared" ref="L6:L20" si="0">+H6/G6</f>
        <v>1</v>
      </c>
    </row>
    <row r="7" spans="2:12" ht="45" hidden="1" customHeight="1">
      <c r="B7" s="194">
        <v>13</v>
      </c>
      <c r="C7" s="195" t="s">
        <v>2542</v>
      </c>
      <c r="D7" s="202">
        <v>44231</v>
      </c>
      <c r="E7" s="200">
        <v>44664</v>
      </c>
      <c r="F7" s="196">
        <v>14</v>
      </c>
      <c r="G7" s="197">
        <v>32</v>
      </c>
      <c r="H7" s="198">
        <v>32</v>
      </c>
      <c r="I7" s="198">
        <v>0</v>
      </c>
      <c r="J7" s="198">
        <v>0</v>
      </c>
      <c r="K7" s="198">
        <v>11</v>
      </c>
      <c r="L7" s="199">
        <f t="shared" si="0"/>
        <v>1</v>
      </c>
    </row>
    <row r="8" spans="2:12" ht="45" customHeight="1">
      <c r="B8" s="194">
        <v>12</v>
      </c>
      <c r="C8" s="195" t="s">
        <v>2421</v>
      </c>
      <c r="D8" s="202">
        <v>44229</v>
      </c>
      <c r="E8" s="200">
        <v>45648</v>
      </c>
      <c r="F8" s="196">
        <v>23</v>
      </c>
      <c r="G8" s="197">
        <v>35</v>
      </c>
      <c r="H8" s="198">
        <v>32</v>
      </c>
      <c r="I8" s="198">
        <v>3</v>
      </c>
      <c r="J8" s="198">
        <v>0</v>
      </c>
      <c r="K8" s="198">
        <v>6</v>
      </c>
      <c r="L8" s="199">
        <f t="shared" si="0"/>
        <v>0.91428571428571426</v>
      </c>
    </row>
    <row r="9" spans="2:12" ht="45" customHeight="1">
      <c r="B9" s="194">
        <v>11</v>
      </c>
      <c r="C9" s="195" t="s">
        <v>2198</v>
      </c>
      <c r="D9" s="202">
        <v>44153</v>
      </c>
      <c r="E9" s="200">
        <v>45648</v>
      </c>
      <c r="F9" s="196">
        <v>24</v>
      </c>
      <c r="G9" s="197">
        <v>74</v>
      </c>
      <c r="H9" s="198">
        <v>69</v>
      </c>
      <c r="I9" s="198">
        <v>5</v>
      </c>
      <c r="J9" s="198">
        <v>0</v>
      </c>
      <c r="K9" s="198">
        <v>32</v>
      </c>
      <c r="L9" s="199">
        <f t="shared" si="0"/>
        <v>0.93243243243243246</v>
      </c>
    </row>
    <row r="10" spans="2:12" ht="31.7" customHeight="1">
      <c r="B10" s="194">
        <v>10</v>
      </c>
      <c r="C10" s="195" t="s">
        <v>1328</v>
      </c>
      <c r="D10" s="202">
        <v>44036</v>
      </c>
      <c r="E10" s="200">
        <v>45648</v>
      </c>
      <c r="F10" s="196">
        <v>23</v>
      </c>
      <c r="G10" s="197">
        <v>60</v>
      </c>
      <c r="H10" s="198">
        <v>55</v>
      </c>
      <c r="I10" s="198">
        <v>5</v>
      </c>
      <c r="J10" s="198">
        <v>0</v>
      </c>
      <c r="K10" s="198">
        <v>13</v>
      </c>
      <c r="L10" s="199">
        <f t="shared" si="0"/>
        <v>0.91666666666666663</v>
      </c>
    </row>
    <row r="11" spans="2:12" ht="45" hidden="1" customHeight="1">
      <c r="B11" s="194">
        <v>9</v>
      </c>
      <c r="C11" s="195" t="s">
        <v>904</v>
      </c>
      <c r="D11" s="202">
        <v>43858</v>
      </c>
      <c r="E11" s="200">
        <v>44864</v>
      </c>
      <c r="F11" s="196">
        <v>12</v>
      </c>
      <c r="G11" s="197">
        <f t="shared" ref="G11:G17" si="1">+H11+I11+J11</f>
        <v>23</v>
      </c>
      <c r="H11" s="198">
        <v>23</v>
      </c>
      <c r="I11" s="198">
        <v>0</v>
      </c>
      <c r="J11" s="198">
        <v>0</v>
      </c>
      <c r="K11" s="198">
        <v>9</v>
      </c>
      <c r="L11" s="199">
        <f t="shared" si="0"/>
        <v>1</v>
      </c>
    </row>
    <row r="12" spans="2:12" ht="45" hidden="1" customHeight="1">
      <c r="B12" s="194">
        <v>8</v>
      </c>
      <c r="C12" s="195" t="s">
        <v>1349</v>
      </c>
      <c r="D12" s="202">
        <v>43810</v>
      </c>
      <c r="E12" s="200">
        <v>43951</v>
      </c>
      <c r="F12" s="196">
        <v>1</v>
      </c>
      <c r="G12" s="197">
        <f t="shared" si="1"/>
        <v>2</v>
      </c>
      <c r="H12" s="198">
        <v>2</v>
      </c>
      <c r="I12" s="198">
        <v>0</v>
      </c>
      <c r="J12" s="198">
        <v>0</v>
      </c>
      <c r="K12" s="198">
        <v>1</v>
      </c>
      <c r="L12" s="199">
        <f t="shared" si="0"/>
        <v>1</v>
      </c>
    </row>
    <row r="13" spans="2:12" ht="45" hidden="1" customHeight="1">
      <c r="B13" s="194">
        <v>6</v>
      </c>
      <c r="C13" s="195" t="s">
        <v>1351</v>
      </c>
      <c r="D13" s="202">
        <v>43704</v>
      </c>
      <c r="E13" s="200">
        <v>44561</v>
      </c>
      <c r="F13" s="196">
        <v>5</v>
      </c>
      <c r="G13" s="197">
        <f t="shared" si="1"/>
        <v>16</v>
      </c>
      <c r="H13" s="198">
        <v>16</v>
      </c>
      <c r="I13" s="198">
        <v>0</v>
      </c>
      <c r="J13" s="198">
        <v>0</v>
      </c>
      <c r="K13" s="198">
        <v>4</v>
      </c>
      <c r="L13" s="199">
        <f t="shared" si="0"/>
        <v>1</v>
      </c>
    </row>
    <row r="14" spans="2:12" ht="45" hidden="1" customHeight="1">
      <c r="B14" s="194">
        <v>7</v>
      </c>
      <c r="C14" s="195" t="s">
        <v>5912</v>
      </c>
      <c r="D14" s="202">
        <v>43704</v>
      </c>
      <c r="E14" s="200">
        <v>43819</v>
      </c>
      <c r="F14" s="196">
        <v>2</v>
      </c>
      <c r="G14" s="197">
        <f t="shared" si="1"/>
        <v>2</v>
      </c>
      <c r="H14" s="198">
        <v>2</v>
      </c>
      <c r="I14" s="198">
        <v>0</v>
      </c>
      <c r="J14" s="198">
        <v>0</v>
      </c>
      <c r="K14" s="198">
        <v>0</v>
      </c>
      <c r="L14" s="199">
        <f t="shared" si="0"/>
        <v>1</v>
      </c>
    </row>
    <row r="15" spans="2:12" ht="45" hidden="1" customHeight="1">
      <c r="B15" s="194">
        <v>5</v>
      </c>
      <c r="C15" s="195" t="s">
        <v>1325</v>
      </c>
      <c r="D15" s="202">
        <v>43668</v>
      </c>
      <c r="E15" s="200">
        <v>44580</v>
      </c>
      <c r="F15" s="196">
        <v>30</v>
      </c>
      <c r="G15" s="197">
        <f t="shared" si="1"/>
        <v>96</v>
      </c>
      <c r="H15" s="198">
        <v>96</v>
      </c>
      <c r="I15" s="198">
        <v>0</v>
      </c>
      <c r="J15" s="198">
        <v>0</v>
      </c>
      <c r="K15" s="198">
        <v>30</v>
      </c>
      <c r="L15" s="199">
        <f t="shared" si="0"/>
        <v>1</v>
      </c>
    </row>
    <row r="16" spans="2:12" ht="45" hidden="1" customHeight="1">
      <c r="B16" s="194">
        <v>4</v>
      </c>
      <c r="C16" s="195" t="s">
        <v>1327</v>
      </c>
      <c r="D16" s="202">
        <v>43298</v>
      </c>
      <c r="E16" s="200">
        <v>43524</v>
      </c>
      <c r="F16" s="196">
        <v>8</v>
      </c>
      <c r="G16" s="197">
        <f t="shared" si="1"/>
        <v>10</v>
      </c>
      <c r="H16" s="198">
        <v>10</v>
      </c>
      <c r="I16" s="198">
        <v>0</v>
      </c>
      <c r="J16" s="198">
        <v>0</v>
      </c>
      <c r="K16" s="198">
        <v>0</v>
      </c>
      <c r="L16" s="199">
        <f t="shared" si="0"/>
        <v>1</v>
      </c>
    </row>
    <row r="17" spans="2:12" ht="45" hidden="1" customHeight="1">
      <c r="B17" s="194">
        <v>3</v>
      </c>
      <c r="C17" s="195" t="s">
        <v>1326</v>
      </c>
      <c r="D17" s="202">
        <v>43181</v>
      </c>
      <c r="E17" s="201">
        <v>43661</v>
      </c>
      <c r="F17" s="196">
        <v>18</v>
      </c>
      <c r="G17" s="204">
        <f t="shared" si="1"/>
        <v>30</v>
      </c>
      <c r="H17" s="203">
        <v>30</v>
      </c>
      <c r="I17" s="203">
        <v>0</v>
      </c>
      <c r="J17" s="203">
        <v>0</v>
      </c>
      <c r="K17" s="203">
        <v>0</v>
      </c>
      <c r="L17" s="199">
        <f t="shared" si="0"/>
        <v>1</v>
      </c>
    </row>
    <row r="18" spans="2:12" ht="45" hidden="1" customHeight="1">
      <c r="B18" s="194">
        <v>2</v>
      </c>
      <c r="C18" s="195" t="s">
        <v>948</v>
      </c>
      <c r="D18" s="202">
        <v>42955</v>
      </c>
      <c r="E18" s="201">
        <v>44378</v>
      </c>
      <c r="F18" s="196">
        <v>6</v>
      </c>
      <c r="G18" s="204">
        <v>16</v>
      </c>
      <c r="H18" s="203">
        <v>16</v>
      </c>
      <c r="I18" s="203">
        <v>0</v>
      </c>
      <c r="J18" s="203">
        <v>0</v>
      </c>
      <c r="K18" s="203">
        <v>1</v>
      </c>
      <c r="L18" s="199">
        <f t="shared" si="0"/>
        <v>1</v>
      </c>
    </row>
    <row r="19" spans="2:12" ht="30.75" hidden="1" customHeight="1">
      <c r="B19" s="194">
        <v>1</v>
      </c>
      <c r="C19" s="195" t="s">
        <v>5913</v>
      </c>
      <c r="D19" s="202">
        <v>42769</v>
      </c>
      <c r="E19" s="201">
        <v>43434</v>
      </c>
      <c r="F19" s="196">
        <v>178</v>
      </c>
      <c r="G19" s="204">
        <v>191</v>
      </c>
      <c r="H19" s="203">
        <v>191</v>
      </c>
      <c r="I19" s="203">
        <v>0</v>
      </c>
      <c r="J19" s="203">
        <v>0</v>
      </c>
      <c r="K19" s="203">
        <v>0</v>
      </c>
      <c r="L19" s="199">
        <f t="shared" si="0"/>
        <v>1</v>
      </c>
    </row>
    <row r="20" spans="2:12" ht="30" customHeight="1">
      <c r="B20" s="808" t="s">
        <v>5908</v>
      </c>
      <c r="C20" s="809"/>
      <c r="D20" s="809"/>
      <c r="E20" s="810"/>
      <c r="F20" s="205">
        <f t="shared" ref="F20:K20" si="2">SUM(F4:F19)</f>
        <v>380</v>
      </c>
      <c r="G20" s="205">
        <f>SUM(G4:G19)</f>
        <v>665</v>
      </c>
      <c r="H20" s="205">
        <f>SUM(H4:H19)</f>
        <v>629</v>
      </c>
      <c r="I20" s="205">
        <f t="shared" si="2"/>
        <v>36</v>
      </c>
      <c r="J20" s="205">
        <f t="shared" si="2"/>
        <v>0</v>
      </c>
      <c r="K20" s="205">
        <f t="shared" si="2"/>
        <v>110</v>
      </c>
      <c r="L20" s="206">
        <f t="shared" si="0"/>
        <v>0.9458646616541353</v>
      </c>
    </row>
  </sheetData>
  <autoFilter ref="B3:L20" xr:uid="{A9B13F4B-0665-4EA1-8623-3028960992A6}">
    <filterColumn colId="10">
      <filters>
        <filter val="91%"/>
        <filter val="92%"/>
        <filter val="93%"/>
        <filter val="95%"/>
        <filter val="97%"/>
      </filters>
    </filterColumn>
  </autoFilter>
  <mergeCells count="2">
    <mergeCell ref="B2:L2"/>
    <mergeCell ref="B20:E20"/>
  </mergeCells>
  <conditionalFormatting sqref="L4:L19">
    <cfRule type="cellIs" dxfId="5" priority="4" operator="between">
      <formula>0</formula>
      <formula>0.49</formula>
    </cfRule>
    <cfRule type="cellIs" dxfId="4" priority="5" operator="between">
      <formula>0.5</formula>
      <formula>0.99</formula>
    </cfRule>
    <cfRule type="cellIs" dxfId="3" priority="6" operator="equal">
      <formula>1</formula>
    </cfRule>
  </conditionalFormatting>
  <conditionalFormatting sqref="L4:L19">
    <cfRule type="cellIs" dxfId="2" priority="1" operator="between">
      <formula>0</formula>
      <formula>0.49</formula>
    </cfRule>
    <cfRule type="cellIs" dxfId="1" priority="2" operator="between">
      <formula>0.5</formula>
      <formula>0.99</formula>
    </cfRule>
    <cfRule type="cellIs" dxfId="0" priority="3" operator="equal">
      <formula>1</formula>
    </cfRule>
  </conditionalFormatting>
  <pageMargins left="0.7" right="0.7" top="0.75" bottom="0.75" header="0.3" footer="0.3"/>
  <pageSetup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EA3D-4D82-4FCD-82BE-96EB5126C018}">
  <dimension ref="A1:AS207"/>
  <sheetViews>
    <sheetView zoomScaleNormal="100" workbookViewId="0">
      <selection activeCell="O16" sqref="O16"/>
    </sheetView>
  </sheetViews>
  <sheetFormatPr baseColWidth="10" defaultColWidth="11.42578125" defaultRowHeight="16.5"/>
  <cols>
    <col min="1" max="1" width="1.85546875" style="43" customWidth="1"/>
    <col min="2" max="2" width="6.7109375" style="43" customWidth="1"/>
    <col min="3" max="3" width="62.7109375" style="6" customWidth="1"/>
    <col min="4" max="4" width="11" style="6" customWidth="1"/>
    <col min="5" max="5" width="4.7109375" style="23" customWidth="1"/>
    <col min="6" max="6" width="19.28515625" style="23" customWidth="1"/>
    <col min="7" max="7" width="4.7109375" style="23" customWidth="1"/>
    <col min="8" max="8" width="17.85546875" style="23" customWidth="1"/>
    <col min="9" max="9" width="4.7109375" style="23" customWidth="1"/>
    <col min="10" max="10" width="15.7109375" style="23" customWidth="1"/>
    <col min="11" max="11" width="18.85546875" style="23" customWidth="1"/>
    <col min="12" max="12" width="4.7109375" style="23" customWidth="1"/>
    <col min="13" max="13" width="16.7109375" style="6" customWidth="1"/>
    <col min="14" max="14" width="4.7109375" style="23" customWidth="1"/>
    <col min="15" max="15" width="14.28515625" style="6" customWidth="1"/>
    <col min="16" max="16" width="4.7109375" style="23" customWidth="1"/>
    <col min="17" max="17" width="25" style="6" customWidth="1"/>
    <col min="18" max="45" width="11.42578125" style="43"/>
    <col min="46" max="16384" width="11.42578125" style="6"/>
  </cols>
  <sheetData>
    <row r="1" spans="1:45" s="43" customFormat="1">
      <c r="E1" s="56"/>
      <c r="F1" s="56"/>
      <c r="G1" s="56"/>
      <c r="H1" s="56"/>
      <c r="I1" s="56"/>
      <c r="J1" s="56"/>
      <c r="K1" s="56"/>
      <c r="L1" s="56"/>
      <c r="N1" s="56"/>
      <c r="P1" s="56"/>
    </row>
    <row r="2" spans="1:45" ht="33" customHeight="1">
      <c r="B2" s="818" t="s">
        <v>5914</v>
      </c>
      <c r="C2" s="818"/>
      <c r="D2" s="818"/>
      <c r="E2" s="818"/>
      <c r="F2" s="818"/>
      <c r="G2" s="818"/>
      <c r="H2" s="818"/>
      <c r="I2" s="818"/>
      <c r="J2" s="818"/>
      <c r="K2" s="818"/>
      <c r="L2" s="818"/>
      <c r="M2" s="818"/>
      <c r="N2" s="818"/>
      <c r="O2" s="818"/>
      <c r="P2" s="818"/>
      <c r="Q2" s="818"/>
    </row>
    <row r="3" spans="1:45" s="211" customFormat="1" ht="49.7" customHeight="1">
      <c r="A3" s="207"/>
      <c r="B3" s="208" t="s">
        <v>5915</v>
      </c>
      <c r="C3" s="209" t="s">
        <v>5916</v>
      </c>
      <c r="D3" s="210" t="s">
        <v>5904</v>
      </c>
      <c r="E3" s="813" t="s">
        <v>4307</v>
      </c>
      <c r="F3" s="813"/>
      <c r="G3" s="814" t="s">
        <v>5917</v>
      </c>
      <c r="H3" s="814"/>
      <c r="I3" s="815" t="s">
        <v>4402</v>
      </c>
      <c r="J3" s="815"/>
      <c r="K3" s="815"/>
      <c r="L3" s="819" t="s">
        <v>4309</v>
      </c>
      <c r="M3" s="819"/>
      <c r="N3" s="820" t="s">
        <v>5918</v>
      </c>
      <c r="O3" s="820"/>
      <c r="P3" s="821" t="s">
        <v>5919</v>
      </c>
      <c r="Q3" s="821"/>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row>
    <row r="4" spans="1:45" s="226" customFormat="1" ht="50.1" customHeight="1">
      <c r="A4" s="212"/>
      <c r="B4" s="213">
        <v>16</v>
      </c>
      <c r="C4" s="214" t="s">
        <v>4923</v>
      </c>
      <c r="D4" s="215">
        <v>12</v>
      </c>
      <c r="E4" s="216">
        <v>5</v>
      </c>
      <c r="F4" s="217" t="s">
        <v>5920</v>
      </c>
      <c r="G4" s="218">
        <v>1</v>
      </c>
      <c r="H4" s="219" t="s">
        <v>1030</v>
      </c>
      <c r="I4" s="220">
        <v>1</v>
      </c>
      <c r="J4" s="219" t="s">
        <v>1031</v>
      </c>
      <c r="K4" s="221">
        <v>9719598</v>
      </c>
      <c r="L4" s="222">
        <v>0</v>
      </c>
      <c r="M4" s="219"/>
      <c r="N4" s="223">
        <v>0</v>
      </c>
      <c r="O4" s="224"/>
      <c r="P4" s="225">
        <v>1</v>
      </c>
      <c r="Q4" s="224" t="s">
        <v>1108</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row>
    <row r="5" spans="1:45" s="226" customFormat="1" ht="66" customHeight="1">
      <c r="A5" s="212"/>
      <c r="B5" s="213">
        <v>15</v>
      </c>
      <c r="C5" s="214" t="s">
        <v>3999</v>
      </c>
      <c r="D5" s="215">
        <v>19</v>
      </c>
      <c r="E5" s="216">
        <v>9</v>
      </c>
      <c r="F5" s="217" t="s">
        <v>5921</v>
      </c>
      <c r="G5" s="218">
        <v>0</v>
      </c>
      <c r="H5" s="219"/>
      <c r="I5" s="220">
        <v>3</v>
      </c>
      <c r="J5" s="219" t="s">
        <v>5922</v>
      </c>
      <c r="K5" s="221">
        <v>5134328859</v>
      </c>
      <c r="L5" s="222">
        <v>1</v>
      </c>
      <c r="M5" s="219" t="s">
        <v>1021</v>
      </c>
      <c r="N5" s="223">
        <v>0</v>
      </c>
      <c r="O5" s="224"/>
      <c r="P5" s="225">
        <v>0</v>
      </c>
      <c r="Q5" s="22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row>
    <row r="6" spans="1:45" s="226" customFormat="1" ht="63" customHeight="1">
      <c r="A6" s="212"/>
      <c r="B6" s="213">
        <v>14</v>
      </c>
      <c r="C6" s="214" t="s">
        <v>3902</v>
      </c>
      <c r="D6" s="215">
        <v>5</v>
      </c>
      <c r="E6" s="216">
        <v>4</v>
      </c>
      <c r="F6" s="217" t="s">
        <v>5923</v>
      </c>
      <c r="G6" s="218">
        <v>0</v>
      </c>
      <c r="H6" s="227"/>
      <c r="I6" s="220">
        <v>0</v>
      </c>
      <c r="J6" s="219"/>
      <c r="K6" s="228">
        <v>0</v>
      </c>
      <c r="L6" s="222">
        <v>1</v>
      </c>
      <c r="M6" s="219" t="s">
        <v>1108</v>
      </c>
      <c r="N6" s="223">
        <v>0</v>
      </c>
      <c r="O6" s="224"/>
      <c r="P6" s="225">
        <v>0</v>
      </c>
      <c r="Q6" s="224"/>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row>
    <row r="7" spans="1:45" s="226" customFormat="1" ht="63" customHeight="1">
      <c r="A7" s="212"/>
      <c r="B7" s="213">
        <v>13</v>
      </c>
      <c r="C7" s="214" t="s">
        <v>2542</v>
      </c>
      <c r="D7" s="215">
        <v>14</v>
      </c>
      <c r="E7" s="216">
        <v>0</v>
      </c>
      <c r="F7" s="217"/>
      <c r="G7" s="218">
        <v>0</v>
      </c>
      <c r="H7" s="227"/>
      <c r="I7" s="220">
        <v>0</v>
      </c>
      <c r="J7" s="219"/>
      <c r="K7" s="228"/>
      <c r="L7" s="222">
        <v>0</v>
      </c>
      <c r="M7" s="219"/>
      <c r="N7" s="223">
        <v>0</v>
      </c>
      <c r="O7" s="224"/>
      <c r="P7" s="225">
        <v>0</v>
      </c>
      <c r="Q7" s="224"/>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row>
    <row r="8" spans="1:45" s="226" customFormat="1" ht="50.1" customHeight="1">
      <c r="A8" s="212"/>
      <c r="B8" s="213">
        <v>12</v>
      </c>
      <c r="C8" s="214" t="s">
        <v>2421</v>
      </c>
      <c r="D8" s="215">
        <v>23</v>
      </c>
      <c r="E8" s="216">
        <v>2</v>
      </c>
      <c r="F8" s="217" t="s">
        <v>5924</v>
      </c>
      <c r="G8" s="218">
        <v>0</v>
      </c>
      <c r="H8" s="227"/>
      <c r="I8" s="220">
        <v>0</v>
      </c>
      <c r="J8" s="219"/>
      <c r="K8" s="228">
        <v>0</v>
      </c>
      <c r="L8" s="222">
        <v>0</v>
      </c>
      <c r="M8" s="219"/>
      <c r="N8" s="223">
        <v>4</v>
      </c>
      <c r="O8" s="229" t="s">
        <v>5925</v>
      </c>
      <c r="P8" s="225">
        <v>0</v>
      </c>
      <c r="Q8" s="224"/>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row>
    <row r="9" spans="1:45" s="226" customFormat="1" ht="50.1" customHeight="1">
      <c r="A9" s="212"/>
      <c r="B9" s="213">
        <v>11</v>
      </c>
      <c r="C9" s="214" t="s">
        <v>2198</v>
      </c>
      <c r="D9" s="215">
        <v>24</v>
      </c>
      <c r="E9" s="216">
        <v>0</v>
      </c>
      <c r="F9" s="217"/>
      <c r="G9" s="218">
        <v>0</v>
      </c>
      <c r="H9" s="227"/>
      <c r="I9" s="220">
        <v>0</v>
      </c>
      <c r="J9" s="219"/>
      <c r="K9" s="228">
        <v>0</v>
      </c>
      <c r="L9" s="222">
        <v>0</v>
      </c>
      <c r="M9" s="219"/>
      <c r="N9" s="223">
        <v>0</v>
      </c>
      <c r="O9" s="224"/>
      <c r="P9" s="225">
        <v>0</v>
      </c>
      <c r="Q9" s="224"/>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row>
    <row r="10" spans="1:45" s="226" customFormat="1" ht="50.1" customHeight="1">
      <c r="A10" s="212"/>
      <c r="B10" s="213">
        <v>10</v>
      </c>
      <c r="C10" s="214" t="s">
        <v>1328</v>
      </c>
      <c r="D10" s="215">
        <v>23</v>
      </c>
      <c r="E10" s="216">
        <v>9</v>
      </c>
      <c r="F10" s="217" t="s">
        <v>5926</v>
      </c>
      <c r="G10" s="218">
        <v>0</v>
      </c>
      <c r="H10" s="227"/>
      <c r="I10" s="220">
        <v>2</v>
      </c>
      <c r="J10" s="219" t="s">
        <v>5927</v>
      </c>
      <c r="K10" s="221">
        <v>8332806</v>
      </c>
      <c r="L10" s="222">
        <v>0</v>
      </c>
      <c r="M10" s="219"/>
      <c r="N10" s="223">
        <v>0</v>
      </c>
      <c r="O10" s="224"/>
      <c r="P10" s="225">
        <v>0</v>
      </c>
      <c r="Q10" s="224"/>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row>
    <row r="11" spans="1:45" s="226" customFormat="1" ht="50.1" customHeight="1">
      <c r="A11" s="212"/>
      <c r="B11" s="213">
        <v>9</v>
      </c>
      <c r="C11" s="214" t="s">
        <v>904</v>
      </c>
      <c r="D11" s="215">
        <v>12</v>
      </c>
      <c r="E11" s="216">
        <v>0</v>
      </c>
      <c r="F11" s="217"/>
      <c r="G11" s="218">
        <v>0</v>
      </c>
      <c r="H11" s="227"/>
      <c r="I11" s="220">
        <v>0</v>
      </c>
      <c r="J11" s="219"/>
      <c r="K11" s="228">
        <v>0</v>
      </c>
      <c r="L11" s="222">
        <v>0</v>
      </c>
      <c r="M11" s="219"/>
      <c r="N11" s="223">
        <v>0</v>
      </c>
      <c r="O11" s="224"/>
      <c r="P11" s="225">
        <v>0</v>
      </c>
      <c r="Q11" s="224"/>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row>
    <row r="12" spans="1:45" s="226" customFormat="1" ht="20.100000000000001" customHeight="1">
      <c r="A12" s="212"/>
      <c r="B12" s="213">
        <v>8</v>
      </c>
      <c r="C12" s="214" t="s">
        <v>1349</v>
      </c>
      <c r="D12" s="215">
        <v>1</v>
      </c>
      <c r="E12" s="216">
        <v>0</v>
      </c>
      <c r="F12" s="217"/>
      <c r="G12" s="218">
        <v>0</v>
      </c>
      <c r="H12" s="227"/>
      <c r="I12" s="220">
        <v>0</v>
      </c>
      <c r="J12" s="219"/>
      <c r="K12" s="228">
        <v>0</v>
      </c>
      <c r="L12" s="222">
        <v>0</v>
      </c>
      <c r="M12" s="219"/>
      <c r="N12" s="223">
        <v>0</v>
      </c>
      <c r="O12" s="224"/>
      <c r="P12" s="225">
        <v>0</v>
      </c>
      <c r="Q12" s="224"/>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row>
    <row r="13" spans="1:45" s="226" customFormat="1" ht="28.5" customHeight="1">
      <c r="A13" s="212"/>
      <c r="B13" s="213">
        <v>7</v>
      </c>
      <c r="C13" s="230" t="s">
        <v>1351</v>
      </c>
      <c r="D13" s="215">
        <v>5</v>
      </c>
      <c r="E13" s="216">
        <v>0</v>
      </c>
      <c r="F13" s="217"/>
      <c r="G13" s="218">
        <v>0</v>
      </c>
      <c r="H13" s="227"/>
      <c r="I13" s="220">
        <v>0</v>
      </c>
      <c r="J13" s="219"/>
      <c r="K13" s="228">
        <v>0</v>
      </c>
      <c r="L13" s="222">
        <v>0</v>
      </c>
      <c r="M13" s="219"/>
      <c r="N13" s="223">
        <v>0</v>
      </c>
      <c r="O13" s="224"/>
      <c r="P13" s="225">
        <v>0</v>
      </c>
      <c r="Q13" s="224"/>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row>
    <row r="14" spans="1:45" s="226" customFormat="1" ht="33.75" customHeight="1">
      <c r="A14" s="212"/>
      <c r="B14" s="213">
        <v>6</v>
      </c>
      <c r="C14" s="230" t="s">
        <v>5912</v>
      </c>
      <c r="D14" s="215">
        <v>2</v>
      </c>
      <c r="E14" s="216">
        <v>0</v>
      </c>
      <c r="F14" s="217"/>
      <c r="G14" s="218">
        <v>0</v>
      </c>
      <c r="H14" s="227"/>
      <c r="I14" s="220">
        <v>0</v>
      </c>
      <c r="J14" s="219"/>
      <c r="K14" s="228">
        <v>0</v>
      </c>
      <c r="L14" s="222">
        <v>0</v>
      </c>
      <c r="M14" s="219"/>
      <c r="N14" s="223">
        <v>0</v>
      </c>
      <c r="O14" s="224"/>
      <c r="P14" s="225">
        <v>0</v>
      </c>
      <c r="Q14" s="224"/>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row>
    <row r="15" spans="1:45" s="226" customFormat="1" ht="111" customHeight="1">
      <c r="A15" s="212"/>
      <c r="B15" s="213">
        <v>5</v>
      </c>
      <c r="C15" s="214" t="s">
        <v>1325</v>
      </c>
      <c r="D15" s="215">
        <v>30</v>
      </c>
      <c r="E15" s="216">
        <v>22</v>
      </c>
      <c r="F15" s="217" t="s">
        <v>5928</v>
      </c>
      <c r="G15" s="218">
        <v>2</v>
      </c>
      <c r="H15" s="227" t="s">
        <v>5929</v>
      </c>
      <c r="I15" s="220">
        <v>4</v>
      </c>
      <c r="J15" s="217" t="s">
        <v>5930</v>
      </c>
      <c r="K15" s="221">
        <v>8353490</v>
      </c>
      <c r="L15" s="222">
        <v>1</v>
      </c>
      <c r="M15" s="219" t="s">
        <v>1062</v>
      </c>
      <c r="N15" s="223">
        <v>1</v>
      </c>
      <c r="O15" s="224" t="s">
        <v>1024</v>
      </c>
      <c r="P15" s="225">
        <v>0</v>
      </c>
      <c r="Q15" s="224"/>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row>
    <row r="16" spans="1:45" s="226" customFormat="1" ht="47.1" customHeight="1">
      <c r="A16" s="212"/>
      <c r="B16" s="213">
        <v>4</v>
      </c>
      <c r="C16" s="214" t="s">
        <v>1327</v>
      </c>
      <c r="D16" s="215">
        <v>8</v>
      </c>
      <c r="E16" s="216">
        <v>1</v>
      </c>
      <c r="F16" s="217" t="s">
        <v>1026</v>
      </c>
      <c r="G16" s="218">
        <v>0</v>
      </c>
      <c r="H16" s="227"/>
      <c r="I16" s="220">
        <v>0</v>
      </c>
      <c r="J16" s="219"/>
      <c r="K16" s="228">
        <v>0</v>
      </c>
      <c r="L16" s="222">
        <v>0</v>
      </c>
      <c r="M16" s="219"/>
      <c r="N16" s="223">
        <v>0</v>
      </c>
      <c r="O16" s="224"/>
      <c r="P16" s="225">
        <v>0</v>
      </c>
      <c r="Q16" s="224"/>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row>
    <row r="17" spans="1:45" s="226" customFormat="1" ht="47.1" customHeight="1">
      <c r="A17" s="212"/>
      <c r="B17" s="213">
        <v>3</v>
      </c>
      <c r="C17" s="214" t="s">
        <v>1326</v>
      </c>
      <c r="D17" s="215">
        <v>18</v>
      </c>
      <c r="E17" s="216">
        <v>4</v>
      </c>
      <c r="F17" s="217" t="s">
        <v>5931</v>
      </c>
      <c r="G17" s="218">
        <v>0</v>
      </c>
      <c r="H17" s="227"/>
      <c r="I17" s="220">
        <v>0</v>
      </c>
      <c r="J17" s="219"/>
      <c r="K17" s="228">
        <v>0</v>
      </c>
      <c r="L17" s="222">
        <v>0</v>
      </c>
      <c r="M17" s="219"/>
      <c r="N17" s="223">
        <v>0</v>
      </c>
      <c r="O17" s="224"/>
      <c r="P17" s="225">
        <v>0</v>
      </c>
      <c r="Q17" s="224"/>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row>
    <row r="18" spans="1:45" s="226" customFormat="1" ht="20.100000000000001" customHeight="1">
      <c r="A18" s="212"/>
      <c r="B18" s="213">
        <v>2</v>
      </c>
      <c r="C18" s="214" t="s">
        <v>948</v>
      </c>
      <c r="D18" s="215">
        <v>6</v>
      </c>
      <c r="E18" s="216">
        <v>0</v>
      </c>
      <c r="F18" s="217"/>
      <c r="G18" s="218">
        <v>0</v>
      </c>
      <c r="H18" s="227"/>
      <c r="I18" s="220">
        <v>0</v>
      </c>
      <c r="J18" s="219"/>
      <c r="K18" s="228">
        <v>0</v>
      </c>
      <c r="L18" s="222">
        <v>0</v>
      </c>
      <c r="M18" s="219"/>
      <c r="N18" s="223">
        <v>0</v>
      </c>
      <c r="O18" s="224"/>
      <c r="P18" s="225">
        <v>0</v>
      </c>
      <c r="Q18" s="224"/>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row>
    <row r="19" spans="1:45" s="226" customFormat="1" ht="20.100000000000001" customHeight="1">
      <c r="A19" s="212"/>
      <c r="B19" s="213">
        <v>1</v>
      </c>
      <c r="C19" s="214" t="s">
        <v>5913</v>
      </c>
      <c r="D19" s="215">
        <v>178</v>
      </c>
      <c r="E19" s="216"/>
      <c r="F19" s="217"/>
      <c r="G19" s="218"/>
      <c r="H19" s="227"/>
      <c r="I19" s="220"/>
      <c r="J19" s="219"/>
      <c r="K19" s="228">
        <v>0</v>
      </c>
      <c r="L19" s="222"/>
      <c r="M19" s="219"/>
      <c r="N19" s="223"/>
      <c r="O19" s="224"/>
      <c r="P19" s="225">
        <v>0</v>
      </c>
      <c r="Q19" s="224"/>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row>
    <row r="20" spans="1:45" s="226" customFormat="1" ht="27" customHeight="1">
      <c r="A20" s="212"/>
      <c r="B20" s="812" t="s">
        <v>5908</v>
      </c>
      <c r="C20" s="812"/>
      <c r="D20" s="231">
        <f>SUM(D4:D19)</f>
        <v>380</v>
      </c>
      <c r="E20" s="813">
        <f>SUM(E4:E19)</f>
        <v>56</v>
      </c>
      <c r="F20" s="813"/>
      <c r="G20" s="814">
        <f>SUM(G4:G19)</f>
        <v>3</v>
      </c>
      <c r="H20" s="814"/>
      <c r="I20" s="815">
        <f>SUM(I4:I19)</f>
        <v>10</v>
      </c>
      <c r="J20" s="815"/>
      <c r="K20" s="232">
        <f>SUM(K4:K19)</f>
        <v>5160734753</v>
      </c>
      <c r="L20" s="816">
        <f>SUM(L4:L19)</f>
        <v>3</v>
      </c>
      <c r="M20" s="816"/>
      <c r="N20" s="817">
        <f>SUM(N4:N19)</f>
        <v>5</v>
      </c>
      <c r="O20" s="817"/>
      <c r="P20" s="811">
        <f>SUM(P4:P19)</f>
        <v>1</v>
      </c>
      <c r="Q20" s="811"/>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row>
    <row r="21" spans="1:45" s="57" customFormat="1">
      <c r="E21" s="65"/>
      <c r="F21" s="65"/>
      <c r="G21" s="65"/>
      <c r="H21" s="65"/>
      <c r="I21" s="65"/>
      <c r="J21" s="65"/>
      <c r="K21" s="65"/>
      <c r="L21" s="65"/>
      <c r="N21" s="65"/>
      <c r="P21" s="65"/>
    </row>
    <row r="22" spans="1:45" s="57" customFormat="1">
      <c r="E22" s="65"/>
      <c r="F22" s="65"/>
      <c r="G22" s="65"/>
      <c r="H22" s="65"/>
      <c r="I22" s="65"/>
      <c r="J22" s="65"/>
      <c r="K22" s="65"/>
      <c r="L22" s="65"/>
      <c r="N22" s="65"/>
      <c r="P22" s="65"/>
    </row>
    <row r="23" spans="1:45" s="57" customFormat="1">
      <c r="E23" s="65"/>
      <c r="F23" s="65"/>
      <c r="G23" s="65"/>
      <c r="H23" s="65"/>
      <c r="I23" s="65"/>
      <c r="J23" s="65"/>
      <c r="K23" s="65"/>
      <c r="L23" s="65"/>
      <c r="N23" s="65"/>
      <c r="P23" s="65"/>
    </row>
    <row r="24" spans="1:45" s="57" customFormat="1">
      <c r="E24" s="65"/>
      <c r="F24" s="65"/>
      <c r="G24" s="65"/>
      <c r="H24" s="65"/>
      <c r="I24" s="65"/>
      <c r="J24" s="65"/>
      <c r="K24" s="65"/>
      <c r="L24" s="65"/>
      <c r="N24" s="65"/>
      <c r="P24" s="65"/>
    </row>
    <row r="25" spans="1:45" s="57" customFormat="1">
      <c r="E25" s="65"/>
      <c r="F25" s="65"/>
      <c r="G25" s="65"/>
      <c r="H25" s="65"/>
      <c r="I25" s="65"/>
      <c r="J25" s="65"/>
      <c r="K25" s="65"/>
      <c r="L25" s="65"/>
      <c r="N25" s="65"/>
      <c r="P25" s="65"/>
    </row>
    <row r="26" spans="1:45" s="57" customFormat="1">
      <c r="E26" s="65"/>
      <c r="F26" s="65"/>
      <c r="G26" s="65"/>
      <c r="H26" s="65"/>
      <c r="I26" s="65"/>
      <c r="J26" s="65"/>
      <c r="K26" s="65"/>
      <c r="L26" s="65"/>
      <c r="N26" s="65"/>
      <c r="P26" s="65"/>
    </row>
    <row r="27" spans="1:45" s="57" customFormat="1">
      <c r="E27" s="65"/>
      <c r="F27" s="65"/>
      <c r="G27" s="65"/>
      <c r="H27" s="65"/>
      <c r="I27" s="65"/>
      <c r="J27" s="65"/>
      <c r="K27" s="65"/>
      <c r="L27" s="65"/>
      <c r="N27" s="65"/>
      <c r="P27" s="65"/>
    </row>
    <row r="28" spans="1:45" s="57" customFormat="1">
      <c r="E28" s="65"/>
      <c r="F28" s="65"/>
      <c r="G28" s="65"/>
      <c r="H28" s="65"/>
      <c r="I28" s="65"/>
      <c r="J28" s="65"/>
      <c r="K28" s="65"/>
      <c r="L28" s="65"/>
      <c r="N28" s="65"/>
      <c r="P28" s="65"/>
    </row>
    <row r="29" spans="1:45" s="57" customFormat="1">
      <c r="E29" s="65"/>
      <c r="F29" s="65"/>
      <c r="G29" s="65"/>
      <c r="H29" s="65"/>
      <c r="I29" s="65"/>
      <c r="J29" s="65"/>
      <c r="K29" s="65"/>
      <c r="L29" s="65"/>
      <c r="N29" s="65"/>
      <c r="P29" s="65"/>
    </row>
    <row r="30" spans="1:45" s="57" customFormat="1">
      <c r="E30" s="65"/>
      <c r="F30" s="65"/>
      <c r="G30" s="65"/>
      <c r="H30" s="65"/>
      <c r="I30" s="65"/>
      <c r="J30" s="65"/>
      <c r="K30" s="65"/>
      <c r="L30" s="65"/>
      <c r="N30" s="65"/>
      <c r="P30" s="65"/>
    </row>
    <row r="31" spans="1:45" s="57" customFormat="1">
      <c r="E31" s="65"/>
      <c r="F31" s="65"/>
      <c r="G31" s="65"/>
      <c r="H31" s="65"/>
      <c r="I31" s="65"/>
      <c r="J31" s="65"/>
      <c r="K31" s="65"/>
      <c r="L31" s="65"/>
      <c r="N31" s="65"/>
      <c r="P31" s="65"/>
    </row>
    <row r="32" spans="1:45" s="57" customFormat="1">
      <c r="E32" s="65"/>
      <c r="F32" s="65"/>
      <c r="G32" s="65"/>
      <c r="H32" s="65"/>
      <c r="I32" s="65"/>
      <c r="J32" s="65"/>
      <c r="K32" s="65"/>
      <c r="L32" s="65"/>
      <c r="N32" s="65"/>
      <c r="P32" s="65"/>
    </row>
    <row r="33" spans="5:16" s="57" customFormat="1">
      <c r="E33" s="65"/>
      <c r="F33" s="65"/>
      <c r="G33" s="65"/>
      <c r="H33" s="65"/>
      <c r="I33" s="65"/>
      <c r="J33" s="65"/>
      <c r="K33" s="65"/>
      <c r="L33" s="65"/>
      <c r="N33" s="65"/>
      <c r="P33" s="65"/>
    </row>
    <row r="34" spans="5:16" s="43" customFormat="1">
      <c r="E34" s="56"/>
      <c r="F34" s="56"/>
      <c r="G34" s="56"/>
      <c r="H34" s="56"/>
      <c r="I34" s="56"/>
      <c r="J34" s="56"/>
      <c r="K34" s="56"/>
      <c r="L34" s="56"/>
      <c r="N34" s="56"/>
      <c r="P34" s="56"/>
    </row>
    <row r="35" spans="5:16" s="43" customFormat="1">
      <c r="E35" s="56"/>
      <c r="F35" s="56"/>
      <c r="G35" s="56"/>
      <c r="H35" s="56"/>
      <c r="I35" s="56"/>
      <c r="J35" s="56"/>
      <c r="K35" s="56"/>
      <c r="L35" s="56"/>
      <c r="N35" s="56"/>
      <c r="P35" s="56"/>
    </row>
    <row r="36" spans="5:16" s="43" customFormat="1">
      <c r="E36" s="56"/>
      <c r="F36" s="56"/>
      <c r="G36" s="56"/>
      <c r="H36" s="56"/>
      <c r="I36" s="56"/>
      <c r="J36" s="56"/>
      <c r="K36" s="56"/>
      <c r="L36" s="56"/>
      <c r="N36" s="56"/>
      <c r="P36" s="56"/>
    </row>
    <row r="37" spans="5:16" s="43" customFormat="1">
      <c r="E37" s="56"/>
      <c r="F37" s="56"/>
      <c r="G37" s="56"/>
      <c r="H37" s="56"/>
      <c r="I37" s="56"/>
      <c r="J37" s="56"/>
      <c r="K37" s="56"/>
      <c r="L37" s="56"/>
      <c r="N37" s="56"/>
      <c r="P37" s="56"/>
    </row>
    <row r="38" spans="5:16" s="43" customFormat="1">
      <c r="E38" s="56"/>
      <c r="F38" s="56"/>
      <c r="G38" s="56"/>
      <c r="H38" s="56"/>
      <c r="I38" s="56"/>
      <c r="J38" s="56"/>
      <c r="K38" s="56"/>
      <c r="L38" s="56"/>
      <c r="N38" s="56"/>
      <c r="P38" s="56"/>
    </row>
    <row r="39" spans="5:16" s="43" customFormat="1">
      <c r="E39" s="56"/>
      <c r="F39" s="56"/>
      <c r="G39" s="56"/>
      <c r="H39" s="56"/>
      <c r="I39" s="56"/>
      <c r="J39" s="56"/>
      <c r="K39" s="56"/>
      <c r="L39" s="56"/>
      <c r="N39" s="56"/>
      <c r="P39" s="56"/>
    </row>
    <row r="40" spans="5:16" s="43" customFormat="1">
      <c r="E40" s="56"/>
      <c r="F40" s="56"/>
      <c r="G40" s="56"/>
      <c r="H40" s="56"/>
      <c r="I40" s="56"/>
      <c r="J40" s="56"/>
      <c r="K40" s="56"/>
      <c r="L40" s="56"/>
      <c r="N40" s="56"/>
      <c r="P40" s="56"/>
    </row>
    <row r="41" spans="5:16" s="43" customFormat="1">
      <c r="E41" s="56"/>
      <c r="F41" s="56"/>
      <c r="G41" s="56"/>
      <c r="H41" s="56"/>
      <c r="I41" s="56"/>
      <c r="J41" s="56"/>
      <c r="K41" s="56"/>
      <c r="L41" s="56"/>
      <c r="N41" s="56"/>
      <c r="P41" s="56"/>
    </row>
    <row r="42" spans="5:16" s="43" customFormat="1">
      <c r="E42" s="56"/>
      <c r="F42" s="56"/>
      <c r="G42" s="56"/>
      <c r="H42" s="56"/>
      <c r="I42" s="56"/>
      <c r="J42" s="56"/>
      <c r="K42" s="56"/>
      <c r="L42" s="56"/>
      <c r="N42" s="56"/>
      <c r="P42" s="56"/>
    </row>
    <row r="43" spans="5:16" s="43" customFormat="1">
      <c r="E43" s="56"/>
      <c r="F43" s="56"/>
      <c r="G43" s="56"/>
      <c r="H43" s="56"/>
      <c r="I43" s="56"/>
      <c r="J43" s="56"/>
      <c r="K43" s="56"/>
      <c r="L43" s="56"/>
      <c r="N43" s="56"/>
      <c r="P43" s="56"/>
    </row>
    <row r="44" spans="5:16" s="43" customFormat="1">
      <c r="E44" s="56"/>
      <c r="F44" s="56"/>
      <c r="G44" s="56"/>
      <c r="H44" s="56"/>
      <c r="I44" s="56"/>
      <c r="J44" s="56"/>
      <c r="K44" s="56"/>
      <c r="L44" s="56"/>
      <c r="N44" s="56"/>
      <c r="P44" s="56"/>
    </row>
    <row r="45" spans="5:16" s="43" customFormat="1">
      <c r="E45" s="56"/>
      <c r="F45" s="56"/>
      <c r="G45" s="56"/>
      <c r="H45" s="56"/>
      <c r="I45" s="56"/>
      <c r="J45" s="56"/>
      <c r="K45" s="56"/>
      <c r="L45" s="56"/>
      <c r="N45" s="56"/>
      <c r="P45" s="56"/>
    </row>
    <row r="46" spans="5:16" s="43" customFormat="1">
      <c r="E46" s="56"/>
      <c r="F46" s="56"/>
      <c r="G46" s="56"/>
      <c r="H46" s="56"/>
      <c r="I46" s="56"/>
      <c r="J46" s="56"/>
      <c r="K46" s="56"/>
      <c r="L46" s="56"/>
      <c r="N46" s="56"/>
      <c r="P46" s="56"/>
    </row>
    <row r="47" spans="5:16" s="43" customFormat="1">
      <c r="E47" s="56"/>
      <c r="F47" s="56"/>
      <c r="G47" s="56"/>
      <c r="H47" s="56"/>
      <c r="I47" s="56"/>
      <c r="J47" s="56"/>
      <c r="K47" s="56"/>
      <c r="L47" s="56"/>
      <c r="N47" s="56"/>
      <c r="P47" s="56"/>
    </row>
    <row r="48" spans="5:16" s="43" customFormat="1">
      <c r="E48" s="56"/>
      <c r="F48" s="56"/>
      <c r="G48" s="56"/>
      <c r="H48" s="56"/>
      <c r="I48" s="56"/>
      <c r="J48" s="56"/>
      <c r="K48" s="56"/>
      <c r="L48" s="56"/>
      <c r="N48" s="56"/>
      <c r="P48" s="56"/>
    </row>
    <row r="49" spans="5:16" s="43" customFormat="1">
      <c r="E49" s="56"/>
      <c r="F49" s="56"/>
      <c r="G49" s="56"/>
      <c r="H49" s="56"/>
      <c r="I49" s="56"/>
      <c r="J49" s="56"/>
      <c r="K49" s="56"/>
      <c r="L49" s="56"/>
      <c r="N49" s="56"/>
      <c r="P49" s="56"/>
    </row>
    <row r="50" spans="5:16" s="43" customFormat="1">
      <c r="E50" s="56"/>
      <c r="F50" s="56"/>
      <c r="G50" s="56"/>
      <c r="H50" s="56"/>
      <c r="I50" s="56"/>
      <c r="J50" s="56"/>
      <c r="K50" s="56"/>
      <c r="L50" s="56"/>
      <c r="N50" s="56"/>
      <c r="P50" s="56"/>
    </row>
    <row r="51" spans="5:16" s="43" customFormat="1">
      <c r="E51" s="56"/>
      <c r="F51" s="56"/>
      <c r="G51" s="56"/>
      <c r="H51" s="56"/>
      <c r="I51" s="56"/>
      <c r="J51" s="56"/>
      <c r="K51" s="56"/>
      <c r="L51" s="56"/>
      <c r="N51" s="56"/>
      <c r="P51" s="56"/>
    </row>
    <row r="52" spans="5:16" s="43" customFormat="1">
      <c r="E52" s="56"/>
      <c r="F52" s="56"/>
      <c r="G52" s="56"/>
      <c r="H52" s="56"/>
      <c r="I52" s="56"/>
      <c r="J52" s="56"/>
      <c r="K52" s="56"/>
      <c r="L52" s="56"/>
      <c r="N52" s="56"/>
      <c r="P52" s="56"/>
    </row>
    <row r="53" spans="5:16" s="43" customFormat="1">
      <c r="E53" s="56"/>
      <c r="F53" s="56"/>
      <c r="G53" s="56"/>
      <c r="H53" s="56"/>
      <c r="I53" s="56"/>
      <c r="J53" s="56"/>
      <c r="K53" s="56"/>
      <c r="L53" s="56"/>
      <c r="N53" s="56"/>
      <c r="P53" s="56"/>
    </row>
    <row r="54" spans="5:16" s="43" customFormat="1">
      <c r="E54" s="56"/>
      <c r="F54" s="56"/>
      <c r="G54" s="56"/>
      <c r="H54" s="56"/>
      <c r="I54" s="56"/>
      <c r="J54" s="56"/>
      <c r="K54" s="56"/>
      <c r="L54" s="56"/>
      <c r="N54" s="56"/>
      <c r="P54" s="56"/>
    </row>
    <row r="55" spans="5:16" s="43" customFormat="1">
      <c r="E55" s="56"/>
      <c r="F55" s="56"/>
      <c r="G55" s="56"/>
      <c r="H55" s="56"/>
      <c r="I55" s="56"/>
      <c r="J55" s="56"/>
      <c r="K55" s="56"/>
      <c r="L55" s="56"/>
      <c r="N55" s="56"/>
      <c r="P55" s="56"/>
    </row>
    <row r="56" spans="5:16" s="43" customFormat="1">
      <c r="E56" s="56"/>
      <c r="F56" s="56"/>
      <c r="G56" s="56"/>
      <c r="H56" s="56"/>
      <c r="I56" s="56"/>
      <c r="J56" s="56"/>
      <c r="K56" s="56"/>
      <c r="L56" s="56"/>
      <c r="N56" s="56"/>
      <c r="P56" s="56"/>
    </row>
    <row r="57" spans="5:16" s="43" customFormat="1">
      <c r="E57" s="56"/>
      <c r="F57" s="56"/>
      <c r="G57" s="56"/>
      <c r="H57" s="56"/>
      <c r="I57" s="56"/>
      <c r="J57" s="56"/>
      <c r="K57" s="56"/>
      <c r="L57" s="56"/>
      <c r="N57" s="56"/>
      <c r="P57" s="56"/>
    </row>
    <row r="58" spans="5:16" s="43" customFormat="1">
      <c r="E58" s="56"/>
      <c r="F58" s="56"/>
      <c r="G58" s="56"/>
      <c r="H58" s="56"/>
      <c r="I58" s="56"/>
      <c r="J58" s="56"/>
      <c r="K58" s="56"/>
      <c r="L58" s="56"/>
      <c r="N58" s="56"/>
      <c r="P58" s="56"/>
    </row>
    <row r="59" spans="5:16" s="43" customFormat="1">
      <c r="E59" s="56"/>
      <c r="F59" s="56"/>
      <c r="G59" s="56"/>
      <c r="H59" s="56"/>
      <c r="I59" s="56"/>
      <c r="J59" s="56"/>
      <c r="K59" s="56"/>
      <c r="L59" s="56"/>
      <c r="N59" s="56"/>
      <c r="P59" s="56"/>
    </row>
    <row r="60" spans="5:16" s="43" customFormat="1">
      <c r="E60" s="56"/>
      <c r="F60" s="56"/>
      <c r="G60" s="56"/>
      <c r="H60" s="56"/>
      <c r="I60" s="56"/>
      <c r="J60" s="56"/>
      <c r="K60" s="56"/>
      <c r="L60" s="56"/>
      <c r="N60" s="56"/>
      <c r="P60" s="56"/>
    </row>
    <row r="61" spans="5:16" s="43" customFormat="1">
      <c r="E61" s="56"/>
      <c r="F61" s="56"/>
      <c r="G61" s="56"/>
      <c r="H61" s="56"/>
      <c r="I61" s="56"/>
      <c r="J61" s="56"/>
      <c r="K61" s="56"/>
      <c r="L61" s="56"/>
      <c r="N61" s="56"/>
      <c r="P61" s="56"/>
    </row>
    <row r="62" spans="5:16" s="43" customFormat="1">
      <c r="E62" s="56"/>
      <c r="F62" s="56"/>
      <c r="G62" s="56"/>
      <c r="H62" s="56"/>
      <c r="I62" s="56"/>
      <c r="J62" s="56"/>
      <c r="K62" s="56"/>
      <c r="L62" s="56"/>
      <c r="N62" s="56"/>
      <c r="P62" s="56"/>
    </row>
    <row r="63" spans="5:16" s="43" customFormat="1">
      <c r="E63" s="56"/>
      <c r="F63" s="56"/>
      <c r="G63" s="56"/>
      <c r="H63" s="56"/>
      <c r="I63" s="56"/>
      <c r="J63" s="56"/>
      <c r="K63" s="56"/>
      <c r="L63" s="56"/>
      <c r="N63" s="56"/>
      <c r="P63" s="56"/>
    </row>
    <row r="64" spans="5:16" s="43" customFormat="1">
      <c r="E64" s="56"/>
      <c r="F64" s="56"/>
      <c r="G64" s="56"/>
      <c r="H64" s="56"/>
      <c r="I64" s="56"/>
      <c r="J64" s="56"/>
      <c r="K64" s="56"/>
      <c r="L64" s="56"/>
      <c r="N64" s="56"/>
      <c r="P64" s="56"/>
    </row>
    <row r="65" spans="5:16" s="43" customFormat="1">
      <c r="E65" s="56"/>
      <c r="F65" s="56"/>
      <c r="G65" s="56"/>
      <c r="H65" s="56"/>
      <c r="I65" s="56"/>
      <c r="J65" s="56"/>
      <c r="K65" s="56"/>
      <c r="L65" s="56"/>
      <c r="N65" s="56"/>
      <c r="P65" s="56"/>
    </row>
    <row r="66" spans="5:16" s="43" customFormat="1">
      <c r="E66" s="56"/>
      <c r="F66" s="56"/>
      <c r="G66" s="56"/>
      <c r="H66" s="56"/>
      <c r="I66" s="56"/>
      <c r="J66" s="56"/>
      <c r="K66" s="56"/>
      <c r="L66" s="56"/>
      <c r="N66" s="56"/>
      <c r="P66" s="56"/>
    </row>
    <row r="67" spans="5:16" s="43" customFormat="1">
      <c r="E67" s="56"/>
      <c r="F67" s="56"/>
      <c r="G67" s="56"/>
      <c r="H67" s="56"/>
      <c r="I67" s="56"/>
      <c r="J67" s="56"/>
      <c r="K67" s="56"/>
      <c r="L67" s="56"/>
      <c r="N67" s="56"/>
      <c r="P67" s="56"/>
    </row>
    <row r="68" spans="5:16" s="43" customFormat="1">
      <c r="E68" s="56"/>
      <c r="F68" s="56"/>
      <c r="G68" s="56"/>
      <c r="H68" s="56"/>
      <c r="I68" s="56"/>
      <c r="J68" s="56"/>
      <c r="K68" s="56"/>
      <c r="L68" s="56"/>
      <c r="N68" s="56"/>
      <c r="P68" s="56"/>
    </row>
    <row r="69" spans="5:16" s="43" customFormat="1">
      <c r="E69" s="56"/>
      <c r="F69" s="56"/>
      <c r="G69" s="56"/>
      <c r="H69" s="56"/>
      <c r="I69" s="56"/>
      <c r="J69" s="56"/>
      <c r="K69" s="56"/>
      <c r="L69" s="56"/>
      <c r="N69" s="56"/>
      <c r="P69" s="56"/>
    </row>
    <row r="70" spans="5:16" s="43" customFormat="1">
      <c r="E70" s="56"/>
      <c r="F70" s="56"/>
      <c r="G70" s="56"/>
      <c r="H70" s="56"/>
      <c r="I70" s="56"/>
      <c r="J70" s="56"/>
      <c r="K70" s="56"/>
      <c r="L70" s="56"/>
      <c r="N70" s="56"/>
      <c r="P70" s="56"/>
    </row>
    <row r="71" spans="5:16" s="43" customFormat="1">
      <c r="E71" s="56"/>
      <c r="F71" s="56"/>
      <c r="G71" s="56"/>
      <c r="H71" s="56"/>
      <c r="I71" s="56"/>
      <c r="J71" s="56"/>
      <c r="K71" s="56"/>
      <c r="L71" s="56"/>
      <c r="N71" s="56"/>
      <c r="P71" s="56"/>
    </row>
    <row r="72" spans="5:16" s="43" customFormat="1">
      <c r="E72" s="56"/>
      <c r="F72" s="56"/>
      <c r="G72" s="56"/>
      <c r="H72" s="56"/>
      <c r="I72" s="56"/>
      <c r="J72" s="56"/>
      <c r="K72" s="56"/>
      <c r="L72" s="56"/>
      <c r="N72" s="56"/>
      <c r="P72" s="56"/>
    </row>
    <row r="73" spans="5:16" s="43" customFormat="1">
      <c r="E73" s="56"/>
      <c r="F73" s="56"/>
      <c r="G73" s="56"/>
      <c r="H73" s="56"/>
      <c r="I73" s="56"/>
      <c r="J73" s="56"/>
      <c r="K73" s="56"/>
      <c r="L73" s="56"/>
      <c r="N73" s="56"/>
      <c r="P73" s="56"/>
    </row>
    <row r="74" spans="5:16" s="43" customFormat="1">
      <c r="E74" s="56"/>
      <c r="F74" s="56"/>
      <c r="G74" s="56"/>
      <c r="H74" s="56"/>
      <c r="I74" s="56"/>
      <c r="J74" s="56"/>
      <c r="K74" s="56"/>
      <c r="L74" s="56"/>
      <c r="N74" s="56"/>
      <c r="P74" s="56"/>
    </row>
    <row r="75" spans="5:16" s="43" customFormat="1">
      <c r="E75" s="56"/>
      <c r="F75" s="56"/>
      <c r="G75" s="56"/>
      <c r="H75" s="56"/>
      <c r="I75" s="56"/>
      <c r="J75" s="56"/>
      <c r="K75" s="56"/>
      <c r="L75" s="56"/>
      <c r="N75" s="56"/>
      <c r="P75" s="56"/>
    </row>
    <row r="76" spans="5:16" s="43" customFormat="1">
      <c r="E76" s="56"/>
      <c r="F76" s="56"/>
      <c r="G76" s="56"/>
      <c r="H76" s="56"/>
      <c r="I76" s="56"/>
      <c r="J76" s="56"/>
      <c r="K76" s="56"/>
      <c r="L76" s="56"/>
      <c r="N76" s="56"/>
      <c r="P76" s="56"/>
    </row>
    <row r="77" spans="5:16" s="43" customFormat="1">
      <c r="E77" s="56"/>
      <c r="F77" s="56"/>
      <c r="G77" s="56"/>
      <c r="H77" s="56"/>
      <c r="I77" s="56"/>
      <c r="J77" s="56"/>
      <c r="K77" s="56"/>
      <c r="L77" s="56"/>
      <c r="N77" s="56"/>
      <c r="P77" s="56"/>
    </row>
    <row r="78" spans="5:16" s="43" customFormat="1">
      <c r="E78" s="56"/>
      <c r="F78" s="56"/>
      <c r="G78" s="56"/>
      <c r="H78" s="56"/>
      <c r="I78" s="56"/>
      <c r="J78" s="56"/>
      <c r="K78" s="56"/>
      <c r="L78" s="56"/>
      <c r="N78" s="56"/>
      <c r="P78" s="56"/>
    </row>
    <row r="79" spans="5:16" s="43" customFormat="1">
      <c r="E79" s="56"/>
      <c r="F79" s="56"/>
      <c r="G79" s="56"/>
      <c r="H79" s="56"/>
      <c r="I79" s="56"/>
      <c r="J79" s="56"/>
      <c r="K79" s="56"/>
      <c r="L79" s="56"/>
      <c r="N79" s="56"/>
      <c r="P79" s="56"/>
    </row>
    <row r="80" spans="5:16" s="43" customFormat="1">
      <c r="E80" s="56"/>
      <c r="F80" s="56"/>
      <c r="G80" s="56"/>
      <c r="H80" s="56"/>
      <c r="I80" s="56"/>
      <c r="J80" s="56"/>
      <c r="K80" s="56"/>
      <c r="L80" s="56"/>
      <c r="N80" s="56"/>
      <c r="P80" s="56"/>
    </row>
    <row r="81" spans="5:16" s="43" customFormat="1">
      <c r="E81" s="56"/>
      <c r="F81" s="56"/>
      <c r="G81" s="56"/>
      <c r="H81" s="56"/>
      <c r="I81" s="56"/>
      <c r="J81" s="56"/>
      <c r="K81" s="56"/>
      <c r="L81" s="56"/>
      <c r="N81" s="56"/>
      <c r="P81" s="56"/>
    </row>
    <row r="82" spans="5:16" s="43" customFormat="1">
      <c r="E82" s="56"/>
      <c r="F82" s="56"/>
      <c r="G82" s="56"/>
      <c r="H82" s="56"/>
      <c r="I82" s="56"/>
      <c r="J82" s="56"/>
      <c r="K82" s="56"/>
      <c r="L82" s="56"/>
      <c r="N82" s="56"/>
      <c r="P82" s="56"/>
    </row>
    <row r="83" spans="5:16" s="43" customFormat="1">
      <c r="E83" s="56"/>
      <c r="F83" s="56"/>
      <c r="G83" s="56"/>
      <c r="H83" s="56"/>
      <c r="I83" s="56"/>
      <c r="J83" s="56"/>
      <c r="K83" s="56"/>
      <c r="L83" s="56"/>
      <c r="N83" s="56"/>
      <c r="P83" s="56"/>
    </row>
    <row r="84" spans="5:16" s="43" customFormat="1">
      <c r="E84" s="56"/>
      <c r="F84" s="56"/>
      <c r="G84" s="56"/>
      <c r="H84" s="56"/>
      <c r="I84" s="56"/>
      <c r="J84" s="56"/>
      <c r="K84" s="56"/>
      <c r="L84" s="56"/>
      <c r="N84" s="56"/>
      <c r="P84" s="56"/>
    </row>
    <row r="85" spans="5:16" s="43" customFormat="1">
      <c r="E85" s="56"/>
      <c r="F85" s="56"/>
      <c r="G85" s="56"/>
      <c r="H85" s="56"/>
      <c r="I85" s="56"/>
      <c r="J85" s="56"/>
      <c r="K85" s="56"/>
      <c r="L85" s="56"/>
      <c r="N85" s="56"/>
      <c r="P85" s="56"/>
    </row>
    <row r="86" spans="5:16" s="43" customFormat="1">
      <c r="E86" s="56"/>
      <c r="F86" s="56"/>
      <c r="G86" s="56"/>
      <c r="H86" s="56"/>
      <c r="I86" s="56"/>
      <c r="J86" s="56"/>
      <c r="K86" s="56"/>
      <c r="L86" s="56"/>
      <c r="N86" s="56"/>
      <c r="P86" s="56"/>
    </row>
    <row r="87" spans="5:16" s="43" customFormat="1">
      <c r="E87" s="56"/>
      <c r="F87" s="56"/>
      <c r="G87" s="56"/>
      <c r="H87" s="56"/>
      <c r="I87" s="56"/>
      <c r="J87" s="56"/>
      <c r="K87" s="56"/>
      <c r="L87" s="56"/>
      <c r="N87" s="56"/>
      <c r="P87" s="56"/>
    </row>
    <row r="88" spans="5:16" s="43" customFormat="1">
      <c r="E88" s="56"/>
      <c r="F88" s="56"/>
      <c r="G88" s="56"/>
      <c r="H88" s="56"/>
      <c r="I88" s="56"/>
      <c r="J88" s="56"/>
      <c r="K88" s="56"/>
      <c r="L88" s="56"/>
      <c r="N88" s="56"/>
      <c r="P88" s="56"/>
    </row>
    <row r="89" spans="5:16" s="43" customFormat="1">
      <c r="E89" s="56"/>
      <c r="F89" s="56"/>
      <c r="G89" s="56"/>
      <c r="H89" s="56"/>
      <c r="I89" s="56"/>
      <c r="J89" s="56"/>
      <c r="K89" s="56"/>
      <c r="L89" s="56"/>
      <c r="N89" s="56"/>
      <c r="P89" s="56"/>
    </row>
    <row r="90" spans="5:16" s="43" customFormat="1">
      <c r="E90" s="56"/>
      <c r="F90" s="56"/>
      <c r="G90" s="56"/>
      <c r="H90" s="56"/>
      <c r="I90" s="56"/>
      <c r="J90" s="56"/>
      <c r="K90" s="56"/>
      <c r="L90" s="56"/>
      <c r="N90" s="56"/>
      <c r="P90" s="56"/>
    </row>
    <row r="91" spans="5:16" s="43" customFormat="1">
      <c r="E91" s="56"/>
      <c r="F91" s="56"/>
      <c r="G91" s="56"/>
      <c r="H91" s="56"/>
      <c r="I91" s="56"/>
      <c r="J91" s="56"/>
      <c r="K91" s="56"/>
      <c r="L91" s="56"/>
      <c r="N91" s="56"/>
      <c r="P91" s="56"/>
    </row>
    <row r="92" spans="5:16" s="43" customFormat="1">
      <c r="E92" s="56"/>
      <c r="F92" s="56"/>
      <c r="G92" s="56"/>
      <c r="H92" s="56"/>
      <c r="I92" s="56"/>
      <c r="J92" s="56"/>
      <c r="K92" s="56"/>
      <c r="L92" s="56"/>
      <c r="N92" s="56"/>
      <c r="P92" s="56"/>
    </row>
    <row r="93" spans="5:16" s="43" customFormat="1">
      <c r="E93" s="56"/>
      <c r="F93" s="56"/>
      <c r="G93" s="56"/>
      <c r="H93" s="56"/>
      <c r="I93" s="56"/>
      <c r="J93" s="56"/>
      <c r="K93" s="56"/>
      <c r="L93" s="56"/>
      <c r="N93" s="56"/>
      <c r="P93" s="56"/>
    </row>
    <row r="94" spans="5:16" s="43" customFormat="1">
      <c r="E94" s="56"/>
      <c r="F94" s="56"/>
      <c r="G94" s="56"/>
      <c r="H94" s="56"/>
      <c r="I94" s="56"/>
      <c r="J94" s="56"/>
      <c r="K94" s="56"/>
      <c r="L94" s="56"/>
      <c r="N94" s="56"/>
      <c r="P94" s="56"/>
    </row>
    <row r="95" spans="5:16" s="43" customFormat="1">
      <c r="E95" s="56"/>
      <c r="F95" s="56"/>
      <c r="G95" s="56"/>
      <c r="H95" s="56"/>
      <c r="I95" s="56"/>
      <c r="J95" s="56"/>
      <c r="K95" s="56"/>
      <c r="L95" s="56"/>
      <c r="N95" s="56"/>
      <c r="P95" s="56"/>
    </row>
    <row r="96" spans="5:16" s="43" customFormat="1">
      <c r="E96" s="56"/>
      <c r="F96" s="56"/>
      <c r="G96" s="56"/>
      <c r="H96" s="56"/>
      <c r="I96" s="56"/>
      <c r="J96" s="56"/>
      <c r="K96" s="56"/>
      <c r="L96" s="56"/>
      <c r="N96" s="56"/>
      <c r="P96" s="56"/>
    </row>
    <row r="97" spans="5:16" s="43" customFormat="1">
      <c r="E97" s="56"/>
      <c r="F97" s="56"/>
      <c r="G97" s="56"/>
      <c r="H97" s="56"/>
      <c r="I97" s="56"/>
      <c r="J97" s="56"/>
      <c r="K97" s="56"/>
      <c r="L97" s="56"/>
      <c r="N97" s="56"/>
      <c r="P97" s="56"/>
    </row>
    <row r="98" spans="5:16" s="43" customFormat="1">
      <c r="E98" s="56"/>
      <c r="F98" s="56"/>
      <c r="G98" s="56"/>
      <c r="H98" s="56"/>
      <c r="I98" s="56"/>
      <c r="J98" s="56"/>
      <c r="K98" s="56"/>
      <c r="L98" s="56"/>
      <c r="N98" s="56"/>
      <c r="P98" s="56"/>
    </row>
    <row r="99" spans="5:16" s="43" customFormat="1">
      <c r="E99" s="56"/>
      <c r="F99" s="56"/>
      <c r="G99" s="56"/>
      <c r="H99" s="56"/>
      <c r="I99" s="56"/>
      <c r="J99" s="56"/>
      <c r="K99" s="56"/>
      <c r="L99" s="56"/>
      <c r="N99" s="56"/>
      <c r="P99" s="56"/>
    </row>
    <row r="100" spans="5:16" s="43" customFormat="1">
      <c r="E100" s="56"/>
      <c r="F100" s="56"/>
      <c r="G100" s="56"/>
      <c r="H100" s="56"/>
      <c r="I100" s="56"/>
      <c r="J100" s="56"/>
      <c r="K100" s="56"/>
      <c r="L100" s="56"/>
      <c r="N100" s="56"/>
      <c r="P100" s="56"/>
    </row>
    <row r="101" spans="5:16" s="43" customFormat="1">
      <c r="E101" s="56"/>
      <c r="F101" s="56"/>
      <c r="G101" s="56"/>
      <c r="H101" s="56"/>
      <c r="I101" s="56"/>
      <c r="J101" s="56"/>
      <c r="K101" s="56"/>
      <c r="L101" s="56"/>
      <c r="N101" s="56"/>
      <c r="P101" s="56"/>
    </row>
    <row r="102" spans="5:16" s="43" customFormat="1">
      <c r="E102" s="56"/>
      <c r="F102" s="56"/>
      <c r="G102" s="56"/>
      <c r="H102" s="56"/>
      <c r="I102" s="56"/>
      <c r="J102" s="56"/>
      <c r="K102" s="56"/>
      <c r="L102" s="56"/>
      <c r="N102" s="56"/>
      <c r="P102" s="56"/>
    </row>
    <row r="103" spans="5:16" s="43" customFormat="1">
      <c r="E103" s="56"/>
      <c r="F103" s="56"/>
      <c r="G103" s="56"/>
      <c r="H103" s="56"/>
      <c r="I103" s="56"/>
      <c r="J103" s="56"/>
      <c r="K103" s="56"/>
      <c r="L103" s="56"/>
      <c r="N103" s="56"/>
      <c r="P103" s="56"/>
    </row>
    <row r="104" spans="5:16" s="43" customFormat="1">
      <c r="E104" s="56"/>
      <c r="F104" s="56"/>
      <c r="G104" s="56"/>
      <c r="H104" s="56"/>
      <c r="I104" s="56"/>
      <c r="J104" s="56"/>
      <c r="K104" s="56"/>
      <c r="L104" s="56"/>
      <c r="N104" s="56"/>
      <c r="P104" s="56"/>
    </row>
    <row r="105" spans="5:16" s="43" customFormat="1">
      <c r="E105" s="56"/>
      <c r="F105" s="56"/>
      <c r="G105" s="56"/>
      <c r="H105" s="56"/>
      <c r="I105" s="56"/>
      <c r="J105" s="56"/>
      <c r="K105" s="56"/>
      <c r="L105" s="56"/>
      <c r="N105" s="56"/>
      <c r="P105" s="56"/>
    </row>
    <row r="106" spans="5:16" s="43" customFormat="1">
      <c r="E106" s="56"/>
      <c r="F106" s="56"/>
      <c r="G106" s="56"/>
      <c r="H106" s="56"/>
      <c r="I106" s="56"/>
      <c r="J106" s="56"/>
      <c r="K106" s="56"/>
      <c r="L106" s="56"/>
      <c r="N106" s="56"/>
      <c r="P106" s="56"/>
    </row>
    <row r="107" spans="5:16" s="43" customFormat="1">
      <c r="E107" s="56"/>
      <c r="F107" s="56"/>
      <c r="G107" s="56"/>
      <c r="H107" s="56"/>
      <c r="I107" s="56"/>
      <c r="J107" s="56"/>
      <c r="K107" s="56"/>
      <c r="L107" s="56"/>
      <c r="N107" s="56"/>
      <c r="P107" s="56"/>
    </row>
    <row r="108" spans="5:16" s="43" customFormat="1">
      <c r="E108" s="56"/>
      <c r="F108" s="56"/>
      <c r="G108" s="56"/>
      <c r="H108" s="56"/>
      <c r="I108" s="56"/>
      <c r="J108" s="56"/>
      <c r="K108" s="56"/>
      <c r="L108" s="56"/>
      <c r="N108" s="56"/>
      <c r="P108" s="56"/>
    </row>
    <row r="109" spans="5:16" s="43" customFormat="1">
      <c r="E109" s="56"/>
      <c r="F109" s="56"/>
      <c r="G109" s="56"/>
      <c r="H109" s="56"/>
      <c r="I109" s="56"/>
      <c r="J109" s="56"/>
      <c r="K109" s="56"/>
      <c r="L109" s="56"/>
      <c r="N109" s="56"/>
      <c r="P109" s="56"/>
    </row>
    <row r="110" spans="5:16" s="43" customFormat="1">
      <c r="E110" s="56"/>
      <c r="F110" s="56"/>
      <c r="G110" s="56"/>
      <c r="H110" s="56"/>
      <c r="I110" s="56"/>
      <c r="J110" s="56"/>
      <c r="K110" s="56"/>
      <c r="L110" s="56"/>
      <c r="N110" s="56"/>
      <c r="P110" s="56"/>
    </row>
    <row r="111" spans="5:16" s="43" customFormat="1">
      <c r="E111" s="56"/>
      <c r="F111" s="56"/>
      <c r="G111" s="56"/>
      <c r="H111" s="56"/>
      <c r="I111" s="56"/>
      <c r="J111" s="56"/>
      <c r="K111" s="56"/>
      <c r="L111" s="56"/>
      <c r="N111" s="56"/>
      <c r="P111" s="56"/>
    </row>
    <row r="112" spans="5:16" s="43" customFormat="1">
      <c r="E112" s="56"/>
      <c r="F112" s="56"/>
      <c r="G112" s="56"/>
      <c r="H112" s="56"/>
      <c r="I112" s="56"/>
      <c r="J112" s="56"/>
      <c r="K112" s="56"/>
      <c r="L112" s="56"/>
      <c r="N112" s="56"/>
      <c r="P112" s="56"/>
    </row>
    <row r="113" spans="5:16" s="43" customFormat="1">
      <c r="E113" s="56"/>
      <c r="F113" s="56"/>
      <c r="G113" s="56"/>
      <c r="H113" s="56"/>
      <c r="I113" s="56"/>
      <c r="J113" s="56"/>
      <c r="K113" s="56"/>
      <c r="L113" s="56"/>
      <c r="N113" s="56"/>
      <c r="P113" s="56"/>
    </row>
    <row r="114" spans="5:16" s="43" customFormat="1">
      <c r="E114" s="56"/>
      <c r="F114" s="56"/>
      <c r="G114" s="56"/>
      <c r="H114" s="56"/>
      <c r="I114" s="56"/>
      <c r="J114" s="56"/>
      <c r="K114" s="56"/>
      <c r="L114" s="56"/>
      <c r="N114" s="56"/>
      <c r="P114" s="56"/>
    </row>
    <row r="115" spans="5:16" s="43" customFormat="1">
      <c r="E115" s="56"/>
      <c r="F115" s="56"/>
      <c r="G115" s="56"/>
      <c r="H115" s="56"/>
      <c r="I115" s="56"/>
      <c r="J115" s="56"/>
      <c r="K115" s="56"/>
      <c r="L115" s="56"/>
      <c r="N115" s="56"/>
      <c r="P115" s="56"/>
    </row>
    <row r="116" spans="5:16" s="43" customFormat="1">
      <c r="E116" s="56"/>
      <c r="F116" s="56"/>
      <c r="G116" s="56"/>
      <c r="H116" s="56"/>
      <c r="I116" s="56"/>
      <c r="J116" s="56"/>
      <c r="K116" s="56"/>
      <c r="L116" s="56"/>
      <c r="N116" s="56"/>
      <c r="P116" s="56"/>
    </row>
    <row r="117" spans="5:16" s="43" customFormat="1">
      <c r="E117" s="56"/>
      <c r="F117" s="56"/>
      <c r="G117" s="56"/>
      <c r="H117" s="56"/>
      <c r="I117" s="56"/>
      <c r="J117" s="56"/>
      <c r="K117" s="56"/>
      <c r="L117" s="56"/>
      <c r="N117" s="56"/>
      <c r="P117" s="56"/>
    </row>
    <row r="118" spans="5:16" s="43" customFormat="1">
      <c r="E118" s="56"/>
      <c r="F118" s="56"/>
      <c r="G118" s="56"/>
      <c r="H118" s="56"/>
      <c r="I118" s="56"/>
      <c r="J118" s="56"/>
      <c r="K118" s="56"/>
      <c r="L118" s="56"/>
      <c r="N118" s="56"/>
      <c r="P118" s="56"/>
    </row>
    <row r="119" spans="5:16" s="43" customFormat="1">
      <c r="E119" s="56"/>
      <c r="F119" s="56"/>
      <c r="G119" s="56"/>
      <c r="H119" s="56"/>
      <c r="I119" s="56"/>
      <c r="J119" s="56"/>
      <c r="K119" s="56"/>
      <c r="L119" s="56"/>
      <c r="N119" s="56"/>
      <c r="P119" s="56"/>
    </row>
    <row r="120" spans="5:16" s="43" customFormat="1">
      <c r="E120" s="56"/>
      <c r="F120" s="56"/>
      <c r="G120" s="56"/>
      <c r="H120" s="56"/>
      <c r="I120" s="56"/>
      <c r="J120" s="56"/>
      <c r="K120" s="56"/>
      <c r="L120" s="56"/>
      <c r="N120" s="56"/>
      <c r="P120" s="56"/>
    </row>
    <row r="121" spans="5:16" s="43" customFormat="1">
      <c r="E121" s="56"/>
      <c r="F121" s="56"/>
      <c r="G121" s="56"/>
      <c r="H121" s="56"/>
      <c r="I121" s="56"/>
      <c r="J121" s="56"/>
      <c r="K121" s="56"/>
      <c r="L121" s="56"/>
      <c r="N121" s="56"/>
      <c r="P121" s="56"/>
    </row>
    <row r="122" spans="5:16" s="43" customFormat="1">
      <c r="E122" s="56"/>
      <c r="F122" s="56"/>
      <c r="G122" s="56"/>
      <c r="H122" s="56"/>
      <c r="I122" s="56"/>
      <c r="J122" s="56"/>
      <c r="K122" s="56"/>
      <c r="L122" s="56"/>
      <c r="N122" s="56"/>
      <c r="P122" s="56"/>
    </row>
    <row r="123" spans="5:16" s="43" customFormat="1">
      <c r="E123" s="56"/>
      <c r="F123" s="56"/>
      <c r="G123" s="56"/>
      <c r="H123" s="56"/>
      <c r="I123" s="56"/>
      <c r="J123" s="56"/>
      <c r="K123" s="56"/>
      <c r="L123" s="56"/>
      <c r="N123" s="56"/>
      <c r="P123" s="56"/>
    </row>
    <row r="124" spans="5:16" s="43" customFormat="1">
      <c r="E124" s="56"/>
      <c r="F124" s="56"/>
      <c r="G124" s="56"/>
      <c r="H124" s="56"/>
      <c r="I124" s="56"/>
      <c r="J124" s="56"/>
      <c r="K124" s="56"/>
      <c r="L124" s="56"/>
      <c r="N124" s="56"/>
      <c r="P124" s="56"/>
    </row>
    <row r="125" spans="5:16" s="43" customFormat="1">
      <c r="E125" s="56"/>
      <c r="F125" s="56"/>
      <c r="G125" s="56"/>
      <c r="H125" s="56"/>
      <c r="I125" s="56"/>
      <c r="J125" s="56"/>
      <c r="K125" s="56"/>
      <c r="L125" s="56"/>
      <c r="N125" s="56"/>
      <c r="P125" s="56"/>
    </row>
    <row r="126" spans="5:16" s="43" customFormat="1">
      <c r="E126" s="56"/>
      <c r="F126" s="56"/>
      <c r="G126" s="56"/>
      <c r="H126" s="56"/>
      <c r="I126" s="56"/>
      <c r="J126" s="56"/>
      <c r="K126" s="56"/>
      <c r="L126" s="56"/>
      <c r="N126" s="56"/>
      <c r="P126" s="56"/>
    </row>
    <row r="127" spans="5:16" s="43" customFormat="1">
      <c r="E127" s="56"/>
      <c r="F127" s="56"/>
      <c r="G127" s="56"/>
      <c r="H127" s="56"/>
      <c r="I127" s="56"/>
      <c r="J127" s="56"/>
      <c r="K127" s="56"/>
      <c r="L127" s="56"/>
      <c r="N127" s="56"/>
      <c r="P127" s="56"/>
    </row>
    <row r="128" spans="5:16" s="43" customFormat="1">
      <c r="E128" s="56"/>
      <c r="F128" s="56"/>
      <c r="G128" s="56"/>
      <c r="H128" s="56"/>
      <c r="I128" s="56"/>
      <c r="J128" s="56"/>
      <c r="K128" s="56"/>
      <c r="L128" s="56"/>
      <c r="N128" s="56"/>
      <c r="P128" s="56"/>
    </row>
    <row r="129" spans="5:16" s="43" customFormat="1">
      <c r="E129" s="56"/>
      <c r="F129" s="56"/>
      <c r="G129" s="56"/>
      <c r="H129" s="56"/>
      <c r="I129" s="56"/>
      <c r="J129" s="56"/>
      <c r="K129" s="56"/>
      <c r="L129" s="56"/>
      <c r="N129" s="56"/>
      <c r="P129" s="56"/>
    </row>
    <row r="130" spans="5:16" s="43" customFormat="1">
      <c r="E130" s="56"/>
      <c r="F130" s="56"/>
      <c r="G130" s="56"/>
      <c r="H130" s="56"/>
      <c r="I130" s="56"/>
      <c r="J130" s="56"/>
      <c r="K130" s="56"/>
      <c r="L130" s="56"/>
      <c r="N130" s="56"/>
      <c r="P130" s="56"/>
    </row>
    <row r="131" spans="5:16" s="43" customFormat="1">
      <c r="E131" s="56"/>
      <c r="F131" s="56"/>
      <c r="G131" s="56"/>
      <c r="H131" s="56"/>
      <c r="I131" s="56"/>
      <c r="J131" s="56"/>
      <c r="K131" s="56"/>
      <c r="L131" s="56"/>
      <c r="N131" s="56"/>
      <c r="P131" s="56"/>
    </row>
    <row r="132" spans="5:16" s="43" customFormat="1">
      <c r="E132" s="56"/>
      <c r="F132" s="56"/>
      <c r="G132" s="56"/>
      <c r="H132" s="56"/>
      <c r="I132" s="56"/>
      <c r="J132" s="56"/>
      <c r="K132" s="56"/>
      <c r="L132" s="56"/>
      <c r="N132" s="56"/>
      <c r="P132" s="56"/>
    </row>
    <row r="133" spans="5:16" s="43" customFormat="1">
      <c r="E133" s="56"/>
      <c r="F133" s="56"/>
      <c r="G133" s="56"/>
      <c r="H133" s="56"/>
      <c r="I133" s="56"/>
      <c r="J133" s="56"/>
      <c r="K133" s="56"/>
      <c r="L133" s="56"/>
      <c r="N133" s="56"/>
      <c r="P133" s="56"/>
    </row>
    <row r="134" spans="5:16" s="43" customFormat="1">
      <c r="E134" s="56"/>
      <c r="F134" s="56"/>
      <c r="G134" s="56"/>
      <c r="H134" s="56"/>
      <c r="I134" s="56"/>
      <c r="J134" s="56"/>
      <c r="K134" s="56"/>
      <c r="L134" s="56"/>
      <c r="N134" s="56"/>
      <c r="P134" s="56"/>
    </row>
    <row r="135" spans="5:16" s="43" customFormat="1">
      <c r="E135" s="56"/>
      <c r="F135" s="56"/>
      <c r="G135" s="56"/>
      <c r="H135" s="56"/>
      <c r="I135" s="56"/>
      <c r="J135" s="56"/>
      <c r="K135" s="56"/>
      <c r="L135" s="56"/>
      <c r="N135" s="56"/>
      <c r="P135" s="56"/>
    </row>
    <row r="136" spans="5:16" s="43" customFormat="1">
      <c r="E136" s="56"/>
      <c r="F136" s="56"/>
      <c r="G136" s="56"/>
      <c r="H136" s="56"/>
      <c r="I136" s="56"/>
      <c r="J136" s="56"/>
      <c r="K136" s="56"/>
      <c r="L136" s="56"/>
      <c r="N136" s="56"/>
      <c r="P136" s="56"/>
    </row>
    <row r="137" spans="5:16" s="43" customFormat="1">
      <c r="E137" s="56"/>
      <c r="F137" s="56"/>
      <c r="G137" s="56"/>
      <c r="H137" s="56"/>
      <c r="I137" s="56"/>
      <c r="J137" s="56"/>
      <c r="K137" s="56"/>
      <c r="L137" s="56"/>
      <c r="N137" s="56"/>
      <c r="P137" s="56"/>
    </row>
    <row r="138" spans="5:16" s="43" customFormat="1">
      <c r="E138" s="56"/>
      <c r="F138" s="56"/>
      <c r="G138" s="56"/>
      <c r="H138" s="56"/>
      <c r="I138" s="56"/>
      <c r="J138" s="56"/>
      <c r="K138" s="56"/>
      <c r="L138" s="56"/>
      <c r="N138" s="56"/>
      <c r="P138" s="56"/>
    </row>
    <row r="139" spans="5:16" s="43" customFormat="1">
      <c r="E139" s="56"/>
      <c r="F139" s="56"/>
      <c r="G139" s="56"/>
      <c r="H139" s="56"/>
      <c r="I139" s="56"/>
      <c r="J139" s="56"/>
      <c r="K139" s="56"/>
      <c r="L139" s="56"/>
      <c r="N139" s="56"/>
      <c r="P139" s="56"/>
    </row>
    <row r="140" spans="5:16" s="43" customFormat="1">
      <c r="E140" s="56"/>
      <c r="F140" s="56"/>
      <c r="G140" s="56"/>
      <c r="H140" s="56"/>
      <c r="I140" s="56"/>
      <c r="J140" s="56"/>
      <c r="K140" s="56"/>
      <c r="L140" s="56"/>
      <c r="N140" s="56"/>
      <c r="P140" s="56"/>
    </row>
    <row r="141" spans="5:16" s="43" customFormat="1">
      <c r="E141" s="56"/>
      <c r="F141" s="56"/>
      <c r="G141" s="56"/>
      <c r="H141" s="56"/>
      <c r="I141" s="56"/>
      <c r="J141" s="56"/>
      <c r="K141" s="56"/>
      <c r="L141" s="56"/>
      <c r="N141" s="56"/>
      <c r="P141" s="56"/>
    </row>
    <row r="142" spans="5:16" s="43" customFormat="1">
      <c r="E142" s="56"/>
      <c r="F142" s="56"/>
      <c r="G142" s="56"/>
      <c r="H142" s="56"/>
      <c r="I142" s="56"/>
      <c r="J142" s="56"/>
      <c r="K142" s="56"/>
      <c r="L142" s="56"/>
      <c r="N142" s="56"/>
      <c r="P142" s="56"/>
    </row>
    <row r="143" spans="5:16" s="43" customFormat="1">
      <c r="E143" s="56"/>
      <c r="F143" s="56"/>
      <c r="G143" s="56"/>
      <c r="H143" s="56"/>
      <c r="I143" s="56"/>
      <c r="J143" s="56"/>
      <c r="K143" s="56"/>
      <c r="L143" s="56"/>
      <c r="N143" s="56"/>
      <c r="P143" s="56"/>
    </row>
    <row r="144" spans="5:16" s="43" customFormat="1">
      <c r="E144" s="56"/>
      <c r="F144" s="56"/>
      <c r="G144" s="56"/>
      <c r="H144" s="56"/>
      <c r="I144" s="56"/>
      <c r="J144" s="56"/>
      <c r="K144" s="56"/>
      <c r="L144" s="56"/>
      <c r="N144" s="56"/>
      <c r="P144" s="56"/>
    </row>
    <row r="145" spans="5:16" s="43" customFormat="1">
      <c r="E145" s="56"/>
      <c r="F145" s="56"/>
      <c r="G145" s="56"/>
      <c r="H145" s="56"/>
      <c r="I145" s="56"/>
      <c r="J145" s="56"/>
      <c r="K145" s="56"/>
      <c r="L145" s="56"/>
      <c r="N145" s="56"/>
      <c r="P145" s="56"/>
    </row>
    <row r="146" spans="5:16" s="43" customFormat="1">
      <c r="E146" s="56"/>
      <c r="F146" s="56"/>
      <c r="G146" s="56"/>
      <c r="H146" s="56"/>
      <c r="I146" s="56"/>
      <c r="J146" s="56"/>
      <c r="K146" s="56"/>
      <c r="L146" s="56"/>
      <c r="N146" s="56"/>
      <c r="P146" s="56"/>
    </row>
    <row r="147" spans="5:16" s="43" customFormat="1">
      <c r="E147" s="56"/>
      <c r="F147" s="56"/>
      <c r="G147" s="56"/>
      <c r="H147" s="56"/>
      <c r="I147" s="56"/>
      <c r="J147" s="56"/>
      <c r="K147" s="56"/>
      <c r="L147" s="56"/>
      <c r="N147" s="56"/>
      <c r="P147" s="56"/>
    </row>
    <row r="148" spans="5:16" s="43" customFormat="1">
      <c r="E148" s="56"/>
      <c r="F148" s="56"/>
      <c r="G148" s="56"/>
      <c r="H148" s="56"/>
      <c r="I148" s="56"/>
      <c r="J148" s="56"/>
      <c r="K148" s="56"/>
      <c r="L148" s="56"/>
      <c r="N148" s="56"/>
      <c r="P148" s="56"/>
    </row>
    <row r="149" spans="5:16" s="43" customFormat="1">
      <c r="E149" s="56"/>
      <c r="F149" s="56"/>
      <c r="G149" s="56"/>
      <c r="H149" s="56"/>
      <c r="I149" s="56"/>
      <c r="J149" s="56"/>
      <c r="K149" s="56"/>
      <c r="L149" s="56"/>
      <c r="N149" s="56"/>
      <c r="P149" s="56"/>
    </row>
    <row r="150" spans="5:16" s="43" customFormat="1">
      <c r="E150" s="56"/>
      <c r="F150" s="56"/>
      <c r="G150" s="56"/>
      <c r="H150" s="56"/>
      <c r="I150" s="56"/>
      <c r="J150" s="56"/>
      <c r="K150" s="56"/>
      <c r="L150" s="56"/>
      <c r="N150" s="56"/>
      <c r="P150" s="56"/>
    </row>
    <row r="151" spans="5:16" s="43" customFormat="1">
      <c r="E151" s="56"/>
      <c r="F151" s="56"/>
      <c r="G151" s="56"/>
      <c r="H151" s="56"/>
      <c r="I151" s="56"/>
      <c r="J151" s="56"/>
      <c r="K151" s="56"/>
      <c r="L151" s="56"/>
      <c r="N151" s="56"/>
      <c r="P151" s="56"/>
    </row>
    <row r="152" spans="5:16" s="43" customFormat="1">
      <c r="E152" s="56"/>
      <c r="F152" s="56"/>
      <c r="G152" s="56"/>
      <c r="H152" s="56"/>
      <c r="I152" s="56"/>
      <c r="J152" s="56"/>
      <c r="K152" s="56"/>
      <c r="L152" s="56"/>
      <c r="N152" s="56"/>
      <c r="P152" s="56"/>
    </row>
    <row r="153" spans="5:16" s="43" customFormat="1">
      <c r="E153" s="56"/>
      <c r="F153" s="56"/>
      <c r="G153" s="56"/>
      <c r="H153" s="56"/>
      <c r="I153" s="56"/>
      <c r="J153" s="56"/>
      <c r="K153" s="56"/>
      <c r="L153" s="56"/>
      <c r="N153" s="56"/>
      <c r="P153" s="56"/>
    </row>
    <row r="154" spans="5:16" s="43" customFormat="1">
      <c r="E154" s="56"/>
      <c r="F154" s="56"/>
      <c r="G154" s="56"/>
      <c r="H154" s="56"/>
      <c r="I154" s="56"/>
      <c r="J154" s="56"/>
      <c r="K154" s="56"/>
      <c r="L154" s="56"/>
      <c r="N154" s="56"/>
      <c r="P154" s="56"/>
    </row>
    <row r="155" spans="5:16" s="43" customFormat="1">
      <c r="E155" s="56"/>
      <c r="F155" s="56"/>
      <c r="G155" s="56"/>
      <c r="H155" s="56"/>
      <c r="I155" s="56"/>
      <c r="J155" s="56"/>
      <c r="K155" s="56"/>
      <c r="L155" s="56"/>
      <c r="N155" s="56"/>
      <c r="P155" s="56"/>
    </row>
    <row r="156" spans="5:16" s="43" customFormat="1">
      <c r="E156" s="56"/>
      <c r="F156" s="56"/>
      <c r="G156" s="56"/>
      <c r="H156" s="56"/>
      <c r="I156" s="56"/>
      <c r="J156" s="56"/>
      <c r="K156" s="56"/>
      <c r="L156" s="56"/>
      <c r="N156" s="56"/>
      <c r="P156" s="56"/>
    </row>
    <row r="157" spans="5:16" s="43" customFormat="1">
      <c r="E157" s="56"/>
      <c r="F157" s="56"/>
      <c r="G157" s="56"/>
      <c r="H157" s="56"/>
      <c r="I157" s="56"/>
      <c r="J157" s="56"/>
      <c r="K157" s="56"/>
      <c r="L157" s="56"/>
      <c r="N157" s="56"/>
      <c r="P157" s="56"/>
    </row>
    <row r="158" spans="5:16" s="43" customFormat="1">
      <c r="E158" s="56"/>
      <c r="F158" s="56"/>
      <c r="G158" s="56"/>
      <c r="H158" s="56"/>
      <c r="I158" s="56"/>
      <c r="J158" s="56"/>
      <c r="K158" s="56"/>
      <c r="L158" s="56"/>
      <c r="N158" s="56"/>
      <c r="P158" s="56"/>
    </row>
    <row r="159" spans="5:16" s="43" customFormat="1">
      <c r="E159" s="56"/>
      <c r="F159" s="56"/>
      <c r="G159" s="56"/>
      <c r="H159" s="56"/>
      <c r="I159" s="56"/>
      <c r="J159" s="56"/>
      <c r="K159" s="56"/>
      <c r="L159" s="56"/>
      <c r="N159" s="56"/>
      <c r="P159" s="56"/>
    </row>
    <row r="160" spans="5:16" s="43" customFormat="1">
      <c r="E160" s="56"/>
      <c r="F160" s="56"/>
      <c r="G160" s="56"/>
      <c r="H160" s="56"/>
      <c r="I160" s="56"/>
      <c r="J160" s="56"/>
      <c r="K160" s="56"/>
      <c r="L160" s="56"/>
      <c r="N160" s="56"/>
      <c r="P160" s="56"/>
    </row>
    <row r="161" spans="5:16" s="43" customFormat="1">
      <c r="E161" s="56"/>
      <c r="F161" s="56"/>
      <c r="G161" s="56"/>
      <c r="H161" s="56"/>
      <c r="I161" s="56"/>
      <c r="J161" s="56"/>
      <c r="K161" s="56"/>
      <c r="L161" s="56"/>
      <c r="N161" s="56"/>
      <c r="P161" s="56"/>
    </row>
    <row r="162" spans="5:16" s="43" customFormat="1">
      <c r="E162" s="56"/>
      <c r="F162" s="56"/>
      <c r="G162" s="56"/>
      <c r="H162" s="56"/>
      <c r="I162" s="56"/>
      <c r="J162" s="56"/>
      <c r="K162" s="56"/>
      <c r="L162" s="56"/>
      <c r="N162" s="56"/>
      <c r="P162" s="56"/>
    </row>
    <row r="163" spans="5:16" s="43" customFormat="1">
      <c r="E163" s="56"/>
      <c r="F163" s="56"/>
      <c r="G163" s="56"/>
      <c r="H163" s="56"/>
      <c r="I163" s="56"/>
      <c r="J163" s="56"/>
      <c r="K163" s="56"/>
      <c r="L163" s="56"/>
      <c r="N163" s="56"/>
      <c r="P163" s="56"/>
    </row>
    <row r="164" spans="5:16" s="43" customFormat="1">
      <c r="E164" s="56"/>
      <c r="F164" s="56"/>
      <c r="G164" s="56"/>
      <c r="H164" s="56"/>
      <c r="I164" s="56"/>
      <c r="J164" s="56"/>
      <c r="K164" s="56"/>
      <c r="L164" s="56"/>
      <c r="N164" s="56"/>
      <c r="P164" s="56"/>
    </row>
    <row r="165" spans="5:16" s="43" customFormat="1">
      <c r="E165" s="56"/>
      <c r="F165" s="56"/>
      <c r="G165" s="56"/>
      <c r="H165" s="56"/>
      <c r="I165" s="56"/>
      <c r="J165" s="56"/>
      <c r="K165" s="56"/>
      <c r="L165" s="56"/>
      <c r="N165" s="56"/>
      <c r="P165" s="56"/>
    </row>
    <row r="166" spans="5:16" s="43" customFormat="1">
      <c r="E166" s="56"/>
      <c r="F166" s="56"/>
      <c r="G166" s="56"/>
      <c r="H166" s="56"/>
      <c r="I166" s="56"/>
      <c r="J166" s="56"/>
      <c r="K166" s="56"/>
      <c r="L166" s="56"/>
      <c r="N166" s="56"/>
      <c r="P166" s="56"/>
    </row>
    <row r="167" spans="5:16" s="43" customFormat="1">
      <c r="E167" s="56"/>
      <c r="F167" s="56"/>
      <c r="G167" s="56"/>
      <c r="H167" s="56"/>
      <c r="I167" s="56"/>
      <c r="J167" s="56"/>
      <c r="K167" s="56"/>
      <c r="L167" s="56"/>
      <c r="N167" s="56"/>
      <c r="P167" s="56"/>
    </row>
    <row r="168" spans="5:16" s="43" customFormat="1">
      <c r="E168" s="56"/>
      <c r="F168" s="56"/>
      <c r="G168" s="56"/>
      <c r="H168" s="56"/>
      <c r="I168" s="56"/>
      <c r="J168" s="56"/>
      <c r="K168" s="56"/>
      <c r="L168" s="56"/>
      <c r="N168" s="56"/>
      <c r="P168" s="56"/>
    </row>
    <row r="169" spans="5:16" s="43" customFormat="1">
      <c r="E169" s="56"/>
      <c r="F169" s="56"/>
      <c r="G169" s="56"/>
      <c r="H169" s="56"/>
      <c r="I169" s="56"/>
      <c r="J169" s="56"/>
      <c r="K169" s="56"/>
      <c r="L169" s="56"/>
      <c r="N169" s="56"/>
      <c r="P169" s="56"/>
    </row>
    <row r="170" spans="5:16" s="43" customFormat="1">
      <c r="E170" s="56"/>
      <c r="F170" s="56"/>
      <c r="G170" s="56"/>
      <c r="H170" s="56"/>
      <c r="I170" s="56"/>
      <c r="J170" s="56"/>
      <c r="K170" s="56"/>
      <c r="L170" s="56"/>
      <c r="N170" s="56"/>
      <c r="P170" s="56"/>
    </row>
    <row r="171" spans="5:16" s="43" customFormat="1">
      <c r="E171" s="56"/>
      <c r="F171" s="56"/>
      <c r="G171" s="56"/>
      <c r="H171" s="56"/>
      <c r="I171" s="56"/>
      <c r="J171" s="56"/>
      <c r="K171" s="56"/>
      <c r="L171" s="56"/>
      <c r="N171" s="56"/>
      <c r="P171" s="56"/>
    </row>
    <row r="172" spans="5:16" s="43" customFormat="1">
      <c r="E172" s="56"/>
      <c r="F172" s="56"/>
      <c r="G172" s="56"/>
      <c r="H172" s="56"/>
      <c r="I172" s="56"/>
      <c r="J172" s="56"/>
      <c r="K172" s="56"/>
      <c r="L172" s="56"/>
      <c r="N172" s="56"/>
      <c r="P172" s="56"/>
    </row>
    <row r="173" spans="5:16" s="43" customFormat="1">
      <c r="E173" s="56"/>
      <c r="F173" s="56"/>
      <c r="G173" s="56"/>
      <c r="H173" s="56"/>
      <c r="I173" s="56"/>
      <c r="J173" s="56"/>
      <c r="K173" s="56"/>
      <c r="L173" s="56"/>
      <c r="N173" s="56"/>
      <c r="P173" s="56"/>
    </row>
    <row r="174" spans="5:16" s="43" customFormat="1">
      <c r="E174" s="56"/>
      <c r="F174" s="56"/>
      <c r="G174" s="56"/>
      <c r="H174" s="56"/>
      <c r="I174" s="56"/>
      <c r="J174" s="56"/>
      <c r="K174" s="56"/>
      <c r="L174" s="56"/>
      <c r="N174" s="56"/>
      <c r="P174" s="56"/>
    </row>
    <row r="175" spans="5:16" s="43" customFormat="1">
      <c r="E175" s="56"/>
      <c r="F175" s="56"/>
      <c r="G175" s="56"/>
      <c r="H175" s="56"/>
      <c r="I175" s="56"/>
      <c r="J175" s="56"/>
      <c r="K175" s="56"/>
      <c r="L175" s="56"/>
      <c r="N175" s="56"/>
      <c r="P175" s="56"/>
    </row>
    <row r="176" spans="5:16" s="43" customFormat="1">
      <c r="E176" s="56"/>
      <c r="F176" s="56"/>
      <c r="G176" s="56"/>
      <c r="H176" s="56"/>
      <c r="I176" s="56"/>
      <c r="J176" s="56"/>
      <c r="K176" s="56"/>
      <c r="L176" s="56"/>
      <c r="N176" s="56"/>
      <c r="P176" s="56"/>
    </row>
    <row r="177" spans="5:16" s="43" customFormat="1">
      <c r="E177" s="56"/>
      <c r="F177" s="56"/>
      <c r="G177" s="56"/>
      <c r="H177" s="56"/>
      <c r="I177" s="56"/>
      <c r="J177" s="56"/>
      <c r="K177" s="56"/>
      <c r="L177" s="56"/>
      <c r="N177" s="56"/>
      <c r="P177" s="56"/>
    </row>
    <row r="178" spans="5:16" s="43" customFormat="1">
      <c r="E178" s="56"/>
      <c r="F178" s="56"/>
      <c r="G178" s="56"/>
      <c r="H178" s="56"/>
      <c r="I178" s="56"/>
      <c r="J178" s="56"/>
      <c r="K178" s="56"/>
      <c r="L178" s="56"/>
      <c r="N178" s="56"/>
      <c r="P178" s="56"/>
    </row>
    <row r="179" spans="5:16" s="43" customFormat="1">
      <c r="E179" s="56"/>
      <c r="F179" s="56"/>
      <c r="G179" s="56"/>
      <c r="H179" s="56"/>
      <c r="I179" s="56"/>
      <c r="J179" s="56"/>
      <c r="K179" s="56"/>
      <c r="L179" s="56"/>
      <c r="N179" s="56"/>
      <c r="P179" s="56"/>
    </row>
    <row r="180" spans="5:16" s="43" customFormat="1">
      <c r="E180" s="56"/>
      <c r="F180" s="56"/>
      <c r="G180" s="56"/>
      <c r="H180" s="56"/>
      <c r="I180" s="56"/>
      <c r="J180" s="56"/>
      <c r="K180" s="56"/>
      <c r="L180" s="56"/>
      <c r="N180" s="56"/>
      <c r="P180" s="56"/>
    </row>
    <row r="181" spans="5:16" s="43" customFormat="1">
      <c r="E181" s="56"/>
      <c r="F181" s="56"/>
      <c r="G181" s="56"/>
      <c r="H181" s="56"/>
      <c r="I181" s="56"/>
      <c r="J181" s="56"/>
      <c r="K181" s="56"/>
      <c r="L181" s="56"/>
      <c r="N181" s="56"/>
      <c r="P181" s="56"/>
    </row>
    <row r="182" spans="5:16" s="43" customFormat="1">
      <c r="E182" s="56"/>
      <c r="F182" s="56"/>
      <c r="G182" s="56"/>
      <c r="H182" s="56"/>
      <c r="I182" s="56"/>
      <c r="J182" s="56"/>
      <c r="K182" s="56"/>
      <c r="L182" s="56"/>
      <c r="N182" s="56"/>
      <c r="P182" s="56"/>
    </row>
    <row r="183" spans="5:16" s="43" customFormat="1">
      <c r="E183" s="56"/>
      <c r="F183" s="56"/>
      <c r="G183" s="56"/>
      <c r="H183" s="56"/>
      <c r="I183" s="56"/>
      <c r="J183" s="56"/>
      <c r="K183" s="56"/>
      <c r="L183" s="56"/>
      <c r="N183" s="56"/>
      <c r="P183" s="56"/>
    </row>
    <row r="184" spans="5:16" s="43" customFormat="1">
      <c r="E184" s="56"/>
      <c r="F184" s="56"/>
      <c r="G184" s="56"/>
      <c r="H184" s="56"/>
      <c r="I184" s="56"/>
      <c r="J184" s="56"/>
      <c r="K184" s="56"/>
      <c r="L184" s="56"/>
      <c r="N184" s="56"/>
      <c r="P184" s="56"/>
    </row>
    <row r="185" spans="5:16" s="43" customFormat="1">
      <c r="E185" s="56"/>
      <c r="F185" s="56"/>
      <c r="G185" s="56"/>
      <c r="H185" s="56"/>
      <c r="I185" s="56"/>
      <c r="J185" s="56"/>
      <c r="K185" s="56"/>
      <c r="L185" s="56"/>
      <c r="N185" s="56"/>
      <c r="P185" s="56"/>
    </row>
    <row r="186" spans="5:16" s="43" customFormat="1">
      <c r="E186" s="56"/>
      <c r="F186" s="56"/>
      <c r="G186" s="56"/>
      <c r="H186" s="56"/>
      <c r="I186" s="56"/>
      <c r="J186" s="56"/>
      <c r="K186" s="56"/>
      <c r="L186" s="56"/>
      <c r="N186" s="56"/>
      <c r="P186" s="56"/>
    </row>
    <row r="187" spans="5:16" s="43" customFormat="1">
      <c r="E187" s="56"/>
      <c r="F187" s="56"/>
      <c r="G187" s="56"/>
      <c r="H187" s="56"/>
      <c r="I187" s="56"/>
      <c r="J187" s="56"/>
      <c r="K187" s="56"/>
      <c r="L187" s="56"/>
      <c r="N187" s="56"/>
      <c r="P187" s="56"/>
    </row>
    <row r="188" spans="5:16" s="43" customFormat="1">
      <c r="E188" s="56"/>
      <c r="F188" s="56"/>
      <c r="G188" s="56"/>
      <c r="H188" s="56"/>
      <c r="I188" s="56"/>
      <c r="J188" s="56"/>
      <c r="K188" s="56"/>
      <c r="L188" s="56"/>
      <c r="N188" s="56"/>
      <c r="P188" s="56"/>
    </row>
    <row r="189" spans="5:16" s="43" customFormat="1">
      <c r="E189" s="56"/>
      <c r="F189" s="56"/>
      <c r="G189" s="56"/>
      <c r="H189" s="56"/>
      <c r="I189" s="56"/>
      <c r="J189" s="56"/>
      <c r="K189" s="56"/>
      <c r="L189" s="56"/>
      <c r="N189" s="56"/>
      <c r="P189" s="56"/>
    </row>
    <row r="190" spans="5:16" s="43" customFormat="1">
      <c r="E190" s="56"/>
      <c r="F190" s="56"/>
      <c r="G190" s="56"/>
      <c r="H190" s="56"/>
      <c r="I190" s="56"/>
      <c r="J190" s="56"/>
      <c r="K190" s="56"/>
      <c r="L190" s="56"/>
      <c r="N190" s="56"/>
      <c r="P190" s="56"/>
    </row>
    <row r="191" spans="5:16" s="43" customFormat="1">
      <c r="E191" s="56"/>
      <c r="F191" s="56"/>
      <c r="G191" s="56"/>
      <c r="H191" s="56"/>
      <c r="I191" s="56"/>
      <c r="J191" s="56"/>
      <c r="K191" s="56"/>
      <c r="L191" s="56"/>
      <c r="N191" s="56"/>
      <c r="P191" s="56"/>
    </row>
    <row r="192" spans="5:16" s="43" customFormat="1">
      <c r="E192" s="56"/>
      <c r="F192" s="56"/>
      <c r="G192" s="56"/>
      <c r="H192" s="56"/>
      <c r="I192" s="56"/>
      <c r="J192" s="56"/>
      <c r="K192" s="56"/>
      <c r="L192" s="56"/>
      <c r="N192" s="56"/>
      <c r="P192" s="56"/>
    </row>
    <row r="193" spans="5:16" s="43" customFormat="1">
      <c r="E193" s="56"/>
      <c r="F193" s="56"/>
      <c r="G193" s="56"/>
      <c r="H193" s="56"/>
      <c r="I193" s="56"/>
      <c r="J193" s="56"/>
      <c r="K193" s="56"/>
      <c r="L193" s="56"/>
      <c r="N193" s="56"/>
      <c r="P193" s="56"/>
    </row>
    <row r="194" spans="5:16" s="43" customFormat="1">
      <c r="E194" s="56"/>
      <c r="F194" s="56"/>
      <c r="G194" s="56"/>
      <c r="H194" s="56"/>
      <c r="I194" s="56"/>
      <c r="J194" s="56"/>
      <c r="K194" s="56"/>
      <c r="L194" s="56"/>
      <c r="N194" s="56"/>
      <c r="P194" s="56"/>
    </row>
    <row r="195" spans="5:16" s="43" customFormat="1">
      <c r="E195" s="56"/>
      <c r="F195" s="56"/>
      <c r="G195" s="56"/>
      <c r="H195" s="56"/>
      <c r="I195" s="56"/>
      <c r="J195" s="56"/>
      <c r="K195" s="56"/>
      <c r="L195" s="56"/>
      <c r="N195" s="56"/>
      <c r="P195" s="56"/>
    </row>
    <row r="196" spans="5:16" s="43" customFormat="1">
      <c r="E196" s="56"/>
      <c r="F196" s="56"/>
      <c r="G196" s="56"/>
      <c r="H196" s="56"/>
      <c r="I196" s="56"/>
      <c r="J196" s="56"/>
      <c r="K196" s="56"/>
      <c r="L196" s="56"/>
      <c r="N196" s="56"/>
      <c r="P196" s="56"/>
    </row>
    <row r="197" spans="5:16" s="43" customFormat="1">
      <c r="E197" s="56"/>
      <c r="F197" s="56"/>
      <c r="G197" s="56"/>
      <c r="H197" s="56"/>
      <c r="I197" s="56"/>
      <c r="J197" s="56"/>
      <c r="K197" s="56"/>
      <c r="L197" s="56"/>
      <c r="N197" s="56"/>
      <c r="P197" s="56"/>
    </row>
    <row r="198" spans="5:16" s="43" customFormat="1">
      <c r="E198" s="56"/>
      <c r="F198" s="56"/>
      <c r="G198" s="56"/>
      <c r="H198" s="56"/>
      <c r="I198" s="56"/>
      <c r="J198" s="56"/>
      <c r="K198" s="56"/>
      <c r="L198" s="56"/>
      <c r="N198" s="56"/>
      <c r="P198" s="56"/>
    </row>
    <row r="199" spans="5:16" s="43" customFormat="1">
      <c r="E199" s="56"/>
      <c r="F199" s="56"/>
      <c r="G199" s="56"/>
      <c r="H199" s="56"/>
      <c r="I199" s="56"/>
      <c r="J199" s="56"/>
      <c r="K199" s="56"/>
      <c r="L199" s="56"/>
      <c r="N199" s="56"/>
      <c r="P199" s="56"/>
    </row>
    <row r="200" spans="5:16" s="43" customFormat="1">
      <c r="E200" s="56"/>
      <c r="F200" s="56"/>
      <c r="G200" s="56"/>
      <c r="H200" s="56"/>
      <c r="I200" s="56"/>
      <c r="J200" s="56"/>
      <c r="K200" s="56"/>
      <c r="L200" s="56"/>
      <c r="N200" s="56"/>
      <c r="P200" s="56"/>
    </row>
    <row r="201" spans="5:16" s="43" customFormat="1">
      <c r="E201" s="56"/>
      <c r="F201" s="56"/>
      <c r="G201" s="56"/>
      <c r="H201" s="56"/>
      <c r="I201" s="56"/>
      <c r="J201" s="56"/>
      <c r="K201" s="56"/>
      <c r="L201" s="56"/>
      <c r="N201" s="56"/>
      <c r="P201" s="56"/>
    </row>
    <row r="202" spans="5:16" s="43" customFormat="1">
      <c r="E202" s="56"/>
      <c r="F202" s="56"/>
      <c r="G202" s="56"/>
      <c r="H202" s="56"/>
      <c r="I202" s="56"/>
      <c r="J202" s="56"/>
      <c r="K202" s="56"/>
      <c r="L202" s="56"/>
      <c r="N202" s="56"/>
      <c r="P202" s="56"/>
    </row>
    <row r="203" spans="5:16" s="43" customFormat="1">
      <c r="E203" s="56"/>
      <c r="F203" s="56"/>
      <c r="G203" s="56"/>
      <c r="H203" s="56"/>
      <c r="I203" s="56"/>
      <c r="J203" s="56"/>
      <c r="K203" s="56"/>
      <c r="L203" s="56"/>
      <c r="N203" s="56"/>
      <c r="P203" s="56"/>
    </row>
    <row r="204" spans="5:16" s="43" customFormat="1">
      <c r="E204" s="56"/>
      <c r="F204" s="56"/>
      <c r="G204" s="56"/>
      <c r="H204" s="56"/>
      <c r="I204" s="56"/>
      <c r="J204" s="56"/>
      <c r="K204" s="56"/>
      <c r="L204" s="56"/>
      <c r="N204" s="56"/>
      <c r="P204" s="56"/>
    </row>
    <row r="205" spans="5:16" s="43" customFormat="1">
      <c r="E205" s="56"/>
      <c r="F205" s="56"/>
      <c r="G205" s="56"/>
      <c r="H205" s="56"/>
      <c r="I205" s="56"/>
      <c r="J205" s="56"/>
      <c r="K205" s="56"/>
      <c r="L205" s="56"/>
      <c r="N205" s="56"/>
      <c r="P205" s="56"/>
    </row>
    <row r="206" spans="5:16" s="43" customFormat="1">
      <c r="E206" s="56"/>
      <c r="F206" s="56"/>
      <c r="G206" s="56"/>
      <c r="H206" s="56"/>
      <c r="I206" s="56"/>
      <c r="J206" s="56"/>
      <c r="K206" s="56"/>
      <c r="L206" s="56"/>
      <c r="N206" s="56"/>
      <c r="P206" s="56"/>
    </row>
    <row r="207" spans="5:16" s="43" customFormat="1">
      <c r="E207" s="56"/>
      <c r="F207" s="56"/>
      <c r="G207" s="56"/>
      <c r="H207" s="56"/>
      <c r="I207" s="56"/>
      <c r="J207" s="56"/>
      <c r="K207" s="56"/>
      <c r="L207" s="56"/>
      <c r="N207" s="56"/>
      <c r="P207" s="56"/>
    </row>
  </sheetData>
  <mergeCells count="14">
    <mergeCell ref="B2:Q2"/>
    <mergeCell ref="E3:F3"/>
    <mergeCell ref="G3:H3"/>
    <mergeCell ref="I3:K3"/>
    <mergeCell ref="L3:M3"/>
    <mergeCell ref="N3:O3"/>
    <mergeCell ref="P3:Q3"/>
    <mergeCell ref="P20:Q20"/>
    <mergeCell ref="B20:C20"/>
    <mergeCell ref="E20:F20"/>
    <mergeCell ref="G20:H20"/>
    <mergeCell ref="I20:J20"/>
    <mergeCell ref="L20:M20"/>
    <mergeCell ref="N20:O20"/>
  </mergeCells>
  <pageMargins left="0.70866141732283472" right="0.70866141732283472" top="0.74803149606299213" bottom="0.74803149606299213" header="0.31496062992125984" footer="0.31496062992125984"/>
  <pageSetup scale="5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BF9E-2471-4E55-B74E-90A0DEAC1AA5}">
  <dimension ref="B2:R12"/>
  <sheetViews>
    <sheetView workbookViewId="0">
      <selection activeCell="C3" sqref="C3"/>
    </sheetView>
  </sheetViews>
  <sheetFormatPr baseColWidth="10" defaultRowHeight="15"/>
  <cols>
    <col min="1" max="1" width="2.7109375" customWidth="1"/>
    <col min="2" max="2" width="38.5703125" customWidth="1"/>
    <col min="3" max="3" width="14" customWidth="1"/>
    <col min="4" max="4" width="17.7109375" style="47" customWidth="1"/>
    <col min="5" max="5" width="22" customWidth="1"/>
    <col min="6" max="6" width="16.28515625" customWidth="1"/>
    <col min="8" max="8" width="20.7109375" customWidth="1"/>
    <col min="10" max="10" width="20.140625" customWidth="1"/>
    <col min="12" max="12" width="15.7109375" customWidth="1"/>
    <col min="13" max="13" width="14.140625" customWidth="1"/>
    <col min="16" max="16" width="62.7109375" customWidth="1"/>
    <col min="17" max="17" width="25.85546875" customWidth="1"/>
  </cols>
  <sheetData>
    <row r="2" spans="2:18" s="235" customFormat="1" ht="44.25" customHeight="1">
      <c r="B2" s="233" t="s">
        <v>5910</v>
      </c>
      <c r="C2" s="234" t="s">
        <v>5932</v>
      </c>
      <c r="D2" s="234" t="s">
        <v>5933</v>
      </c>
      <c r="E2" s="234" t="s">
        <v>5934</v>
      </c>
      <c r="F2" s="234" t="s">
        <v>5935</v>
      </c>
      <c r="O2" s="236" t="s">
        <v>5936</v>
      </c>
      <c r="P2" s="236" t="s">
        <v>5937</v>
      </c>
      <c r="Q2" s="236" t="s">
        <v>5938</v>
      </c>
      <c r="R2" s="236" t="s">
        <v>5939</v>
      </c>
    </row>
    <row r="3" spans="2:18" s="239" customFormat="1" ht="15" customHeight="1">
      <c r="B3" s="237" t="s">
        <v>4923</v>
      </c>
      <c r="C3" s="237" t="s">
        <v>5940</v>
      </c>
      <c r="D3" s="238" t="s">
        <v>5941</v>
      </c>
      <c r="E3" s="237" t="s">
        <v>5942</v>
      </c>
      <c r="F3" s="237" t="s">
        <v>5943</v>
      </c>
      <c r="H3" s="240" t="s">
        <v>5944</v>
      </c>
      <c r="I3" s="822" t="s">
        <v>5945</v>
      </c>
      <c r="J3" s="822"/>
      <c r="K3" s="822"/>
      <c r="L3" s="822"/>
      <c r="O3" s="823" t="s">
        <v>5946</v>
      </c>
      <c r="P3" s="593" t="s">
        <v>5947</v>
      </c>
      <c r="Q3" s="593" t="s">
        <v>5948</v>
      </c>
      <c r="R3" s="593" t="s">
        <v>5949</v>
      </c>
    </row>
    <row r="4" spans="2:18">
      <c r="B4" s="237" t="s">
        <v>1328</v>
      </c>
      <c r="C4" s="237" t="s">
        <v>5940</v>
      </c>
      <c r="D4" s="238" t="s">
        <v>5941</v>
      </c>
      <c r="E4" s="237" t="s">
        <v>5942</v>
      </c>
      <c r="F4" s="237" t="s">
        <v>5943</v>
      </c>
      <c r="H4" s="241" t="s">
        <v>5950</v>
      </c>
      <c r="I4" s="242" t="s">
        <v>5951</v>
      </c>
      <c r="J4" s="242" t="s">
        <v>5941</v>
      </c>
      <c r="K4" s="242" t="s">
        <v>5942</v>
      </c>
      <c r="L4" s="242" t="s">
        <v>5952</v>
      </c>
      <c r="O4" s="823"/>
      <c r="P4" s="593"/>
      <c r="Q4" s="593"/>
      <c r="R4" s="593"/>
    </row>
    <row r="5" spans="2:18">
      <c r="B5" s="237" t="s">
        <v>1325</v>
      </c>
      <c r="C5" s="237" t="s">
        <v>5940</v>
      </c>
      <c r="D5" s="238" t="s">
        <v>5941</v>
      </c>
      <c r="E5" s="243" t="s">
        <v>5952</v>
      </c>
      <c r="F5" s="237" t="s">
        <v>5943</v>
      </c>
      <c r="H5" s="244" t="s">
        <v>5946</v>
      </c>
      <c r="I5" s="243" t="s">
        <v>5953</v>
      </c>
      <c r="J5" s="243" t="s">
        <v>5953</v>
      </c>
      <c r="K5" s="243" t="s">
        <v>5940</v>
      </c>
      <c r="L5" s="243" t="s">
        <v>5940</v>
      </c>
      <c r="O5" s="823"/>
      <c r="P5" s="593"/>
      <c r="Q5" s="593"/>
      <c r="R5" s="593"/>
    </row>
    <row r="6" spans="2:18">
      <c r="B6" s="237" t="s">
        <v>1327</v>
      </c>
      <c r="C6" s="243" t="s">
        <v>5953</v>
      </c>
      <c r="D6" s="238" t="s">
        <v>5941</v>
      </c>
      <c r="E6" s="243" t="s">
        <v>5951</v>
      </c>
      <c r="F6" s="243" t="s">
        <v>5954</v>
      </c>
      <c r="H6" s="244" t="s">
        <v>5941</v>
      </c>
      <c r="I6" s="243" t="s">
        <v>5953</v>
      </c>
      <c r="J6" s="243" t="s">
        <v>5953</v>
      </c>
      <c r="K6" s="243" t="s">
        <v>5940</v>
      </c>
      <c r="L6" s="243" t="s">
        <v>5940</v>
      </c>
      <c r="O6" s="823"/>
      <c r="P6" s="593"/>
      <c r="Q6" s="593"/>
      <c r="R6" s="593"/>
    </row>
    <row r="7" spans="2:18" s="245" customFormat="1">
      <c r="B7" s="237" t="s">
        <v>1326</v>
      </c>
      <c r="C7" s="237" t="s">
        <v>5940</v>
      </c>
      <c r="D7" s="238" t="s">
        <v>5955</v>
      </c>
      <c r="E7" s="237" t="s">
        <v>5942</v>
      </c>
      <c r="F7" s="237" t="s">
        <v>5956</v>
      </c>
      <c r="H7" s="244" t="s">
        <v>5955</v>
      </c>
      <c r="I7" s="243" t="s">
        <v>5940</v>
      </c>
      <c r="J7" s="243" t="s">
        <v>5940</v>
      </c>
      <c r="K7" s="243" t="s">
        <v>5940</v>
      </c>
      <c r="L7" s="243" t="s">
        <v>5940</v>
      </c>
      <c r="O7" s="823"/>
      <c r="P7" s="593"/>
      <c r="Q7" s="593"/>
      <c r="R7" s="593"/>
    </row>
    <row r="8" spans="2:18">
      <c r="H8" s="244" t="s">
        <v>5952</v>
      </c>
      <c r="I8" s="243" t="s">
        <v>5940</v>
      </c>
      <c r="J8" s="243" t="s">
        <v>5940</v>
      </c>
      <c r="K8" s="243" t="s">
        <v>5940</v>
      </c>
      <c r="L8" s="243" t="s">
        <v>5940</v>
      </c>
      <c r="O8" s="823"/>
      <c r="P8" s="593"/>
      <c r="Q8" s="593"/>
      <c r="R8" s="593"/>
    </row>
    <row r="9" spans="2:18">
      <c r="O9" s="823"/>
      <c r="P9" s="593"/>
      <c r="Q9" s="593"/>
      <c r="R9" s="593"/>
    </row>
    <row r="10" spans="2:18" s="6" customFormat="1" ht="181.5">
      <c r="D10" s="22"/>
      <c r="O10" s="246" t="s">
        <v>5941</v>
      </c>
      <c r="P10" s="247" t="s">
        <v>5957</v>
      </c>
      <c r="Q10" s="247" t="s">
        <v>5958</v>
      </c>
      <c r="R10" s="247" t="s">
        <v>5949</v>
      </c>
    </row>
    <row r="11" spans="2:18" s="6" customFormat="1" ht="181.5">
      <c r="D11" s="22"/>
      <c r="O11" s="246" t="s">
        <v>5959</v>
      </c>
      <c r="P11" s="247" t="s">
        <v>5960</v>
      </c>
      <c r="Q11" s="247" t="s">
        <v>5961</v>
      </c>
      <c r="R11" s="247" t="s">
        <v>5962</v>
      </c>
    </row>
    <row r="12" spans="2:18" s="6" customFormat="1" ht="148.5">
      <c r="D12" s="22"/>
      <c r="O12" s="246" t="s">
        <v>5952</v>
      </c>
      <c r="P12" s="247" t="s">
        <v>5963</v>
      </c>
      <c r="Q12" s="247" t="s">
        <v>5964</v>
      </c>
      <c r="R12" s="247" t="s">
        <v>5962</v>
      </c>
    </row>
  </sheetData>
  <mergeCells count="5">
    <mergeCell ref="I3:L3"/>
    <mergeCell ref="O3:O9"/>
    <mergeCell ref="P3:P9"/>
    <mergeCell ref="Q3:Q9"/>
    <mergeCell ref="R3:R9"/>
  </mergeCells>
  <pageMargins left="0.7" right="0.7" top="0.75" bottom="0.75" header="0.3" footer="0.3"/>
  <pageSetup scale="9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0772-83C8-4DA9-8909-96A69A5BDCCC}">
  <dimension ref="A1:E22"/>
  <sheetViews>
    <sheetView workbookViewId="0">
      <selection activeCell="C15" sqref="C15"/>
    </sheetView>
  </sheetViews>
  <sheetFormatPr baseColWidth="10" defaultColWidth="11.42578125" defaultRowHeight="16.5"/>
  <cols>
    <col min="1" max="1" width="11.42578125" style="23"/>
    <col min="2" max="2" width="40.7109375" style="22" customWidth="1"/>
    <col min="3" max="3" width="42.85546875" style="6" customWidth="1"/>
    <col min="4" max="4" width="19.5703125" style="6" customWidth="1"/>
    <col min="5" max="16384" width="11.42578125" style="6"/>
  </cols>
  <sheetData>
    <row r="1" spans="1:5" s="173" customFormat="1" ht="49.5">
      <c r="A1" s="248" t="s">
        <v>5965</v>
      </c>
      <c r="B1" s="248" t="s">
        <v>5966</v>
      </c>
      <c r="C1" s="249" t="s">
        <v>5967</v>
      </c>
      <c r="D1" s="248" t="s">
        <v>5968</v>
      </c>
    </row>
    <row r="2" spans="1:5" s="7" customFormat="1" ht="33">
      <c r="A2" s="14">
        <v>44820</v>
      </c>
      <c r="B2" s="13" t="s">
        <v>5969</v>
      </c>
      <c r="C2" s="13" t="s">
        <v>5607</v>
      </c>
      <c r="D2" s="9" t="s">
        <v>5970</v>
      </c>
    </row>
    <row r="3" spans="1:5" s="7" customFormat="1" ht="49.5">
      <c r="A3" s="14">
        <v>44757</v>
      </c>
      <c r="B3" s="13" t="s">
        <v>5971</v>
      </c>
      <c r="C3" s="13" t="s">
        <v>5614</v>
      </c>
      <c r="D3" s="9" t="s">
        <v>5972</v>
      </c>
    </row>
    <row r="4" spans="1:5" s="7" customFormat="1" ht="33">
      <c r="A4" s="14">
        <v>44439</v>
      </c>
      <c r="B4" s="13" t="s">
        <v>4102</v>
      </c>
      <c r="C4" s="13" t="s">
        <v>4389</v>
      </c>
      <c r="D4" s="9" t="s">
        <v>2880</v>
      </c>
    </row>
    <row r="5" spans="1:5" ht="33">
      <c r="A5" s="14">
        <v>44407</v>
      </c>
      <c r="B5" s="174" t="s">
        <v>5619</v>
      </c>
      <c r="C5" s="13" t="s">
        <v>5973</v>
      </c>
      <c r="D5" s="9" t="s">
        <v>2844</v>
      </c>
    </row>
    <row r="6" spans="1:5" s="7" customFormat="1" ht="49.5">
      <c r="A6" s="15">
        <v>44498</v>
      </c>
      <c r="B6" s="13" t="s">
        <v>5617</v>
      </c>
      <c r="C6" s="13" t="s">
        <v>5620</v>
      </c>
      <c r="D6" s="9" t="s">
        <v>5974</v>
      </c>
    </row>
    <row r="7" spans="1:5" s="7" customFormat="1" ht="33">
      <c r="A7" s="14">
        <v>44162</v>
      </c>
      <c r="B7" s="13" t="s">
        <v>5975</v>
      </c>
      <c r="C7" s="13" t="s">
        <v>5976</v>
      </c>
      <c r="D7" s="9" t="s">
        <v>5977</v>
      </c>
    </row>
    <row r="8" spans="1:5" s="7" customFormat="1" ht="66">
      <c r="A8" s="14">
        <v>43175</v>
      </c>
      <c r="B8" s="13" t="s">
        <v>5613</v>
      </c>
      <c r="C8" s="13" t="s">
        <v>4391</v>
      </c>
      <c r="D8" s="250" t="s">
        <v>5978</v>
      </c>
    </row>
    <row r="9" spans="1:5" s="7" customFormat="1" ht="33">
      <c r="A9" s="14">
        <v>43343</v>
      </c>
      <c r="B9" s="13" t="s">
        <v>5612</v>
      </c>
      <c r="C9" s="13" t="s">
        <v>4390</v>
      </c>
      <c r="D9" s="1" t="s">
        <v>3446</v>
      </c>
    </row>
    <row r="10" spans="1:5" s="7" customFormat="1">
      <c r="A10" s="16"/>
      <c r="B10" s="175"/>
    </row>
    <row r="11" spans="1:5" s="7" customFormat="1">
      <c r="A11" s="16"/>
      <c r="B11" s="175"/>
    </row>
    <row r="12" spans="1:5" s="7" customFormat="1">
      <c r="A12" s="16"/>
      <c r="B12" s="175"/>
      <c r="E12" s="251"/>
    </row>
    <row r="13" spans="1:5" s="7" customFormat="1">
      <c r="A13" s="16"/>
      <c r="B13" s="175"/>
      <c r="E13" s="251"/>
    </row>
    <row r="14" spans="1:5" s="7" customFormat="1">
      <c r="A14" s="16"/>
      <c r="B14" s="175"/>
      <c r="E14" s="251"/>
    </row>
    <row r="15" spans="1:5" s="7" customFormat="1">
      <c r="A15" s="16"/>
      <c r="B15" s="175"/>
      <c r="E15" s="251"/>
    </row>
    <row r="16" spans="1:5" s="7" customFormat="1">
      <c r="A16" s="16"/>
      <c r="B16" s="175"/>
    </row>
    <row r="17" spans="1:5" s="7" customFormat="1">
      <c r="A17" s="16"/>
      <c r="B17" s="175"/>
      <c r="E17" s="252"/>
    </row>
    <row r="18" spans="1:5" s="7" customFormat="1">
      <c r="A18" s="16"/>
      <c r="B18" s="175"/>
    </row>
    <row r="19" spans="1:5" s="7" customFormat="1">
      <c r="A19" s="16"/>
      <c r="B19" s="175"/>
    </row>
    <row r="20" spans="1:5" s="7" customFormat="1">
      <c r="A20" s="16"/>
      <c r="B20" s="175"/>
    </row>
    <row r="21" spans="1:5" s="7" customFormat="1">
      <c r="A21" s="16"/>
      <c r="B21" s="175"/>
    </row>
    <row r="22" spans="1:5" s="7" customFormat="1">
      <c r="A22" s="16"/>
      <c r="B22" s="17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Eficacia</vt:lpstr>
      <vt:lpstr>Efectividad</vt:lpstr>
      <vt:lpstr>Acciones CGR</vt:lpstr>
      <vt:lpstr>Acciones AGN</vt:lpstr>
      <vt:lpstr>Acciones Evaluación OCI</vt:lpstr>
      <vt:lpstr>Avance x Actividad EI</vt:lpstr>
      <vt:lpstr>Avance x Auditoría CGR</vt:lpstr>
      <vt:lpstr>Connotación Hallazgos</vt:lpstr>
      <vt:lpstr>Fenecimiento CGR</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2023-01-30T14:48:29Z</cp:lastPrinted>
  <dcterms:created xsi:type="dcterms:W3CDTF">2019-12-26T22:36:49Z</dcterms:created>
  <dcterms:modified xsi:type="dcterms:W3CDTF">2023-01-31T20:50:30Z</dcterms:modified>
</cp:coreProperties>
</file>